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CAC784B8-767A-4DED-9056-75BD169A4249}" xr6:coauthVersionLast="47" xr6:coauthVersionMax="47" xr10:uidLastSave="{00000000-0000-0000-0000-000000000000}"/>
  <bookViews>
    <workbookView xWindow="-108" yWindow="-108" windowWidth="23256" windowHeight="12456" tabRatio="740" xr2:uid="{00000000-000D-0000-FFFF-FFFF00000000}"/>
  </bookViews>
  <sheets>
    <sheet name="Summary" sheetId="11" r:id="rId1"/>
    <sheet name="Adult" sheetId="8" r:id="rId2"/>
    <sheet name="APL" sheetId="9" r:id="rId3"/>
    <sheet name="Art" sheetId="10" r:id="rId4"/>
    <sheet name="BASI" sheetId="12" r:id="rId5"/>
    <sheet name="Bath" sheetId="13" r:id="rId6"/>
    <sheet name="BLK" sheetId="14" r:id="rId7"/>
    <sheet name="Fur" sheetId="15" r:id="rId8"/>
    <sheet name="Lgt" sheetId="16" r:id="rId9"/>
    <sheet name="Pet" sheetId="17" r:id="rId10"/>
    <sheet name="Pet B" sheetId="18" r:id="rId11"/>
    <sheet name="Rug" sheetId="19" r:id="rId12"/>
    <sheet name="Sheets" sheetId="23" r:id="rId13"/>
    <sheet name="Win" sheetId="21" r:id="rId14"/>
    <sheet name="Youth" sheetId="22" r:id="rId15"/>
  </sheets>
  <definedNames>
    <definedName name="_xlnm._FilterDatabase" localSheetId="1" hidden="1">Adult!$A$2:$Q$59</definedName>
    <definedName name="_xlnm._FilterDatabase" localSheetId="2" hidden="1">APL!$A$2:$O$6</definedName>
    <definedName name="_xlnm._FilterDatabase" localSheetId="3" hidden="1">Art!$A$2:$Q$13</definedName>
    <definedName name="_xlnm._FilterDatabase" localSheetId="4" hidden="1">BASI!$A$2:$Q$9</definedName>
    <definedName name="_xlnm._FilterDatabase" localSheetId="5" hidden="1">Bath!$A$2:$Q$28</definedName>
    <definedName name="_xlnm._FilterDatabase" localSheetId="6" hidden="1">BLK!$A$2:$Q$47</definedName>
    <definedName name="_xlnm._FilterDatabase" localSheetId="7" hidden="1">Fur!$A$2:$Q$26</definedName>
    <definedName name="_xlnm._FilterDatabase" localSheetId="8" hidden="1">Lgt!$A$2:$Q$5</definedName>
    <definedName name="_xlnm._FilterDatabase" localSheetId="9" hidden="1">Pet!$A$2:$R$4</definedName>
    <definedName name="_xlnm._FilterDatabase" localSheetId="10" hidden="1">'Pet B'!$A$2:$R$4</definedName>
    <definedName name="_xlnm._FilterDatabase" localSheetId="11" hidden="1">Rug!$A$2:$Q$25</definedName>
    <definedName name="_xlnm._FilterDatabase" localSheetId="12" hidden="1">Sheets!$A$2:$R$250</definedName>
    <definedName name="_xlnm._FilterDatabase" localSheetId="13" hidden="1">Win!$A$2:$Q$116</definedName>
    <definedName name="_xlnm._FilterDatabase" localSheetId="14" hidden="1">Youth!$A$2:$Q$40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8" l="1"/>
  <c r="Q24" i="8" s="1"/>
  <c r="P23" i="8"/>
  <c r="Q23" i="8" s="1"/>
  <c r="P22" i="8"/>
  <c r="Q22" i="8" s="1"/>
  <c r="P31" i="22"/>
  <c r="Q31" i="22" s="1"/>
  <c r="O17" i="22"/>
  <c r="O27" i="8"/>
  <c r="P27" i="8" s="1"/>
  <c r="Q27" i="8" s="1"/>
  <c r="O29" i="22"/>
  <c r="P29" i="22" s="1"/>
  <c r="Q29" i="22" s="1"/>
  <c r="O28" i="22"/>
  <c r="P28" i="22" s="1"/>
  <c r="Q28" i="22" s="1"/>
  <c r="O27" i="22"/>
  <c r="O26" i="22"/>
  <c r="O25" i="22"/>
  <c r="O24" i="22"/>
  <c r="O23" i="22"/>
  <c r="O21" i="22"/>
  <c r="P21" i="22" s="1"/>
  <c r="Q21" i="22" s="1"/>
  <c r="O20" i="22"/>
  <c r="O19" i="22"/>
  <c r="O18" i="22"/>
  <c r="M40" i="22"/>
  <c r="P39" i="22"/>
  <c r="Q39" i="22" s="1"/>
  <c r="P38" i="22"/>
  <c r="Q38" i="22" s="1"/>
  <c r="P37" i="22"/>
  <c r="Q37" i="22" s="1"/>
  <c r="P36" i="22"/>
  <c r="Q36" i="22" s="1"/>
  <c r="P35" i="22"/>
  <c r="Q35" i="22" s="1"/>
  <c r="P34" i="22"/>
  <c r="Q34" i="22" s="1"/>
  <c r="P33" i="22"/>
  <c r="Q33" i="22" s="1"/>
  <c r="P32" i="22"/>
  <c r="Q32" i="22" s="1"/>
  <c r="P30" i="22"/>
  <c r="Q30" i="22" s="1"/>
  <c r="P22" i="22"/>
  <c r="Q22" i="22" s="1"/>
  <c r="P16" i="22"/>
  <c r="Q16" i="22" s="1"/>
  <c r="P15" i="22"/>
  <c r="Q15" i="22" s="1"/>
  <c r="P14" i="22"/>
  <c r="Q14" i="22" s="1"/>
  <c r="P13" i="22"/>
  <c r="Q13" i="22" s="1"/>
  <c r="P12" i="22"/>
  <c r="Q12" i="22" s="1"/>
  <c r="P10" i="22"/>
  <c r="Q10" i="22" s="1"/>
  <c r="P9" i="22"/>
  <c r="Q9" i="22" s="1"/>
  <c r="P8" i="22"/>
  <c r="Q8" i="22" s="1"/>
  <c r="P7" i="22"/>
  <c r="Q7" i="22" s="1"/>
  <c r="P6" i="22"/>
  <c r="Q6" i="22" s="1"/>
  <c r="P5" i="22"/>
  <c r="Q5" i="22" s="1"/>
  <c r="P4" i="22"/>
  <c r="Q4" i="22" s="1"/>
  <c r="P3" i="22"/>
  <c r="Q3" i="22" s="1"/>
  <c r="P23" i="22" l="1"/>
  <c r="Q23" i="22" s="1"/>
  <c r="P24" i="22"/>
  <c r="Q24" i="22" s="1"/>
  <c r="P25" i="22"/>
  <c r="Q25" i="22" s="1"/>
  <c r="P26" i="22"/>
  <c r="Q26" i="22" s="1"/>
  <c r="P17" i="22"/>
  <c r="Q17" i="22" s="1"/>
  <c r="P18" i="22"/>
  <c r="Q18" i="22" s="1"/>
  <c r="P19" i="22"/>
  <c r="Q19" i="22" s="1"/>
  <c r="P27" i="22"/>
  <c r="Q27" i="22" s="1"/>
  <c r="O11" i="22"/>
  <c r="P20" i="22"/>
  <c r="Q20" i="22" s="1"/>
  <c r="O40" i="22" l="1"/>
  <c r="C17" i="11" s="1"/>
  <c r="P11" i="22"/>
  <c r="Q11" i="22" l="1"/>
  <c r="P40" i="22"/>
  <c r="Q40" i="22" s="1"/>
  <c r="B17" i="11" s="1"/>
  <c r="C16" i="11" l="1"/>
  <c r="C15" i="11"/>
  <c r="C14" i="11"/>
  <c r="B16" i="11"/>
  <c r="B15" i="11"/>
  <c r="B14" i="11"/>
  <c r="C12" i="11"/>
  <c r="B12" i="11"/>
  <c r="B11" i="11"/>
  <c r="C11" i="11"/>
  <c r="C10" i="11"/>
  <c r="B10" i="11"/>
  <c r="C9" i="11"/>
  <c r="B9" i="11"/>
  <c r="C8" i="11"/>
  <c r="C7" i="11"/>
  <c r="B7" i="11"/>
  <c r="C6" i="11"/>
  <c r="B6" i="11"/>
  <c r="O59" i="8"/>
  <c r="C4" i="11" s="1"/>
  <c r="O250" i="23"/>
  <c r="C13" i="11" l="1"/>
  <c r="O4" i="18"/>
  <c r="M4" i="18"/>
  <c r="L4" i="18"/>
  <c r="P3" i="18"/>
  <c r="Q3" i="18" s="1"/>
  <c r="B13" i="11" s="1"/>
  <c r="P4" i="18" l="1"/>
  <c r="Q4" i="18" s="1"/>
  <c r="P5" i="17"/>
  <c r="N5" i="17"/>
  <c r="Q4" i="17"/>
  <c r="R4" i="17" s="1"/>
  <c r="Q3" i="17"/>
  <c r="R3" i="17" s="1"/>
  <c r="A3" i="17"/>
  <c r="A4" i="17" s="1"/>
  <c r="O25" i="19"/>
  <c r="M25" i="19"/>
  <c r="P24" i="19"/>
  <c r="Q24" i="19" s="1"/>
  <c r="P23" i="19"/>
  <c r="Q23" i="19" s="1"/>
  <c r="P22" i="19"/>
  <c r="Q22" i="19" s="1"/>
  <c r="P21" i="19"/>
  <c r="Q21" i="19" s="1"/>
  <c r="P20" i="19"/>
  <c r="Q20" i="19" s="1"/>
  <c r="P19" i="19"/>
  <c r="Q19" i="19" s="1"/>
  <c r="P18" i="19"/>
  <c r="Q18" i="19" s="1"/>
  <c r="P17" i="19"/>
  <c r="Q17" i="19" s="1"/>
  <c r="P16" i="19"/>
  <c r="Q16" i="19" s="1"/>
  <c r="P15" i="19"/>
  <c r="Q15" i="19" s="1"/>
  <c r="P14" i="19"/>
  <c r="Q14" i="19" s="1"/>
  <c r="P13" i="19"/>
  <c r="Q13" i="19" s="1"/>
  <c r="P12" i="19"/>
  <c r="Q12" i="19" s="1"/>
  <c r="P11" i="19"/>
  <c r="Q11" i="19" s="1"/>
  <c r="P10" i="19"/>
  <c r="Q10" i="19" s="1"/>
  <c r="P9" i="19"/>
  <c r="Q9" i="19" s="1"/>
  <c r="P8" i="19"/>
  <c r="Q8" i="19" s="1"/>
  <c r="P7" i="19"/>
  <c r="Q7" i="19" s="1"/>
  <c r="P6" i="19"/>
  <c r="Q6" i="19" s="1"/>
  <c r="P5" i="19"/>
  <c r="Q5" i="19" s="1"/>
  <c r="P4" i="19"/>
  <c r="Q4" i="19" s="1"/>
  <c r="P3" i="19"/>
  <c r="O116" i="21"/>
  <c r="M116" i="21"/>
  <c r="L116" i="21"/>
  <c r="P115" i="21"/>
  <c r="Q115" i="21" s="1"/>
  <c r="P114" i="21"/>
  <c r="Q114" i="21" s="1"/>
  <c r="P113" i="21"/>
  <c r="Q113" i="21" s="1"/>
  <c r="P112" i="21"/>
  <c r="Q112" i="21" s="1"/>
  <c r="P111" i="21"/>
  <c r="Q111" i="21" s="1"/>
  <c r="P110" i="21"/>
  <c r="Q110" i="21" s="1"/>
  <c r="P109" i="21"/>
  <c r="Q109" i="21" s="1"/>
  <c r="P108" i="21"/>
  <c r="Q108" i="21" s="1"/>
  <c r="P107" i="21"/>
  <c r="Q107" i="21" s="1"/>
  <c r="P106" i="21"/>
  <c r="Q106" i="21" s="1"/>
  <c r="P105" i="21"/>
  <c r="Q105" i="21" s="1"/>
  <c r="P104" i="21"/>
  <c r="Q104" i="21" s="1"/>
  <c r="P103" i="21"/>
  <c r="Q103" i="21" s="1"/>
  <c r="P102" i="21"/>
  <c r="Q102" i="21" s="1"/>
  <c r="P101" i="21"/>
  <c r="Q101" i="21" s="1"/>
  <c r="P100" i="21"/>
  <c r="Q100" i="21" s="1"/>
  <c r="P99" i="21"/>
  <c r="Q99" i="21" s="1"/>
  <c r="P98" i="21"/>
  <c r="Q98" i="21" s="1"/>
  <c r="P97" i="21"/>
  <c r="Q97" i="21" s="1"/>
  <c r="P96" i="21"/>
  <c r="Q96" i="21" s="1"/>
  <c r="P95" i="21"/>
  <c r="Q95" i="21" s="1"/>
  <c r="P94" i="21"/>
  <c r="Q94" i="21" s="1"/>
  <c r="P93" i="21"/>
  <c r="Q93" i="21" s="1"/>
  <c r="P92" i="21"/>
  <c r="Q92" i="21" s="1"/>
  <c r="P91" i="21"/>
  <c r="Q91" i="21" s="1"/>
  <c r="P90" i="21"/>
  <c r="Q90" i="21" s="1"/>
  <c r="P89" i="21"/>
  <c r="Q89" i="21" s="1"/>
  <c r="P88" i="21"/>
  <c r="Q88" i="21" s="1"/>
  <c r="P87" i="21"/>
  <c r="Q87" i="21" s="1"/>
  <c r="P86" i="21"/>
  <c r="Q86" i="21" s="1"/>
  <c r="P85" i="21"/>
  <c r="Q85" i="21" s="1"/>
  <c r="P84" i="21"/>
  <c r="Q84" i="21" s="1"/>
  <c r="P83" i="21"/>
  <c r="Q83" i="21" s="1"/>
  <c r="P82" i="21"/>
  <c r="Q82" i="21" s="1"/>
  <c r="P81" i="21"/>
  <c r="Q81" i="21" s="1"/>
  <c r="P80" i="21"/>
  <c r="Q80" i="21" s="1"/>
  <c r="P79" i="21"/>
  <c r="Q79" i="21" s="1"/>
  <c r="P78" i="21"/>
  <c r="Q78" i="21" s="1"/>
  <c r="P77" i="21"/>
  <c r="Q77" i="21" s="1"/>
  <c r="P76" i="21"/>
  <c r="Q76" i="21" s="1"/>
  <c r="P75" i="21"/>
  <c r="Q75" i="21" s="1"/>
  <c r="P74" i="21"/>
  <c r="Q74" i="21" s="1"/>
  <c r="P73" i="21"/>
  <c r="Q73" i="21" s="1"/>
  <c r="P72" i="21"/>
  <c r="Q72" i="21" s="1"/>
  <c r="P71" i="21"/>
  <c r="Q71" i="21" s="1"/>
  <c r="P70" i="21"/>
  <c r="Q70" i="21" s="1"/>
  <c r="P69" i="21"/>
  <c r="Q69" i="21" s="1"/>
  <c r="P68" i="21"/>
  <c r="Q68" i="21" s="1"/>
  <c r="P67" i="21"/>
  <c r="Q67" i="21" s="1"/>
  <c r="P66" i="21"/>
  <c r="Q66" i="21" s="1"/>
  <c r="P65" i="21"/>
  <c r="Q65" i="21" s="1"/>
  <c r="P64" i="21"/>
  <c r="Q64" i="21" s="1"/>
  <c r="P63" i="21"/>
  <c r="Q63" i="21" s="1"/>
  <c r="P62" i="21"/>
  <c r="Q62" i="21" s="1"/>
  <c r="P61" i="21"/>
  <c r="Q61" i="21" s="1"/>
  <c r="P60" i="21"/>
  <c r="Q60" i="21" s="1"/>
  <c r="P59" i="21"/>
  <c r="Q59" i="21" s="1"/>
  <c r="P58" i="21"/>
  <c r="Q58" i="21" s="1"/>
  <c r="P57" i="21"/>
  <c r="Q57" i="21" s="1"/>
  <c r="P56" i="21"/>
  <c r="Q56" i="21" s="1"/>
  <c r="P55" i="21"/>
  <c r="Q55" i="21" s="1"/>
  <c r="P54" i="21"/>
  <c r="Q54" i="21" s="1"/>
  <c r="P53" i="21"/>
  <c r="Q53" i="21" s="1"/>
  <c r="P52" i="21"/>
  <c r="Q52" i="21" s="1"/>
  <c r="P51" i="21"/>
  <c r="Q51" i="21" s="1"/>
  <c r="P50" i="21"/>
  <c r="Q50" i="21" s="1"/>
  <c r="P49" i="21"/>
  <c r="Q49" i="21" s="1"/>
  <c r="P48" i="21"/>
  <c r="Q48" i="21" s="1"/>
  <c r="P47" i="21"/>
  <c r="Q47" i="21" s="1"/>
  <c r="P46" i="21"/>
  <c r="Q46" i="21" s="1"/>
  <c r="P45" i="21"/>
  <c r="Q45" i="21" s="1"/>
  <c r="P44" i="21"/>
  <c r="Q44" i="21" s="1"/>
  <c r="P43" i="21"/>
  <c r="Q43" i="21" s="1"/>
  <c r="P42" i="21"/>
  <c r="Q42" i="21" s="1"/>
  <c r="P41" i="21"/>
  <c r="Q41" i="21" s="1"/>
  <c r="P40" i="21"/>
  <c r="Q40" i="21" s="1"/>
  <c r="P39" i="21"/>
  <c r="Q39" i="21" s="1"/>
  <c r="P38" i="21"/>
  <c r="Q38" i="21" s="1"/>
  <c r="P37" i="21"/>
  <c r="Q37" i="21" s="1"/>
  <c r="P36" i="21"/>
  <c r="Q36" i="21" s="1"/>
  <c r="P35" i="21"/>
  <c r="Q35" i="21" s="1"/>
  <c r="P34" i="21"/>
  <c r="Q34" i="21" s="1"/>
  <c r="P33" i="21"/>
  <c r="Q33" i="21" s="1"/>
  <c r="P32" i="21"/>
  <c r="Q32" i="21" s="1"/>
  <c r="P31" i="21"/>
  <c r="Q31" i="21" s="1"/>
  <c r="P30" i="21"/>
  <c r="Q30" i="21" s="1"/>
  <c r="P29" i="21"/>
  <c r="Q29" i="21" s="1"/>
  <c r="P28" i="21"/>
  <c r="Q28" i="21" s="1"/>
  <c r="P27" i="21"/>
  <c r="Q27" i="21" s="1"/>
  <c r="P26" i="21"/>
  <c r="Q26" i="21" s="1"/>
  <c r="P25" i="21"/>
  <c r="Q25" i="21" s="1"/>
  <c r="P24" i="21"/>
  <c r="Q24" i="21" s="1"/>
  <c r="P23" i="21"/>
  <c r="Q23" i="21" s="1"/>
  <c r="P22" i="21"/>
  <c r="Q22" i="21" s="1"/>
  <c r="P21" i="21"/>
  <c r="Q21" i="21" s="1"/>
  <c r="P20" i="21"/>
  <c r="Q20" i="21" s="1"/>
  <c r="P19" i="21"/>
  <c r="Q19" i="21" s="1"/>
  <c r="P18" i="21"/>
  <c r="Q18" i="21" s="1"/>
  <c r="P17" i="21"/>
  <c r="Q17" i="21" s="1"/>
  <c r="P16" i="21"/>
  <c r="Q16" i="21" s="1"/>
  <c r="P15" i="21"/>
  <c r="Q15" i="21" s="1"/>
  <c r="P14" i="21"/>
  <c r="Q14" i="21" s="1"/>
  <c r="P13" i="21"/>
  <c r="Q13" i="21" s="1"/>
  <c r="P12" i="21"/>
  <c r="Q12" i="21" s="1"/>
  <c r="P11" i="21"/>
  <c r="Q11" i="21" s="1"/>
  <c r="P10" i="21"/>
  <c r="Q10" i="21" s="1"/>
  <c r="P9" i="21"/>
  <c r="Q9" i="21" s="1"/>
  <c r="P8" i="21"/>
  <c r="Q8" i="21" s="1"/>
  <c r="P7" i="21"/>
  <c r="Q7" i="21" s="1"/>
  <c r="P6" i="21"/>
  <c r="Q6" i="21" s="1"/>
  <c r="P5" i="21"/>
  <c r="Q5" i="21" s="1"/>
  <c r="P4" i="21"/>
  <c r="Q4" i="21" s="1"/>
  <c r="P3" i="21"/>
  <c r="P3" i="23"/>
  <c r="Q3" i="23" s="1"/>
  <c r="P4" i="23"/>
  <c r="Q4" i="23" s="1"/>
  <c r="P5" i="23"/>
  <c r="Q5" i="23" s="1"/>
  <c r="P6" i="23"/>
  <c r="Q6" i="23" s="1"/>
  <c r="P7" i="23"/>
  <c r="Q7" i="23" s="1"/>
  <c r="P8" i="23"/>
  <c r="Q8" i="23" s="1"/>
  <c r="P9" i="23"/>
  <c r="Q9" i="23" s="1"/>
  <c r="P10" i="23"/>
  <c r="Q10" i="23" s="1"/>
  <c r="P11" i="23"/>
  <c r="Q11" i="23" s="1"/>
  <c r="P12" i="23"/>
  <c r="Q12" i="23" s="1"/>
  <c r="P13" i="23"/>
  <c r="Q13" i="23" s="1"/>
  <c r="P14" i="23"/>
  <c r="Q14" i="23" s="1"/>
  <c r="P15" i="23"/>
  <c r="Q15" i="23" s="1"/>
  <c r="P16" i="23"/>
  <c r="Q16" i="23" s="1"/>
  <c r="P17" i="23"/>
  <c r="Q17" i="23" s="1"/>
  <c r="P18" i="23"/>
  <c r="Q18" i="23" s="1"/>
  <c r="P19" i="23"/>
  <c r="Q19" i="23" s="1"/>
  <c r="P20" i="23"/>
  <c r="Q20" i="23" s="1"/>
  <c r="P21" i="23"/>
  <c r="Q21" i="23" s="1"/>
  <c r="P22" i="23"/>
  <c r="Q22" i="23" s="1"/>
  <c r="P23" i="23"/>
  <c r="Q23" i="23" s="1"/>
  <c r="P24" i="23"/>
  <c r="Q24" i="23" s="1"/>
  <c r="P25" i="23"/>
  <c r="Q25" i="23" s="1"/>
  <c r="P26" i="23"/>
  <c r="Q26" i="23" s="1"/>
  <c r="P27" i="23"/>
  <c r="Q27" i="23" s="1"/>
  <c r="P28" i="23"/>
  <c r="Q28" i="23" s="1"/>
  <c r="P29" i="23"/>
  <c r="Q29" i="23" s="1"/>
  <c r="P30" i="23"/>
  <c r="Q30" i="23" s="1"/>
  <c r="P31" i="23"/>
  <c r="Q31" i="23" s="1"/>
  <c r="P32" i="23"/>
  <c r="Q32" i="23" s="1"/>
  <c r="P33" i="23"/>
  <c r="Q33" i="23" s="1"/>
  <c r="P34" i="23"/>
  <c r="Q34" i="23" s="1"/>
  <c r="P35" i="23"/>
  <c r="Q35" i="23" s="1"/>
  <c r="P36" i="23"/>
  <c r="Q36" i="23" s="1"/>
  <c r="P37" i="23"/>
  <c r="Q37" i="23" s="1"/>
  <c r="P38" i="23"/>
  <c r="Q38" i="23" s="1"/>
  <c r="P39" i="23"/>
  <c r="Q39" i="23" s="1"/>
  <c r="P40" i="23"/>
  <c r="Q40" i="23" s="1"/>
  <c r="P41" i="23"/>
  <c r="Q41" i="23" s="1"/>
  <c r="P42" i="23"/>
  <c r="Q42" i="23" s="1"/>
  <c r="P43" i="23"/>
  <c r="Q43" i="23" s="1"/>
  <c r="P44" i="23"/>
  <c r="Q44" i="23" s="1"/>
  <c r="P45" i="23"/>
  <c r="Q45" i="23" s="1"/>
  <c r="P46" i="23"/>
  <c r="Q46" i="23" s="1"/>
  <c r="P47" i="23"/>
  <c r="Q47" i="23" s="1"/>
  <c r="P48" i="23"/>
  <c r="Q48" i="23" s="1"/>
  <c r="P49" i="23"/>
  <c r="Q49" i="23" s="1"/>
  <c r="P50" i="23"/>
  <c r="Q50" i="23" s="1"/>
  <c r="P51" i="23"/>
  <c r="Q51" i="23" s="1"/>
  <c r="P52" i="23"/>
  <c r="Q52" i="23" s="1"/>
  <c r="P53" i="23"/>
  <c r="Q53" i="23" s="1"/>
  <c r="P54" i="23"/>
  <c r="Q54" i="23" s="1"/>
  <c r="P55" i="23"/>
  <c r="Q55" i="23" s="1"/>
  <c r="P56" i="23"/>
  <c r="Q56" i="23" s="1"/>
  <c r="P57" i="23"/>
  <c r="Q57" i="23" s="1"/>
  <c r="P58" i="23"/>
  <c r="Q58" i="23" s="1"/>
  <c r="P59" i="23"/>
  <c r="Q59" i="23" s="1"/>
  <c r="P60" i="23"/>
  <c r="Q60" i="23" s="1"/>
  <c r="P61" i="23"/>
  <c r="Q61" i="23" s="1"/>
  <c r="P62" i="23"/>
  <c r="Q62" i="23" s="1"/>
  <c r="P63" i="23"/>
  <c r="Q63" i="23" s="1"/>
  <c r="P64" i="23"/>
  <c r="Q64" i="23" s="1"/>
  <c r="P65" i="23"/>
  <c r="Q65" i="23" s="1"/>
  <c r="P66" i="23"/>
  <c r="Q66" i="23" s="1"/>
  <c r="P67" i="23"/>
  <c r="Q67" i="23" s="1"/>
  <c r="P68" i="23"/>
  <c r="Q68" i="23" s="1"/>
  <c r="P69" i="23"/>
  <c r="Q69" i="23" s="1"/>
  <c r="P70" i="23"/>
  <c r="Q70" i="23" s="1"/>
  <c r="P71" i="23"/>
  <c r="Q71" i="23" s="1"/>
  <c r="P72" i="23"/>
  <c r="Q72" i="23" s="1"/>
  <c r="P73" i="23"/>
  <c r="Q73" i="23" s="1"/>
  <c r="P74" i="23"/>
  <c r="Q74" i="23" s="1"/>
  <c r="P75" i="23"/>
  <c r="Q75" i="23" s="1"/>
  <c r="P76" i="23"/>
  <c r="Q76" i="23" s="1"/>
  <c r="P77" i="23"/>
  <c r="Q77" i="23" s="1"/>
  <c r="P78" i="23"/>
  <c r="Q78" i="23" s="1"/>
  <c r="P79" i="23"/>
  <c r="Q79" i="23" s="1"/>
  <c r="P80" i="23"/>
  <c r="Q80" i="23" s="1"/>
  <c r="P81" i="23"/>
  <c r="Q81" i="23" s="1"/>
  <c r="P82" i="23"/>
  <c r="Q82" i="23" s="1"/>
  <c r="P83" i="23"/>
  <c r="Q83" i="23" s="1"/>
  <c r="P84" i="23"/>
  <c r="Q84" i="23" s="1"/>
  <c r="P85" i="23"/>
  <c r="Q85" i="23" s="1"/>
  <c r="P86" i="23"/>
  <c r="Q86" i="23" s="1"/>
  <c r="P87" i="23"/>
  <c r="Q87" i="23" s="1"/>
  <c r="P88" i="23"/>
  <c r="Q88" i="23" s="1"/>
  <c r="P89" i="23"/>
  <c r="Q89" i="23" s="1"/>
  <c r="P90" i="23"/>
  <c r="Q90" i="23" s="1"/>
  <c r="P91" i="23"/>
  <c r="Q91" i="23" s="1"/>
  <c r="P92" i="23"/>
  <c r="Q92" i="23" s="1"/>
  <c r="P93" i="23"/>
  <c r="Q93" i="23" s="1"/>
  <c r="P94" i="23"/>
  <c r="Q94" i="23" s="1"/>
  <c r="P95" i="23"/>
  <c r="Q95" i="23" s="1"/>
  <c r="P96" i="23"/>
  <c r="Q96" i="23" s="1"/>
  <c r="P97" i="23"/>
  <c r="Q97" i="23" s="1"/>
  <c r="P98" i="23"/>
  <c r="Q98" i="23" s="1"/>
  <c r="P99" i="23"/>
  <c r="Q99" i="23" s="1"/>
  <c r="P100" i="23"/>
  <c r="Q100" i="23" s="1"/>
  <c r="P101" i="23"/>
  <c r="Q101" i="23" s="1"/>
  <c r="P102" i="23"/>
  <c r="Q102" i="23" s="1"/>
  <c r="P103" i="23"/>
  <c r="Q103" i="23" s="1"/>
  <c r="P104" i="23"/>
  <c r="Q104" i="23" s="1"/>
  <c r="P105" i="23"/>
  <c r="Q105" i="23" s="1"/>
  <c r="P106" i="23"/>
  <c r="Q106" i="23" s="1"/>
  <c r="P107" i="23"/>
  <c r="Q107" i="23" s="1"/>
  <c r="P108" i="23"/>
  <c r="Q108" i="23" s="1"/>
  <c r="P109" i="23"/>
  <c r="Q109" i="23" s="1"/>
  <c r="P110" i="23"/>
  <c r="Q110" i="23" s="1"/>
  <c r="P111" i="23"/>
  <c r="Q111" i="23" s="1"/>
  <c r="P112" i="23"/>
  <c r="Q112" i="23" s="1"/>
  <c r="P113" i="23"/>
  <c r="Q113" i="23" s="1"/>
  <c r="P114" i="23"/>
  <c r="Q114" i="23" s="1"/>
  <c r="P115" i="23"/>
  <c r="Q115" i="23" s="1"/>
  <c r="P116" i="23"/>
  <c r="Q116" i="23" s="1"/>
  <c r="P117" i="23"/>
  <c r="Q117" i="23" s="1"/>
  <c r="P118" i="23"/>
  <c r="Q118" i="23" s="1"/>
  <c r="P119" i="23"/>
  <c r="Q119" i="23" s="1"/>
  <c r="P120" i="23"/>
  <c r="Q120" i="23" s="1"/>
  <c r="P121" i="23"/>
  <c r="Q121" i="23" s="1"/>
  <c r="P122" i="23"/>
  <c r="Q122" i="23" s="1"/>
  <c r="P123" i="23"/>
  <c r="Q123" i="23" s="1"/>
  <c r="P124" i="23"/>
  <c r="Q124" i="23" s="1"/>
  <c r="P125" i="23"/>
  <c r="Q125" i="23" s="1"/>
  <c r="P126" i="23"/>
  <c r="Q126" i="23" s="1"/>
  <c r="P127" i="23"/>
  <c r="Q127" i="23" s="1"/>
  <c r="P128" i="23"/>
  <c r="Q128" i="23" s="1"/>
  <c r="P129" i="23"/>
  <c r="Q129" i="23" s="1"/>
  <c r="P130" i="23"/>
  <c r="Q130" i="23" s="1"/>
  <c r="P131" i="23"/>
  <c r="Q131" i="23" s="1"/>
  <c r="P132" i="23"/>
  <c r="Q132" i="23" s="1"/>
  <c r="P133" i="23"/>
  <c r="Q133" i="23" s="1"/>
  <c r="P134" i="23"/>
  <c r="Q134" i="23" s="1"/>
  <c r="P135" i="23"/>
  <c r="Q135" i="23" s="1"/>
  <c r="P136" i="23"/>
  <c r="Q136" i="23" s="1"/>
  <c r="P137" i="23"/>
  <c r="Q137" i="23" s="1"/>
  <c r="P138" i="23"/>
  <c r="Q138" i="23" s="1"/>
  <c r="P139" i="23"/>
  <c r="Q139" i="23" s="1"/>
  <c r="P140" i="23"/>
  <c r="Q140" i="23" s="1"/>
  <c r="P141" i="23"/>
  <c r="Q141" i="23" s="1"/>
  <c r="P142" i="23"/>
  <c r="Q142" i="23" s="1"/>
  <c r="P143" i="23"/>
  <c r="Q143" i="23" s="1"/>
  <c r="P144" i="23"/>
  <c r="Q144" i="23" s="1"/>
  <c r="P145" i="23"/>
  <c r="Q145" i="23" s="1"/>
  <c r="P146" i="23"/>
  <c r="Q146" i="23" s="1"/>
  <c r="P147" i="23"/>
  <c r="Q147" i="23" s="1"/>
  <c r="P148" i="23"/>
  <c r="Q148" i="23" s="1"/>
  <c r="P149" i="23"/>
  <c r="Q149" i="23" s="1"/>
  <c r="P150" i="23"/>
  <c r="Q150" i="23" s="1"/>
  <c r="P151" i="23"/>
  <c r="Q151" i="23" s="1"/>
  <c r="P152" i="23"/>
  <c r="Q152" i="23" s="1"/>
  <c r="P153" i="23"/>
  <c r="Q153" i="23" s="1"/>
  <c r="P154" i="23"/>
  <c r="Q154" i="23" s="1"/>
  <c r="P155" i="23"/>
  <c r="Q155" i="23" s="1"/>
  <c r="P156" i="23"/>
  <c r="Q156" i="23" s="1"/>
  <c r="P157" i="23"/>
  <c r="Q157" i="23" s="1"/>
  <c r="P158" i="23"/>
  <c r="Q158" i="23" s="1"/>
  <c r="P159" i="23"/>
  <c r="Q159" i="23" s="1"/>
  <c r="P160" i="23"/>
  <c r="Q160" i="23" s="1"/>
  <c r="P161" i="23"/>
  <c r="Q161" i="23" s="1"/>
  <c r="P162" i="23"/>
  <c r="Q162" i="23" s="1"/>
  <c r="P163" i="23"/>
  <c r="Q163" i="23" s="1"/>
  <c r="P164" i="23"/>
  <c r="Q164" i="23" s="1"/>
  <c r="P165" i="23"/>
  <c r="Q165" i="23" s="1"/>
  <c r="P166" i="23"/>
  <c r="Q166" i="23" s="1"/>
  <c r="P167" i="23"/>
  <c r="Q167" i="23" s="1"/>
  <c r="P168" i="23"/>
  <c r="Q168" i="23" s="1"/>
  <c r="P169" i="23"/>
  <c r="Q169" i="23" s="1"/>
  <c r="P170" i="23"/>
  <c r="Q170" i="23" s="1"/>
  <c r="P171" i="23"/>
  <c r="Q171" i="23" s="1"/>
  <c r="P172" i="23"/>
  <c r="Q172" i="23" s="1"/>
  <c r="P173" i="23"/>
  <c r="Q173" i="23" s="1"/>
  <c r="P174" i="23"/>
  <c r="Q174" i="23" s="1"/>
  <c r="P175" i="23"/>
  <c r="Q175" i="23" s="1"/>
  <c r="P176" i="23"/>
  <c r="Q176" i="23" s="1"/>
  <c r="P177" i="23"/>
  <c r="Q177" i="23" s="1"/>
  <c r="P178" i="23"/>
  <c r="Q178" i="23" s="1"/>
  <c r="P179" i="23"/>
  <c r="Q179" i="23" s="1"/>
  <c r="P180" i="23"/>
  <c r="Q180" i="23" s="1"/>
  <c r="P181" i="23"/>
  <c r="Q181" i="23" s="1"/>
  <c r="P182" i="23"/>
  <c r="Q182" i="23" s="1"/>
  <c r="P183" i="23"/>
  <c r="Q183" i="23" s="1"/>
  <c r="P184" i="23"/>
  <c r="Q184" i="23" s="1"/>
  <c r="P185" i="23"/>
  <c r="Q185" i="23" s="1"/>
  <c r="P186" i="23"/>
  <c r="Q186" i="23" s="1"/>
  <c r="P187" i="23"/>
  <c r="Q187" i="23" s="1"/>
  <c r="P188" i="23"/>
  <c r="Q188" i="23" s="1"/>
  <c r="P189" i="23"/>
  <c r="Q189" i="23" s="1"/>
  <c r="P190" i="23"/>
  <c r="Q190" i="23" s="1"/>
  <c r="P191" i="23"/>
  <c r="Q191" i="23" s="1"/>
  <c r="P192" i="23"/>
  <c r="Q192" i="23" s="1"/>
  <c r="P193" i="23"/>
  <c r="Q193" i="23" s="1"/>
  <c r="P194" i="23"/>
  <c r="Q194" i="23" s="1"/>
  <c r="P195" i="23"/>
  <c r="Q195" i="23" s="1"/>
  <c r="P196" i="23"/>
  <c r="Q196" i="23" s="1"/>
  <c r="P197" i="23"/>
  <c r="Q197" i="23" s="1"/>
  <c r="P198" i="23"/>
  <c r="Q198" i="23" s="1"/>
  <c r="P199" i="23"/>
  <c r="Q199" i="23" s="1"/>
  <c r="P200" i="23"/>
  <c r="Q200" i="23" s="1"/>
  <c r="P201" i="23"/>
  <c r="Q201" i="23" s="1"/>
  <c r="P202" i="23"/>
  <c r="Q202" i="23" s="1"/>
  <c r="P203" i="23"/>
  <c r="Q203" i="23" s="1"/>
  <c r="P204" i="23"/>
  <c r="Q204" i="23" s="1"/>
  <c r="P205" i="23"/>
  <c r="Q205" i="23" s="1"/>
  <c r="P206" i="23"/>
  <c r="Q206" i="23" s="1"/>
  <c r="P207" i="23"/>
  <c r="Q207" i="23" s="1"/>
  <c r="P208" i="23"/>
  <c r="Q208" i="23" s="1"/>
  <c r="P209" i="23"/>
  <c r="Q209" i="23" s="1"/>
  <c r="P210" i="23"/>
  <c r="Q210" i="23" s="1"/>
  <c r="P211" i="23"/>
  <c r="Q211" i="23" s="1"/>
  <c r="P212" i="23"/>
  <c r="Q212" i="23" s="1"/>
  <c r="P213" i="23"/>
  <c r="Q213" i="23" s="1"/>
  <c r="P214" i="23"/>
  <c r="Q214" i="23" s="1"/>
  <c r="P215" i="23"/>
  <c r="Q215" i="23" s="1"/>
  <c r="P216" i="23"/>
  <c r="Q216" i="23" s="1"/>
  <c r="P217" i="23"/>
  <c r="Q217" i="23" s="1"/>
  <c r="P218" i="23"/>
  <c r="Q218" i="23" s="1"/>
  <c r="P219" i="23"/>
  <c r="Q219" i="23" s="1"/>
  <c r="P220" i="23"/>
  <c r="Q220" i="23" s="1"/>
  <c r="P221" i="23"/>
  <c r="Q221" i="23" s="1"/>
  <c r="P222" i="23"/>
  <c r="Q222" i="23" s="1"/>
  <c r="P223" i="23"/>
  <c r="Q223" i="23" s="1"/>
  <c r="P224" i="23"/>
  <c r="Q224" i="23" s="1"/>
  <c r="P225" i="23"/>
  <c r="Q225" i="23" s="1"/>
  <c r="P226" i="23"/>
  <c r="Q226" i="23" s="1"/>
  <c r="P227" i="23"/>
  <c r="Q227" i="23" s="1"/>
  <c r="P228" i="23"/>
  <c r="Q228" i="23" s="1"/>
  <c r="P229" i="23"/>
  <c r="Q229" i="23" s="1"/>
  <c r="P230" i="23"/>
  <c r="Q230" i="23" s="1"/>
  <c r="P231" i="23"/>
  <c r="Q231" i="23" s="1"/>
  <c r="P232" i="23"/>
  <c r="Q232" i="23" s="1"/>
  <c r="P233" i="23"/>
  <c r="Q233" i="23" s="1"/>
  <c r="P234" i="23"/>
  <c r="Q234" i="23" s="1"/>
  <c r="P235" i="23"/>
  <c r="Q235" i="23" s="1"/>
  <c r="P236" i="23"/>
  <c r="Q236" i="23" s="1"/>
  <c r="P237" i="23"/>
  <c r="Q237" i="23" s="1"/>
  <c r="P238" i="23"/>
  <c r="Q238" i="23" s="1"/>
  <c r="P239" i="23"/>
  <c r="Q239" i="23" s="1"/>
  <c r="P240" i="23"/>
  <c r="Q240" i="23" s="1"/>
  <c r="P241" i="23"/>
  <c r="Q241" i="23" s="1"/>
  <c r="P242" i="23"/>
  <c r="Q242" i="23" s="1"/>
  <c r="P243" i="23"/>
  <c r="Q243" i="23" s="1"/>
  <c r="P244" i="23"/>
  <c r="Q244" i="23" s="1"/>
  <c r="P245" i="23"/>
  <c r="Q245" i="23" s="1"/>
  <c r="P246" i="23"/>
  <c r="Q246" i="23" s="1"/>
  <c r="P247" i="23"/>
  <c r="Q247" i="23" s="1"/>
  <c r="P248" i="23"/>
  <c r="Q248" i="23" s="1"/>
  <c r="P249" i="23"/>
  <c r="Q249" i="23" s="1"/>
  <c r="P250" i="23" l="1"/>
  <c r="Q5" i="17"/>
  <c r="R5" i="17" s="1"/>
  <c r="P25" i="19"/>
  <c r="Q25" i="19" s="1"/>
  <c r="Q3" i="19"/>
  <c r="P116" i="21"/>
  <c r="Q116" i="21" s="1"/>
  <c r="Q3" i="21"/>
  <c r="Q250" i="23"/>
  <c r="M59" i="8" l="1"/>
  <c r="L59" i="8"/>
  <c r="P58" i="8"/>
  <c r="Q58" i="8" s="1"/>
  <c r="P57" i="8"/>
  <c r="Q57" i="8" s="1"/>
  <c r="P56" i="8"/>
  <c r="Q56" i="8" s="1"/>
  <c r="P55" i="8"/>
  <c r="Q55" i="8" s="1"/>
  <c r="P54" i="8"/>
  <c r="Q54" i="8" s="1"/>
  <c r="P53" i="8"/>
  <c r="Q53" i="8" s="1"/>
  <c r="P52" i="8"/>
  <c r="Q52" i="8" s="1"/>
  <c r="P51" i="8"/>
  <c r="Q51" i="8" s="1"/>
  <c r="P50" i="8"/>
  <c r="Q50" i="8" s="1"/>
  <c r="P49" i="8"/>
  <c r="Q49" i="8" s="1"/>
  <c r="P48" i="8"/>
  <c r="Q48" i="8" s="1"/>
  <c r="P47" i="8"/>
  <c r="Q47" i="8" s="1"/>
  <c r="P46" i="8"/>
  <c r="Q46" i="8" s="1"/>
  <c r="P45" i="8"/>
  <c r="Q45" i="8" s="1"/>
  <c r="P44" i="8"/>
  <c r="Q44" i="8" s="1"/>
  <c r="P43" i="8"/>
  <c r="Q43" i="8" s="1"/>
  <c r="P42" i="8"/>
  <c r="Q42" i="8" s="1"/>
  <c r="P41" i="8"/>
  <c r="Q41" i="8" s="1"/>
  <c r="P40" i="8"/>
  <c r="Q40" i="8" s="1"/>
  <c r="P39" i="8"/>
  <c r="Q39" i="8" s="1"/>
  <c r="P38" i="8"/>
  <c r="Q38" i="8" s="1"/>
  <c r="P37" i="8"/>
  <c r="Q37" i="8" s="1"/>
  <c r="P36" i="8"/>
  <c r="Q36" i="8" s="1"/>
  <c r="P35" i="8"/>
  <c r="Q35" i="8" s="1"/>
  <c r="P34" i="8"/>
  <c r="Q34" i="8" s="1"/>
  <c r="P33" i="8"/>
  <c r="Q33" i="8" s="1"/>
  <c r="P32" i="8"/>
  <c r="Q32" i="8" s="1"/>
  <c r="P31" i="8"/>
  <c r="Q31" i="8" s="1"/>
  <c r="P30" i="8"/>
  <c r="Q30" i="8" s="1"/>
  <c r="P29" i="8"/>
  <c r="Q29" i="8" s="1"/>
  <c r="P28" i="8"/>
  <c r="Q28" i="8" s="1"/>
  <c r="P26" i="8"/>
  <c r="Q26" i="8" s="1"/>
  <c r="P25" i="8"/>
  <c r="Q25" i="8" s="1"/>
  <c r="P21" i="8"/>
  <c r="Q21" i="8" s="1"/>
  <c r="P20" i="8"/>
  <c r="Q20" i="8" s="1"/>
  <c r="P19" i="8"/>
  <c r="Q19" i="8" s="1"/>
  <c r="P18" i="8"/>
  <c r="Q18" i="8" s="1"/>
  <c r="P17" i="8"/>
  <c r="Q17" i="8" s="1"/>
  <c r="P16" i="8"/>
  <c r="Q16" i="8" s="1"/>
  <c r="P15" i="8"/>
  <c r="Q15" i="8" s="1"/>
  <c r="P14" i="8"/>
  <c r="Q14" i="8" s="1"/>
  <c r="P13" i="8"/>
  <c r="Q13" i="8" s="1"/>
  <c r="P12" i="8"/>
  <c r="Q12" i="8" s="1"/>
  <c r="P11" i="8"/>
  <c r="Q11" i="8" s="1"/>
  <c r="P10" i="8"/>
  <c r="Q10" i="8" s="1"/>
  <c r="P9" i="8"/>
  <c r="Q9" i="8" s="1"/>
  <c r="P8" i="8"/>
  <c r="Q8" i="8" s="1"/>
  <c r="P7" i="8"/>
  <c r="Q7" i="8" s="1"/>
  <c r="P6" i="8"/>
  <c r="Q6" i="8" s="1"/>
  <c r="P5" i="8"/>
  <c r="Q5" i="8" s="1"/>
  <c r="P4" i="8"/>
  <c r="Q4" i="8" s="1"/>
  <c r="P3" i="8"/>
  <c r="O6" i="16"/>
  <c r="M6" i="16"/>
  <c r="P5" i="16"/>
  <c r="Q5" i="16" s="1"/>
  <c r="P4" i="16"/>
  <c r="Q4" i="16" s="1"/>
  <c r="P3" i="16"/>
  <c r="O13" i="10"/>
  <c r="M13" i="10"/>
  <c r="P12" i="10"/>
  <c r="Q12" i="10" s="1"/>
  <c r="P11" i="10"/>
  <c r="Q11" i="10" s="1"/>
  <c r="P10" i="10"/>
  <c r="Q10" i="10" s="1"/>
  <c r="P9" i="10"/>
  <c r="Q9" i="10" s="1"/>
  <c r="P8" i="10"/>
  <c r="Q8" i="10" s="1"/>
  <c r="P7" i="10"/>
  <c r="Q7" i="10" s="1"/>
  <c r="P6" i="10"/>
  <c r="Q6" i="10" s="1"/>
  <c r="P5" i="10"/>
  <c r="Q5" i="10" s="1"/>
  <c r="P4" i="10"/>
  <c r="Q4" i="10" s="1"/>
  <c r="P3" i="10"/>
  <c r="Q3" i="10" s="1"/>
  <c r="P59" i="8" l="1"/>
  <c r="Q59" i="8" s="1"/>
  <c r="B4" i="11" s="1"/>
  <c r="P13" i="10"/>
  <c r="C18" i="11"/>
  <c r="P6" i="16"/>
  <c r="Q6" i="16" s="1"/>
  <c r="Q3" i="16"/>
  <c r="Q3" i="8"/>
  <c r="Q13" i="10"/>
  <c r="O26" i="15" l="1"/>
  <c r="M26" i="15"/>
  <c r="L26" i="15"/>
  <c r="P25" i="15"/>
  <c r="Q25" i="15" s="1"/>
  <c r="P24" i="15"/>
  <c r="Q24" i="15" s="1"/>
  <c r="P23" i="15"/>
  <c r="Q23" i="15" s="1"/>
  <c r="P22" i="15"/>
  <c r="Q22" i="15" s="1"/>
  <c r="P21" i="15"/>
  <c r="Q21" i="15" s="1"/>
  <c r="P20" i="15"/>
  <c r="Q20" i="15" s="1"/>
  <c r="P19" i="15"/>
  <c r="Q19" i="15" s="1"/>
  <c r="P18" i="15"/>
  <c r="Q18" i="15" s="1"/>
  <c r="P17" i="15"/>
  <c r="Q17" i="15" s="1"/>
  <c r="P16" i="15"/>
  <c r="Q16" i="15" s="1"/>
  <c r="P15" i="15"/>
  <c r="Q15" i="15" s="1"/>
  <c r="P14" i="15"/>
  <c r="Q14" i="15" s="1"/>
  <c r="P13" i="15"/>
  <c r="Q13" i="15" s="1"/>
  <c r="P12" i="15"/>
  <c r="Q12" i="15" s="1"/>
  <c r="P11" i="15"/>
  <c r="Q11" i="15" s="1"/>
  <c r="P10" i="15"/>
  <c r="Q10" i="15" s="1"/>
  <c r="P9" i="15"/>
  <c r="Q9" i="15" s="1"/>
  <c r="P8" i="15"/>
  <c r="Q8" i="15" s="1"/>
  <c r="P7" i="15"/>
  <c r="Q7" i="15" s="1"/>
  <c r="P6" i="15"/>
  <c r="Q6" i="15" s="1"/>
  <c r="P5" i="15"/>
  <c r="Q5" i="15" s="1"/>
  <c r="P4" i="15"/>
  <c r="Q4" i="15" s="1"/>
  <c r="P3" i="15"/>
  <c r="Q3" i="15" s="1"/>
  <c r="B18" i="11" l="1"/>
  <c r="B20" i="11" s="1"/>
  <c r="P26" i="15"/>
  <c r="Q26" i="15" l="1"/>
  <c r="O9" i="12"/>
  <c r="M9" i="12"/>
  <c r="L9" i="12"/>
  <c r="P8" i="12"/>
  <c r="Q8" i="12" s="1"/>
  <c r="P7" i="12"/>
  <c r="Q7" i="12" s="1"/>
  <c r="P6" i="12"/>
  <c r="Q6" i="12" s="1"/>
  <c r="P5" i="12"/>
  <c r="Q5" i="12" s="1"/>
  <c r="P4" i="12"/>
  <c r="Q4" i="12" s="1"/>
  <c r="P3" i="12"/>
  <c r="Q3" i="12" s="1"/>
  <c r="O47" i="14"/>
  <c r="N47" i="14"/>
  <c r="M47" i="14"/>
  <c r="L47" i="14"/>
  <c r="P46" i="14"/>
  <c r="Q46" i="14" s="1"/>
  <c r="P45" i="14"/>
  <c r="Q45" i="14" s="1"/>
  <c r="P44" i="14"/>
  <c r="Q44" i="14" s="1"/>
  <c r="P43" i="14"/>
  <c r="Q43" i="14" s="1"/>
  <c r="P42" i="14"/>
  <c r="Q42" i="14" s="1"/>
  <c r="P41" i="14"/>
  <c r="Q41" i="14" s="1"/>
  <c r="P40" i="14"/>
  <c r="Q40" i="14" s="1"/>
  <c r="P39" i="14"/>
  <c r="Q39" i="14" s="1"/>
  <c r="P38" i="14"/>
  <c r="Q38" i="14" s="1"/>
  <c r="P37" i="14"/>
  <c r="Q37" i="14" s="1"/>
  <c r="P36" i="14"/>
  <c r="Q36" i="14" s="1"/>
  <c r="P35" i="14"/>
  <c r="Q35" i="14" s="1"/>
  <c r="P34" i="14"/>
  <c r="Q34" i="14" s="1"/>
  <c r="P33" i="14"/>
  <c r="Q33" i="14" s="1"/>
  <c r="P32" i="14"/>
  <c r="Q32" i="14" s="1"/>
  <c r="P31" i="14"/>
  <c r="Q31" i="14" s="1"/>
  <c r="P30" i="14"/>
  <c r="Q30" i="14" s="1"/>
  <c r="P29" i="14"/>
  <c r="Q29" i="14" s="1"/>
  <c r="P28" i="14"/>
  <c r="Q28" i="14" s="1"/>
  <c r="P27" i="14"/>
  <c r="Q27" i="14" s="1"/>
  <c r="P26" i="14"/>
  <c r="Q26" i="14" s="1"/>
  <c r="P25" i="14"/>
  <c r="Q25" i="14" s="1"/>
  <c r="P24" i="14"/>
  <c r="Q24" i="14" s="1"/>
  <c r="P23" i="14"/>
  <c r="Q23" i="14" s="1"/>
  <c r="P22" i="14"/>
  <c r="Q22" i="14" s="1"/>
  <c r="P21" i="14"/>
  <c r="Q21" i="14" s="1"/>
  <c r="P20" i="14"/>
  <c r="Q20" i="14" s="1"/>
  <c r="P19" i="14"/>
  <c r="Q19" i="14" s="1"/>
  <c r="P18" i="14"/>
  <c r="Q18" i="14" s="1"/>
  <c r="P17" i="14"/>
  <c r="Q17" i="14" s="1"/>
  <c r="P16" i="14"/>
  <c r="Q16" i="14" s="1"/>
  <c r="P15" i="14"/>
  <c r="Q15" i="14" s="1"/>
  <c r="P14" i="14"/>
  <c r="Q14" i="14" s="1"/>
  <c r="P13" i="14"/>
  <c r="Q13" i="14" s="1"/>
  <c r="P12" i="14"/>
  <c r="Q12" i="14" s="1"/>
  <c r="P11" i="14"/>
  <c r="Q11" i="14" s="1"/>
  <c r="P10" i="14"/>
  <c r="Q10" i="14" s="1"/>
  <c r="P9" i="14"/>
  <c r="Q9" i="14" s="1"/>
  <c r="P8" i="14"/>
  <c r="Q8" i="14" s="1"/>
  <c r="P7" i="14"/>
  <c r="Q7" i="14" s="1"/>
  <c r="P6" i="14"/>
  <c r="Q6" i="14" s="1"/>
  <c r="P5" i="14"/>
  <c r="Q5" i="14" s="1"/>
  <c r="P4" i="14"/>
  <c r="Q4" i="14" s="1"/>
  <c r="P3" i="14"/>
  <c r="P47" i="14" l="1"/>
  <c r="Q47" i="14" s="1"/>
  <c r="P9" i="12"/>
  <c r="Q9" i="12" s="1"/>
  <c r="Q3" i="14"/>
  <c r="L29" i="13" l="1"/>
  <c r="M29" i="13"/>
  <c r="O29" i="13"/>
  <c r="P28" i="13"/>
  <c r="Q28" i="13" s="1"/>
  <c r="P27" i="13"/>
  <c r="Q27" i="13" s="1"/>
  <c r="P26" i="13"/>
  <c r="Q26" i="13" s="1"/>
  <c r="P25" i="13"/>
  <c r="Q25" i="13" s="1"/>
  <c r="P24" i="13"/>
  <c r="Q24" i="13" s="1"/>
  <c r="P23" i="13"/>
  <c r="Q23" i="13" s="1"/>
  <c r="P22" i="13"/>
  <c r="Q22" i="13" s="1"/>
  <c r="P21" i="13"/>
  <c r="Q21" i="13" s="1"/>
  <c r="P20" i="13"/>
  <c r="Q20" i="13" s="1"/>
  <c r="P19" i="13"/>
  <c r="Q19" i="13" s="1"/>
  <c r="P18" i="13"/>
  <c r="Q18" i="13" s="1"/>
  <c r="P17" i="13"/>
  <c r="Q17" i="13" s="1"/>
  <c r="P16" i="13"/>
  <c r="Q16" i="13" s="1"/>
  <c r="P15" i="13"/>
  <c r="Q15" i="13" s="1"/>
  <c r="P14" i="13"/>
  <c r="Q14" i="13" s="1"/>
  <c r="P13" i="13"/>
  <c r="Q13" i="13" s="1"/>
  <c r="P12" i="13"/>
  <c r="Q12" i="13" s="1"/>
  <c r="P11" i="13"/>
  <c r="Q11" i="13" s="1"/>
  <c r="P10" i="13"/>
  <c r="Q10" i="13" s="1"/>
  <c r="P9" i="13"/>
  <c r="Q9" i="13" s="1"/>
  <c r="P8" i="13"/>
  <c r="Q8" i="13" s="1"/>
  <c r="P7" i="13"/>
  <c r="Q7" i="13" s="1"/>
  <c r="P6" i="13"/>
  <c r="Q6" i="13" s="1"/>
  <c r="P5" i="13"/>
  <c r="Q5" i="13" s="1"/>
  <c r="P4" i="13"/>
  <c r="Q4" i="13" s="1"/>
  <c r="P3" i="13"/>
  <c r="Q3" i="13" s="1"/>
  <c r="L7" i="9"/>
  <c r="M7" i="9"/>
  <c r="O7" i="9"/>
  <c r="C5" i="11" s="1"/>
  <c r="P5" i="9"/>
  <c r="Q5" i="9" s="1"/>
  <c r="P6" i="9"/>
  <c r="Q6" i="9" s="1"/>
  <c r="P4" i="9"/>
  <c r="Q4" i="9" s="1"/>
  <c r="P3" i="9"/>
  <c r="Q3" i="9" s="1"/>
  <c r="P29" i="13" l="1"/>
  <c r="Q29" i="13" s="1"/>
  <c r="B8" i="11" s="1"/>
  <c r="P7" i="9"/>
  <c r="Q7" i="9" s="1"/>
  <c r="B5" i="11" s="1"/>
</calcChain>
</file>

<file path=xl/sharedStrings.xml><?xml version="1.0" encoding="utf-8"?>
<sst xmlns="http://schemas.openxmlformats.org/spreadsheetml/2006/main" count="3946" uniqueCount="2448">
  <si>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</si>
  <si>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</si>
  <si>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</si>
  <si>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</si>
  <si>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</si>
  <si>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</si>
  <si>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</si>
  <si>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</si>
  <si>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</si>
  <si>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</si>
  <si>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</si>
  <si>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</si>
  <si>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</si>
  <si>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21BOMTSWP01</t>
  </si>
  <si>
    <t>022164111941</t>
  </si>
  <si>
    <t>Amelia Collection</t>
  </si>
  <si>
    <t>Amelia Collection Washcloth Se</t>
  </si>
  <si>
    <t>12x12"(6)</t>
  </si>
  <si>
    <t>White/Aqua/Blue</t>
  </si>
  <si>
    <t>SD2</t>
  </si>
  <si>
    <t>BATH</t>
  </si>
  <si>
    <t>5DS10-0181</t>
  </si>
  <si>
    <t>086569121516</t>
  </si>
  <si>
    <t>Jenda|Janeta|Jaine</t>
  </si>
  <si>
    <t>K Jenda/Janeta/Jaine Comforter</t>
  </si>
  <si>
    <t>King</t>
  </si>
  <si>
    <t>Dark Grey</t>
  </si>
  <si>
    <t>ADUL</t>
  </si>
  <si>
    <t>5DS10-0248</t>
  </si>
  <si>
    <t>022164125368</t>
  </si>
  <si>
    <t>Donnell|Shane|Merissi</t>
  </si>
  <si>
    <t>F/Q Donnell/Shane/Merissi</t>
  </si>
  <si>
    <t>Full/Queen:90"Wx90"L/20"Wx26"L</t>
  </si>
  <si>
    <t>Black</t>
  </si>
  <si>
    <t>Grasscloth</t>
  </si>
  <si>
    <t>Grasscloth Panel Pair</t>
  </si>
  <si>
    <t>Ivory</t>
  </si>
  <si>
    <t>WIN</t>
  </si>
  <si>
    <t>BASI10-0339</t>
  </si>
  <si>
    <t>675716674823</t>
  </si>
  <si>
    <t>Peyton|Alston|Alston</t>
  </si>
  <si>
    <t>T Peyton/Alston Comforter Mini</t>
  </si>
  <si>
    <t>Twin: 68x86"/20x26+2"</t>
  </si>
  <si>
    <t>Grey</t>
  </si>
  <si>
    <t>BLK</t>
  </si>
  <si>
    <t>BASI10-0341</t>
  </si>
  <si>
    <t>675716674847</t>
  </si>
  <si>
    <t>K Peyton/Alston Comforter Mini</t>
  </si>
  <si>
    <t>King: 104x90"/20x36+2"(2)</t>
  </si>
  <si>
    <t>SHET</t>
  </si>
  <si>
    <t>Blue</t>
  </si>
  <si>
    <t>BL51-0522</t>
  </si>
  <si>
    <t>675716287450</t>
  </si>
  <si>
    <t>Micro Fleece|Micro Fleece|Micro Fleece</t>
  </si>
  <si>
    <t>F/Q Poly Micro Fleece Blanket</t>
  </si>
  <si>
    <t>Full/Queen: 90x90"</t>
  </si>
  <si>
    <t>King: 108x90"</t>
  </si>
  <si>
    <t>Beige</t>
  </si>
  <si>
    <t>Twin: 66x90"</t>
  </si>
  <si>
    <t>T Micro Fleece Blanket</t>
  </si>
  <si>
    <t>BL51-0895</t>
  </si>
  <si>
    <t>675716812409</t>
  </si>
  <si>
    <t>Grey Plaid</t>
  </si>
  <si>
    <t>BL51-0896</t>
  </si>
  <si>
    <t>675716812430</t>
  </si>
  <si>
    <t>F/Q Micro Fleece Blanket</t>
  </si>
  <si>
    <t>BL51-0909</t>
  </si>
  <si>
    <t>675716949259</t>
  </si>
  <si>
    <t>Blue Plaid</t>
  </si>
  <si>
    <t>BL51-0911</t>
  </si>
  <si>
    <t>675716949273</t>
  </si>
  <si>
    <t>K Micro Fleece Blanket</t>
  </si>
  <si>
    <t>Yellow</t>
  </si>
  <si>
    <t>Full/Queen: 92"Wx94"L/20"Wx26"</t>
  </si>
  <si>
    <t>Gray</t>
  </si>
  <si>
    <t>King/Cal King: 106"Wx94"L/20"W</t>
  </si>
  <si>
    <t>Natural</t>
  </si>
  <si>
    <t>BR12-3862</t>
  </si>
  <si>
    <t>022164220605</t>
  </si>
  <si>
    <t>Kent|Kent|Kent</t>
  </si>
  <si>
    <t>Q Kent/Kent/Kent Duvet Set</t>
  </si>
  <si>
    <t>Taupe</t>
  </si>
  <si>
    <t>BR12-3863</t>
  </si>
  <si>
    <t>022164220612</t>
  </si>
  <si>
    <t>K Kent/Kent/Kent Duvet Set</t>
  </si>
  <si>
    <t>Navy</t>
  </si>
  <si>
    <t>Teal</t>
  </si>
  <si>
    <t>BR40-3092</t>
  </si>
  <si>
    <t>086569722812</t>
  </si>
  <si>
    <t>Cannes|Cannes|Cannes</t>
  </si>
  <si>
    <t>Cannes/Canne/CannesCurtain Pan</t>
  </si>
  <si>
    <t>42"W x 84"L (2)</t>
  </si>
  <si>
    <t>BR51-3068</t>
  </si>
  <si>
    <t>086569709561</t>
  </si>
  <si>
    <t>Zuri Weighted|Marselle Weighted|Marselle Weighted</t>
  </si>
  <si>
    <t>Weighted Blanket</t>
  </si>
  <si>
    <t>60x70"-12lbs</t>
  </si>
  <si>
    <t>BR51-3071</t>
  </si>
  <si>
    <t>086569709592</t>
  </si>
  <si>
    <t>60x70"-18lbs</t>
  </si>
  <si>
    <t>BR51-3074</t>
  </si>
  <si>
    <t>086569709622</t>
  </si>
  <si>
    <t>Malea Weighted|Leena Weighted|Leena Weighted</t>
  </si>
  <si>
    <t>60x70''-12lbs</t>
  </si>
  <si>
    <t>BR51-3075</t>
  </si>
  <si>
    <t>086569709639</t>
  </si>
  <si>
    <t>BR51-3076</t>
  </si>
  <si>
    <t>086569709646</t>
  </si>
  <si>
    <t>BR51-3079</t>
  </si>
  <si>
    <t>086569709677</t>
  </si>
  <si>
    <t>60x70''-18lbs</t>
  </si>
  <si>
    <t>Brown</t>
  </si>
  <si>
    <t>Tan</t>
  </si>
  <si>
    <t>50x60"</t>
  </si>
  <si>
    <t>50x70"</t>
  </si>
  <si>
    <t>Leopard</t>
  </si>
  <si>
    <t>White</t>
  </si>
  <si>
    <t>YOUT</t>
  </si>
  <si>
    <t>CS10-0078</t>
  </si>
  <si>
    <t>675716894900</t>
  </si>
  <si>
    <t>Coco</t>
  </si>
  <si>
    <t>Q Coco Comforter Mini Set</t>
  </si>
  <si>
    <t>Queen: 90x90"/20x26+2"(2)/12x1</t>
  </si>
  <si>
    <t>CS10-0199-1</t>
  </si>
  <si>
    <t>675716949457</t>
  </si>
  <si>
    <t>Kashmir|Noami|Gale</t>
  </si>
  <si>
    <t>K Kashmir Comforter Set</t>
  </si>
  <si>
    <t>King: 104x90"/20x36+0.5"(2)/78</t>
  </si>
  <si>
    <t>Blue/Grey</t>
  </si>
  <si>
    <t>CS10-0278-1</t>
  </si>
  <si>
    <t>675716971670</t>
  </si>
  <si>
    <t>Vixie|Lacey|Lacey</t>
  </si>
  <si>
    <t>F/Q Vixie Comforter Mini Set</t>
  </si>
  <si>
    <t>Full/Queen: 90x90"/20x26"(2)</t>
  </si>
  <si>
    <t>Red/Navy</t>
  </si>
  <si>
    <t>CS10-0743-1</t>
  </si>
  <si>
    <t>086569973962</t>
  </si>
  <si>
    <t>T/TXL Vixie Comforter Mini Set</t>
  </si>
  <si>
    <t>Twin/Twin XL: 66"W x 90"L/ 20"</t>
  </si>
  <si>
    <t>Purple/Charcoal</t>
  </si>
  <si>
    <t>CS10-0744-1</t>
  </si>
  <si>
    <t>086569973979</t>
  </si>
  <si>
    <t>Full/Queen: 90"W x 90"L/ 20"W</t>
  </si>
  <si>
    <t>Marlene</t>
  </si>
  <si>
    <t>Multi</t>
  </si>
  <si>
    <t>CS10-1286</t>
  </si>
  <si>
    <t>086569439550</t>
  </si>
  <si>
    <t>K Marlene Complete Bed With Sh</t>
  </si>
  <si>
    <t>King:104"Wx90"W/20"Wx36"L(2)/1</t>
  </si>
  <si>
    <t>CS10-1390</t>
  </si>
  <si>
    <t>086569490919</t>
  </si>
  <si>
    <t>Albany|Albany|Albany</t>
  </si>
  <si>
    <t>F/Q Albany Comforter Mini Set</t>
  </si>
  <si>
    <t>Full/Queen: 90"W x 90"L/20"W x</t>
  </si>
  <si>
    <t>Blush</t>
  </si>
  <si>
    <t>CS10-1433</t>
  </si>
  <si>
    <t>086569538741</t>
  </si>
  <si>
    <t>Atlantis|Atlantis|Atlantis</t>
  </si>
  <si>
    <t>F/Q Atlantis Comforter Set</t>
  </si>
  <si>
    <t>CS14-0089-1</t>
  </si>
  <si>
    <t>675716894764</t>
  </si>
  <si>
    <t>Coco|Bianca|Lauren</t>
  </si>
  <si>
    <t>T/TXL Coco Quilt Mini Set</t>
  </si>
  <si>
    <t>T/TXL: 66x90"/20x26+1/2"</t>
  </si>
  <si>
    <t>CS14-0226-1</t>
  </si>
  <si>
    <t>675716955960</t>
  </si>
  <si>
    <t>Adele|Nicole|Elise</t>
  </si>
  <si>
    <t>F/Q Adele Quilt Mini Set</t>
  </si>
  <si>
    <t>Full/Queen: 90x90"/20x26+0.5"(</t>
  </si>
  <si>
    <t>Aqua</t>
  </si>
  <si>
    <t>CS14-0680</t>
  </si>
  <si>
    <t>086569955456</t>
  </si>
  <si>
    <t>T/TXL Coco Mini Quilt Set</t>
  </si>
  <si>
    <t>Twin/Twin XL: 66"W x 90"L/20"W</t>
  </si>
  <si>
    <t>Full/Queen: 90"Wx90"L/20"Wx26"</t>
  </si>
  <si>
    <t>CS14-1320</t>
  </si>
  <si>
    <t>086569437204</t>
  </si>
  <si>
    <t>Sienna</t>
  </si>
  <si>
    <t>F/Q Sienna Quilt Set</t>
  </si>
  <si>
    <t>Wheat</t>
  </si>
  <si>
    <t>Charcoal</t>
  </si>
  <si>
    <t>Solid Thermal Panel Pair</t>
  </si>
  <si>
    <t>42x95"(2)</t>
  </si>
  <si>
    <t>Vivian|Vivian|Vivian</t>
  </si>
  <si>
    <t>Vivian/Vivian/Vivian Window Pa</t>
  </si>
  <si>
    <t>50x63"(2)</t>
  </si>
  <si>
    <t>50x84"(2)</t>
  </si>
  <si>
    <t>CS40-1551</t>
  </si>
  <si>
    <t>086569809582</t>
  </si>
  <si>
    <t>Ivory/Gold</t>
  </si>
  <si>
    <t>CS40-1552</t>
  </si>
  <si>
    <t>086569809599</t>
  </si>
  <si>
    <t>CS50-0299</t>
  </si>
  <si>
    <t>675716979812</t>
  </si>
  <si>
    <t>Berber Throw|Berber Throw|Berber Throw</t>
  </si>
  <si>
    <t>Plaid Throw</t>
  </si>
  <si>
    <t>50"W x 60"L</t>
  </si>
  <si>
    <t>Cranberry Plaid</t>
  </si>
  <si>
    <t>CS50-0300</t>
  </si>
  <si>
    <t>675716979720</t>
  </si>
  <si>
    <t>Aqua Plaid</t>
  </si>
  <si>
    <t>CS58-0311</t>
  </si>
  <si>
    <t>675716979690</t>
  </si>
  <si>
    <t>Angel</t>
  </si>
  <si>
    <t>Angel Wrap</t>
  </si>
  <si>
    <t>58"W x 72"L</t>
  </si>
  <si>
    <t>CS70-0100</t>
  </si>
  <si>
    <t>675716895983</t>
  </si>
  <si>
    <t>Cavoy|Cavoy|Cavoy</t>
  </si>
  <si>
    <t>Cavoy Shower Curtain</t>
  </si>
  <si>
    <t>72x72"</t>
  </si>
  <si>
    <t>CS70-0102</t>
  </si>
  <si>
    <t>675716895877</t>
  </si>
  <si>
    <t>CS70-0103</t>
  </si>
  <si>
    <t>675716895938</t>
  </si>
  <si>
    <t>Enya|Enya|Enya</t>
  </si>
  <si>
    <t>Enya Shower Curtain</t>
  </si>
  <si>
    <t>CS70-0114</t>
  </si>
  <si>
    <t>675716896218</t>
  </si>
  <si>
    <t>Coco Shower Curtain</t>
  </si>
  <si>
    <t>CS70-1543</t>
  </si>
  <si>
    <t>086569808578</t>
  </si>
  <si>
    <t>Mona|Mona|Mona</t>
  </si>
  <si>
    <t>Mona Shower Curtain</t>
  </si>
  <si>
    <t>72"W x 72"L</t>
  </si>
  <si>
    <t>Grey/Teal</t>
  </si>
  <si>
    <t>Green</t>
  </si>
  <si>
    <t>BASI</t>
  </si>
  <si>
    <t>Seafoam</t>
  </si>
  <si>
    <t>Grasscloth Window Panel Pair</t>
  </si>
  <si>
    <t>40x95"(2)</t>
  </si>
  <si>
    <t>DLFBA40-0007</t>
  </si>
  <si>
    <t>675716938901</t>
  </si>
  <si>
    <t>40x63"(2)</t>
  </si>
  <si>
    <t>DLFBA40-0009</t>
  </si>
  <si>
    <t>675716938710</t>
  </si>
  <si>
    <t>FPF18-0045</t>
  </si>
  <si>
    <t>675716463984</t>
  </si>
  <si>
    <t>Brianna|Denae|Claire</t>
  </si>
  <si>
    <t>Brianna Octagon Tufted Ottoman</t>
  </si>
  <si>
    <t>20W x 20D x 18H"</t>
  </si>
  <si>
    <t>Tan Multi</t>
  </si>
  <si>
    <t>FUR</t>
  </si>
  <si>
    <t>Springfield</t>
  </si>
  <si>
    <t>Coral</t>
  </si>
  <si>
    <t>HE10-417</t>
  </si>
  <si>
    <t>675716797966</t>
  </si>
  <si>
    <t>K Springfield Comforter Set</t>
  </si>
  <si>
    <t>King: 102x86"/20x36"(2)/78x80+</t>
  </si>
  <si>
    <t>HH10-1578</t>
  </si>
  <si>
    <t>675716803025</t>
  </si>
  <si>
    <t>Stella</t>
  </si>
  <si>
    <t>Q Stella 6Pc Comforter Set</t>
  </si>
  <si>
    <t>Queen: 92x96"/20x26"(2)/60x80"</t>
  </si>
  <si>
    <t>White/Blue</t>
  </si>
  <si>
    <t>Toren|Devynn|Kara</t>
  </si>
  <si>
    <t>ID10-1234</t>
  </si>
  <si>
    <t>675716965686</t>
  </si>
  <si>
    <t>F Toren/Devynn/Kara Comfo</t>
  </si>
  <si>
    <t>Full:78''W x 86''L/20''W x 26"</t>
  </si>
  <si>
    <t>ID10-1578</t>
  </si>
  <si>
    <t>086569068651</t>
  </si>
  <si>
    <t>Lorna|Kaylee|Janelle</t>
  </si>
  <si>
    <t>F Lorna/Kaylee/Layla 8pcs C</t>
  </si>
  <si>
    <t>Full</t>
  </si>
  <si>
    <t>ID10-162</t>
  </si>
  <si>
    <t>675716533373</t>
  </si>
  <si>
    <t>Trixie|Penny|Penny</t>
  </si>
  <si>
    <t>FQ Trixie/Penny Comft Mini Set</t>
  </si>
  <si>
    <t>Full/Queen: 86x90"/20x26"(2)</t>
  </si>
  <si>
    <t>Yellow/Grey</t>
  </si>
  <si>
    <t>ID10-2136</t>
  </si>
  <si>
    <t>022164145076</t>
  </si>
  <si>
    <t>Raina|Khloe|Arielle</t>
  </si>
  <si>
    <t>Comforter Set</t>
  </si>
  <si>
    <t>Aqua/Silver</t>
  </si>
  <si>
    <t>ID10-2154</t>
  </si>
  <si>
    <t>022164202793</t>
  </si>
  <si>
    <t>Bryson AZ|Bryson AZ|Bryson AZ</t>
  </si>
  <si>
    <t>T/TXL Bryson Comforter Set</t>
  </si>
  <si>
    <t>Twin/Twin XL: 68"Wx90"L/20"Wx2</t>
  </si>
  <si>
    <t>ID10-2155</t>
  </si>
  <si>
    <t>022164202809</t>
  </si>
  <si>
    <t>F/Q Bryson Comforter Set</t>
  </si>
  <si>
    <t>ID10-2162</t>
  </si>
  <si>
    <t>022164212815</t>
  </si>
  <si>
    <t>Astoria|Nova|Esther</t>
  </si>
  <si>
    <t>T/TXL Astoria/Nova/Esther Comf</t>
  </si>
  <si>
    <t>Twin/Twin XL: 68"W x 90"L/20"W</t>
  </si>
  <si>
    <t>ID10-2163</t>
  </si>
  <si>
    <t>022164212822</t>
  </si>
  <si>
    <t>F/Q Astoria/Nova/Esther Comfor</t>
  </si>
  <si>
    <t>ID10-2170</t>
  </si>
  <si>
    <t>022164212891</t>
  </si>
  <si>
    <t>Camila|Zoe|Isla</t>
  </si>
  <si>
    <t>T/TXL  Camila/Zoe/Isla Comfort</t>
  </si>
  <si>
    <t>Twin/Twin XL: 68''W x 90"L/20'</t>
  </si>
  <si>
    <t>ID10-2171</t>
  </si>
  <si>
    <t>022164212907</t>
  </si>
  <si>
    <t>F/Q  Camila/Zoe/Isla Comforter</t>
  </si>
  <si>
    <t>Full/Queen: 90''W x 90"L/20''W</t>
  </si>
  <si>
    <t>Riku|Ayla|Milani</t>
  </si>
  <si>
    <t>ID10-2181</t>
  </si>
  <si>
    <t>022164213003</t>
  </si>
  <si>
    <t>Janie|Cora|Thea</t>
  </si>
  <si>
    <t>F/Q Janie/Cora/Thea  Comforter</t>
  </si>
  <si>
    <t>ID10-2185</t>
  </si>
  <si>
    <t>022164213041</t>
  </si>
  <si>
    <t>ID12-1863</t>
  </si>
  <si>
    <t>086569341334</t>
  </si>
  <si>
    <t>Gabriella|Annabelle|Jessica</t>
  </si>
  <si>
    <t>F/Q  Gabriella/Annabelle/Jessi</t>
  </si>
  <si>
    <t>Full/Queen: 88"W x 90"L/20"W x</t>
  </si>
  <si>
    <t>ID12-2165</t>
  </si>
  <si>
    <t>022164212846</t>
  </si>
  <si>
    <t>F/Q Astoria/Nova/Esther  Duvet</t>
  </si>
  <si>
    <t>ID12-2178</t>
  </si>
  <si>
    <t>022164212976</t>
  </si>
  <si>
    <t>T/TXL Riku/Ayla/Milani  Duvet</t>
  </si>
  <si>
    <t>ID12-2179</t>
  </si>
  <si>
    <t>022164212983</t>
  </si>
  <si>
    <t>F/Q Riku/Ayla/Milani  Duvet Co</t>
  </si>
  <si>
    <t>ID12-2183</t>
  </si>
  <si>
    <t>022164213027</t>
  </si>
  <si>
    <t>F/Q Janie/Cora/Thea  Duvet Cov</t>
  </si>
  <si>
    <t>ID12-2187</t>
  </si>
  <si>
    <t>022164213065</t>
  </si>
  <si>
    <t>F/Q Janie/Cora/Thea Duvet Cove</t>
  </si>
  <si>
    <t>ID13-2139</t>
  </si>
  <si>
    <t>022164182217</t>
  </si>
  <si>
    <t>Felicia|Isabel|Alyssa</t>
  </si>
  <si>
    <t>T/TXL Felicia Coverlet Set</t>
  </si>
  <si>
    <t>ID13-2141</t>
  </si>
  <si>
    <t>022164182231</t>
  </si>
  <si>
    <t>Purple</t>
  </si>
  <si>
    <t>Pink</t>
  </si>
  <si>
    <t>ID40-2024</t>
  </si>
  <si>
    <t>086569531902</t>
  </si>
  <si>
    <t>Felicia/Isabel/Alyssa Window P</t>
  </si>
  <si>
    <t>50x63"</t>
  </si>
  <si>
    <t>ID40-2026</t>
  </si>
  <si>
    <t>086569531926</t>
  </si>
  <si>
    <t>42x84"(2)</t>
  </si>
  <si>
    <t>42x63"(2)</t>
  </si>
  <si>
    <t>ID70-1784</t>
  </si>
  <si>
    <t>086569275479</t>
  </si>
  <si>
    <t>Kacie|Karlie|Elia</t>
  </si>
  <si>
    <t>Kacie/Karlie/Elia SC</t>
  </si>
  <si>
    <t>ID70-202</t>
  </si>
  <si>
    <t>675716536886</t>
  </si>
  <si>
    <t>Olivia|Ashley|Skye</t>
  </si>
  <si>
    <t>Olivia/Ashley/Skye SC</t>
  </si>
  <si>
    <t>ID70-365</t>
  </si>
  <si>
    <t>675716641450</t>
  </si>
  <si>
    <t>Nadia|Laila|Darcy</t>
  </si>
  <si>
    <t>Nadia/Laila/Darcy Shower Curta</t>
  </si>
  <si>
    <t>ID70-790</t>
  </si>
  <si>
    <t>675716725556</t>
  </si>
  <si>
    <t>Adel|Kennedy|Amanda</t>
  </si>
  <si>
    <t>Adel/Kennedy/Amanda Shower Cur</t>
  </si>
  <si>
    <t>IDI12-0012</t>
  </si>
  <si>
    <t>086569364425</t>
  </si>
  <si>
    <t>Mia|Mia|Mia</t>
  </si>
  <si>
    <t>K/CK Mia Duvet Cover Set</t>
  </si>
  <si>
    <t>King/Cal King: 104"W x 90"L/20</t>
  </si>
  <si>
    <t>IDI12-0013</t>
  </si>
  <si>
    <t>086569364432</t>
  </si>
  <si>
    <t>Tanet|Tanet|Tanet</t>
  </si>
  <si>
    <t>F/Q Tanet Duvet Cover Set</t>
  </si>
  <si>
    <t>IDI12-0014</t>
  </si>
  <si>
    <t>086569364449</t>
  </si>
  <si>
    <t>K/CK Tanet Duvet Cover Set</t>
  </si>
  <si>
    <t>IDI12-0016</t>
  </si>
  <si>
    <t>086569364463</t>
  </si>
  <si>
    <t>Athena|Athena|Athena</t>
  </si>
  <si>
    <t>K/CK Athena Duvet Cover Set</t>
  </si>
  <si>
    <t>IDI12-0017</t>
  </si>
  <si>
    <t>086569364470</t>
  </si>
  <si>
    <t>Cape|Cape|Cape</t>
  </si>
  <si>
    <t>F/Q Cape Duvet Cover Set</t>
  </si>
  <si>
    <t>IDI12-0018</t>
  </si>
  <si>
    <t>086569364487</t>
  </si>
  <si>
    <t>K/CK Cape Duvet Cover Set</t>
  </si>
  <si>
    <t>IDI12-0019</t>
  </si>
  <si>
    <t>086569364494</t>
  </si>
  <si>
    <t>Storke|Storke|Storke</t>
  </si>
  <si>
    <t>F/Q Storke Duvet Cover Set</t>
  </si>
  <si>
    <t>II00-7831</t>
  </si>
  <si>
    <t>086569998965</t>
  </si>
  <si>
    <t>II122703|II122703|II122703</t>
  </si>
  <si>
    <t>M II122703 Raceback Sleepshirt</t>
  </si>
  <si>
    <t>M</t>
  </si>
  <si>
    <t>Foulard  470</t>
  </si>
  <si>
    <t>APL</t>
  </si>
  <si>
    <t>II00-7832</t>
  </si>
  <si>
    <t>086569998972</t>
  </si>
  <si>
    <t>L II122703 Raceback Sleepshirt</t>
  </si>
  <si>
    <t>L</t>
  </si>
  <si>
    <t>Full/Queen: 88"W x 92"L/20"W x</t>
  </si>
  <si>
    <t>II11-1187</t>
  </si>
  <si>
    <t>086569533890</t>
  </si>
  <si>
    <t>Isla|Isla|Isla</t>
  </si>
  <si>
    <t>Isla Sham</t>
  </si>
  <si>
    <t>26"W x 26"L</t>
  </si>
  <si>
    <t>King/Cal King: 104"W x 92"L/20</t>
  </si>
  <si>
    <t>White/Charcoal</t>
  </si>
  <si>
    <t>II30-1209</t>
  </si>
  <si>
    <t>086569694393</t>
  </si>
  <si>
    <t>Bea|Bea|Bea</t>
  </si>
  <si>
    <t>Bea Embroidered Oblong Pillow</t>
  </si>
  <si>
    <t>12"W x 20"L</t>
  </si>
  <si>
    <t>II30-738</t>
  </si>
  <si>
    <t>675716783501</t>
  </si>
  <si>
    <t>Bree Knit|Bree Knit|Bree Knit</t>
  </si>
  <si>
    <t>Bree Knit Pillow</t>
  </si>
  <si>
    <t>20x20"</t>
  </si>
  <si>
    <t>II30-993</t>
  </si>
  <si>
    <t>086569993991</t>
  </si>
  <si>
    <t>Chet|Chet|Chet</t>
  </si>
  <si>
    <t>Chet Oblong Pillow</t>
  </si>
  <si>
    <t>KL40-2162</t>
  </si>
  <si>
    <t>675716778019</t>
  </si>
  <si>
    <t>Conway Burnout Sheer</t>
  </si>
  <si>
    <t>Conway Burnout Sheer Window Pa</t>
  </si>
  <si>
    <t>50x95"</t>
  </si>
  <si>
    <t>Allergen Barrier|Allergen Barrier|Allergen Barrier</t>
  </si>
  <si>
    <t>Full/Queen:90x90"</t>
  </si>
  <si>
    <t>LCN16-0017</t>
  </si>
  <si>
    <t>086569462374</t>
  </si>
  <si>
    <t>Allergen Barrier Mattress Pad</t>
  </si>
  <si>
    <t>Full:54x75+15"</t>
  </si>
  <si>
    <t>LCN16-0035</t>
  </si>
  <si>
    <t>086569467867</t>
  </si>
  <si>
    <t>K Allergen Barrier Mattress an</t>
  </si>
  <si>
    <t>King:78x80+15"/20x36" (2)</t>
  </si>
  <si>
    <t>LCN40-0095</t>
  </si>
  <si>
    <t>086569484925</t>
  </si>
  <si>
    <t>Alder|Cashel|Oren</t>
  </si>
  <si>
    <t>Alder/Cashel/Oren Window Panel</t>
  </si>
  <si>
    <t>Amherst|Eastridge|Salem</t>
  </si>
  <si>
    <t>Red</t>
  </si>
  <si>
    <t>Hampton|Richmond|Cullen</t>
  </si>
  <si>
    <t>MP10-1030</t>
  </si>
  <si>
    <t>675716546298</t>
  </si>
  <si>
    <t>K Hampton/Sheridan/Cullen 7pcs</t>
  </si>
  <si>
    <t>King: 104x92"/20x36"(2)/78x80+</t>
  </si>
  <si>
    <t>Cal King: 104x92"/20x36"(2)/72</t>
  </si>
  <si>
    <t>MP10-5860</t>
  </si>
  <si>
    <t>086569027672</t>
  </si>
  <si>
    <t>Lillian|Daisi|Sula</t>
  </si>
  <si>
    <t>F/Q Lillian/Daisi/Sula Comfort</t>
  </si>
  <si>
    <t>Queen: 90"W x 90"L/20"W x 26"L</t>
  </si>
  <si>
    <t>MP10-6370-BOB</t>
  </si>
  <si>
    <t>086569536747</t>
  </si>
  <si>
    <t>Sheffield|Diedrick|Prewitt</t>
  </si>
  <si>
    <t>F/Q Sheffield/Diedrick/Prewitt</t>
  </si>
  <si>
    <t>Full/Queen</t>
  </si>
  <si>
    <t>MP10-6627</t>
  </si>
  <si>
    <t>086569285713</t>
  </si>
  <si>
    <t>Adler|Colden|Colden</t>
  </si>
  <si>
    <t>Adler Pinsonic Sherpa Comforte</t>
  </si>
  <si>
    <t>90x90"/20x26+2"(2)</t>
  </si>
  <si>
    <t>Ivory/Grey</t>
  </si>
  <si>
    <t>MP10-6659</t>
  </si>
  <si>
    <t>086569288691</t>
  </si>
  <si>
    <t>Amaya|Joelie|Roselle</t>
  </si>
  <si>
    <t>K/CK Amaya/Joelie/Roselle Comf</t>
  </si>
  <si>
    <t>MP10-7736</t>
  </si>
  <si>
    <t>086569995452</t>
  </si>
  <si>
    <t>Amelie AZ|Amelie AZ|Amelie AZ</t>
  </si>
  <si>
    <t>F/Q Amelie/Amelie/Amelie Comfo</t>
  </si>
  <si>
    <t>Windom AZ|Windom AZ|Windom AZ</t>
  </si>
  <si>
    <t>Lavine|Anouk|Octavia</t>
  </si>
  <si>
    <t>Gold</t>
  </si>
  <si>
    <t>MP10-7952</t>
  </si>
  <si>
    <t>022164184860</t>
  </si>
  <si>
    <t>CK Lavine/Anouk/Octavia</t>
  </si>
  <si>
    <t>Cal King:</t>
  </si>
  <si>
    <t>Neutral</t>
  </si>
  <si>
    <t>MP12-4027</t>
  </si>
  <si>
    <t>675716870515</t>
  </si>
  <si>
    <t>Palisades|Hanover|Overland</t>
  </si>
  <si>
    <t>F/Q Palisades/Hanover/Overlan,</t>
  </si>
  <si>
    <t>Full/Queen: 90x90"/20x26"(2)/1</t>
  </si>
  <si>
    <t>MP12-4028</t>
  </si>
  <si>
    <t>675716870546</t>
  </si>
  <si>
    <t>K/CK Palisades/Hanover/Overlan</t>
  </si>
  <si>
    <t>King/Cal King: 104x92"/20x36"(</t>
  </si>
  <si>
    <t>MP12-7353</t>
  </si>
  <si>
    <t>086569494214</t>
  </si>
  <si>
    <t>Schafer|Aiden|Raven</t>
  </si>
  <si>
    <t>F/Q Schafer/Aiden/Raven Duvet</t>
  </si>
  <si>
    <t>Full/Queen:90"W x 90"L / 20"W</t>
  </si>
  <si>
    <t>MP12-7354</t>
  </si>
  <si>
    <t>086569494238</t>
  </si>
  <si>
    <t>K/CK Schafer/Aiden/Raven Duvet</t>
  </si>
  <si>
    <t>King/Cal King:104"W x 92"L / 2</t>
  </si>
  <si>
    <t>MP12-7487</t>
  </si>
  <si>
    <t>086569541260</t>
  </si>
  <si>
    <t>King/ Cal King:104"W x 92"L /2</t>
  </si>
  <si>
    <t>MP13-2631</t>
  </si>
  <si>
    <t>675716740054</t>
  </si>
  <si>
    <t>Ashbury|Stanton|Clark</t>
  </si>
  <si>
    <t>K Ashbury/Stanton/Clark Bedspr</t>
  </si>
  <si>
    <t>King: 120x118"/20x36+2"(2)/12x</t>
  </si>
  <si>
    <t>Khaki</t>
  </si>
  <si>
    <t>20"W x 20"L</t>
  </si>
  <si>
    <t>MP30-7463</t>
  </si>
  <si>
    <t>086569531001</t>
  </si>
  <si>
    <t>Newport|Bolinas|Ventura</t>
  </si>
  <si>
    <t>Newport/Bolinas/Ventura Pillow</t>
  </si>
  <si>
    <t>MP40-1306</t>
  </si>
  <si>
    <t>675716573287</t>
  </si>
  <si>
    <t>Delray Diamond|Ella|Natalie</t>
  </si>
  <si>
    <t>Delray Diamond/Ella/Natalie Pa</t>
  </si>
  <si>
    <t>42x95"</t>
  </si>
  <si>
    <t>Saratoga|Westmont|Sereno</t>
  </si>
  <si>
    <t>Saratoga/Westmont/Sereno Panel</t>
  </si>
  <si>
    <t>Yellow/White</t>
  </si>
  <si>
    <t>MP40-1757</t>
  </si>
  <si>
    <t>675716656256</t>
  </si>
  <si>
    <t>Beige/Spice</t>
  </si>
  <si>
    <t>MP40-2011</t>
  </si>
  <si>
    <t>675716676384</t>
  </si>
  <si>
    <t>Saratoga/Westmont/Sereno Patio</t>
  </si>
  <si>
    <t>100x84"</t>
  </si>
  <si>
    <t>MP40-2012</t>
  </si>
  <si>
    <t>675716676391</t>
  </si>
  <si>
    <t>MP40-2025</t>
  </si>
  <si>
    <t>675716682774</t>
  </si>
  <si>
    <t>MP40-2028</t>
  </si>
  <si>
    <t>675716682781</t>
  </si>
  <si>
    <t>Spice</t>
  </si>
  <si>
    <t>MP40-2029</t>
  </si>
  <si>
    <t>675716682750</t>
  </si>
  <si>
    <t>50x108"</t>
  </si>
  <si>
    <t>MP40-2400</t>
  </si>
  <si>
    <t>675716714772</t>
  </si>
  <si>
    <t>MP40-2406</t>
  </si>
  <si>
    <t>675716714789</t>
  </si>
  <si>
    <t>Khaki/Black</t>
  </si>
  <si>
    <t>MP40-2408</t>
  </si>
  <si>
    <t>675716714680</t>
  </si>
  <si>
    <t>50x84"</t>
  </si>
  <si>
    <t>MP40-2412</t>
  </si>
  <si>
    <t>675716714796</t>
  </si>
  <si>
    <t>MP40-2910</t>
  </si>
  <si>
    <t>675716760984</t>
  </si>
  <si>
    <t>Newport/Bolinas/Ventura Panel</t>
  </si>
  <si>
    <t>54x84"</t>
  </si>
  <si>
    <t>MP40-2971</t>
  </si>
  <si>
    <t>675716762650</t>
  </si>
  <si>
    <t>Emilia|Natalie|Lillian</t>
  </si>
  <si>
    <t>Emilia/Natalie/Lillian Panel</t>
  </si>
  <si>
    <t>MP40-3011</t>
  </si>
  <si>
    <t>675716774196</t>
  </si>
  <si>
    <t>Anaya|Adria|Ally</t>
  </si>
  <si>
    <t>Anaya/Adria/Ally Panel</t>
  </si>
  <si>
    <t>Purple/Grey</t>
  </si>
  <si>
    <t>MP40-3602</t>
  </si>
  <si>
    <t>675716841393</t>
  </si>
  <si>
    <t>Beige/Gold</t>
  </si>
  <si>
    <t>MP40-3940</t>
  </si>
  <si>
    <t>675716866334</t>
  </si>
  <si>
    <t>Pacifica|Mission|Grove</t>
  </si>
  <si>
    <t>Pacifica/Mission/Grove Panel</t>
  </si>
  <si>
    <t>54x95"</t>
  </si>
  <si>
    <t>MP40-4493</t>
  </si>
  <si>
    <t>675716956820</t>
  </si>
  <si>
    <t>Harper|Kaylee|Avery</t>
  </si>
  <si>
    <t>Harper/Kaylee/Avery Window Pan</t>
  </si>
  <si>
    <t>MP40-4508</t>
  </si>
  <si>
    <t>675716957346</t>
  </si>
  <si>
    <t>Harper/Kaylee/Avery Sheer Scar</t>
  </si>
  <si>
    <t>42"W x 144"L</t>
  </si>
  <si>
    <t>MP40-4599</t>
  </si>
  <si>
    <t>675716965433</t>
  </si>
  <si>
    <t>Hayden|Jasper|Jacey</t>
  </si>
  <si>
    <t>Hayden/Jasper/Jacey Window She</t>
  </si>
  <si>
    <t>50"W x 95"L</t>
  </si>
  <si>
    <t>MP40-5019</t>
  </si>
  <si>
    <t>086569925824</t>
  </si>
  <si>
    <t>Irina|Iris|Clarissa</t>
  </si>
  <si>
    <t>Irina/Iris/Clarissa Window Pan</t>
  </si>
  <si>
    <t>100"W x 84"L (1)</t>
  </si>
  <si>
    <t>MP40-5020</t>
  </si>
  <si>
    <t>086569925817</t>
  </si>
  <si>
    <t>White/Grey</t>
  </si>
  <si>
    <t>MP40-5022</t>
  </si>
  <si>
    <t>086569925862</t>
  </si>
  <si>
    <t>MP40-5272</t>
  </si>
  <si>
    <t>086569955005</t>
  </si>
  <si>
    <t>Emilia/Natalie/Lillian Window</t>
  </si>
  <si>
    <t>50x120"</t>
  </si>
  <si>
    <t>50"W x 84"L</t>
  </si>
  <si>
    <t>MP40-5558</t>
  </si>
  <si>
    <t>086569067609</t>
  </si>
  <si>
    <t>Yvette|Rosalie|Elodie</t>
  </si>
  <si>
    <t>Yvette/Rosalie/Elodie Window P</t>
  </si>
  <si>
    <t>MP40-5559</t>
  </si>
  <si>
    <t>086569067616</t>
  </si>
  <si>
    <t>MP40-5729</t>
  </si>
  <si>
    <t>086569019264</t>
  </si>
  <si>
    <t>54"W x 108"L</t>
  </si>
  <si>
    <t>MP40-6345</t>
  </si>
  <si>
    <t>086569215260</t>
  </si>
  <si>
    <t>Ceres|Elowen|Persis</t>
  </si>
  <si>
    <t>Ceres/Elowen/Persi Window Pair</t>
  </si>
  <si>
    <t>50"x63" (2)</t>
  </si>
  <si>
    <t>MP40-6346</t>
  </si>
  <si>
    <t>086569215277</t>
  </si>
  <si>
    <t>50"x84" (2)</t>
  </si>
  <si>
    <t>MP40-6610</t>
  </si>
  <si>
    <t>086569284792</t>
  </si>
  <si>
    <t>Cameron|Quinn|Ryan</t>
  </si>
  <si>
    <t>Cameron/Quinn/Ryan Top Panel</t>
  </si>
  <si>
    <t>Mocha</t>
  </si>
  <si>
    <t>MP40-6619</t>
  </si>
  <si>
    <t>086569284921</t>
  </si>
  <si>
    <t>Simone|Abelia|Fleur</t>
  </si>
  <si>
    <t>Simone/Abelia/Fleur Sheer Scar</t>
  </si>
  <si>
    <t>42"W x 216"L</t>
  </si>
  <si>
    <t>MP40-6742</t>
  </si>
  <si>
    <t>086569295323</t>
  </si>
  <si>
    <t>Meredith|Abelia|Trevi</t>
  </si>
  <si>
    <t>Meredith/Abelia/Trevi Sheer</t>
  </si>
  <si>
    <t>50x95", grommet</t>
  </si>
  <si>
    <t>MP40-6744</t>
  </si>
  <si>
    <t>086569296351</t>
  </si>
  <si>
    <t>Englewood|Oslow|Lincoln</t>
  </si>
  <si>
    <t>Englewood/Oslow/Lincoln Window</t>
  </si>
  <si>
    <t>MP40-6745</t>
  </si>
  <si>
    <t>086569296368</t>
  </si>
  <si>
    <t>MP40-6747</t>
  </si>
  <si>
    <t>086569296382</t>
  </si>
  <si>
    <t>MP40-6749</t>
  </si>
  <si>
    <t>086569296405</t>
  </si>
  <si>
    <t>MP40-6774</t>
  </si>
  <si>
    <t>086569297624</t>
  </si>
  <si>
    <t>Simone/Abelia/Fleur Sheer</t>
  </si>
  <si>
    <t>MP40-6778</t>
  </si>
  <si>
    <t>086569297662</t>
  </si>
  <si>
    <t>MP40-719</t>
  </si>
  <si>
    <t>675716503673</t>
  </si>
  <si>
    <t>42x63"</t>
  </si>
  <si>
    <t>MP40-7430</t>
  </si>
  <si>
    <t>086569526786</t>
  </si>
  <si>
    <t>Brooklyn|Asher|Peyton</t>
  </si>
  <si>
    <t>Brooklyn/Asher/Peyton Window P</t>
  </si>
  <si>
    <t>MP40-7431</t>
  </si>
  <si>
    <t>086569526793</t>
  </si>
  <si>
    <t>MP40-7497</t>
  </si>
  <si>
    <t>086569548160</t>
  </si>
  <si>
    <t>Beals|Barnet|Bayer</t>
  </si>
  <si>
    <t>Beals/Barnet/Bayer Panel</t>
  </si>
  <si>
    <t>MP40-7498</t>
  </si>
  <si>
    <t>086569548184</t>
  </si>
  <si>
    <t>MP40-7501</t>
  </si>
  <si>
    <t>086569548214</t>
  </si>
  <si>
    <t>Kane|Kyler|Kanya</t>
  </si>
  <si>
    <t>Kane/Kyler/Kanya Window Panel</t>
  </si>
  <si>
    <t>95" Panel</t>
  </si>
  <si>
    <t>MP40-7502</t>
  </si>
  <si>
    <t>086569548221</t>
  </si>
  <si>
    <t>84" Panel</t>
  </si>
  <si>
    <t>MP40-7504</t>
  </si>
  <si>
    <t>086569548245</t>
  </si>
  <si>
    <t>MP40-7508</t>
  </si>
  <si>
    <t>086569550415</t>
  </si>
  <si>
    <t>Avery|Kaisley|Alaia</t>
  </si>
  <si>
    <t>Avery/Kaisley/Alaia Window Cur</t>
  </si>
  <si>
    <t>MP40-7510</t>
  </si>
  <si>
    <t>086569550453</t>
  </si>
  <si>
    <t>MP40-7511</t>
  </si>
  <si>
    <t>086569550484</t>
  </si>
  <si>
    <t>MP40-7615</t>
  </si>
  <si>
    <t>086569625823</t>
  </si>
  <si>
    <t>Albina|Tatum|Knox</t>
  </si>
  <si>
    <t>Albina/Tatum/Knox Shade</t>
  </si>
  <si>
    <t>35x64"</t>
  </si>
  <si>
    <t>Eastfield|Lyndon|Wren</t>
  </si>
  <si>
    <t>Eastfield/Lyndon/Wren Shade</t>
  </si>
  <si>
    <t>Grey Ash</t>
  </si>
  <si>
    <t>MP40-7806</t>
  </si>
  <si>
    <t>022164108187</t>
  </si>
  <si>
    <t>31x64"</t>
  </si>
  <si>
    <t>MP40-7808</t>
  </si>
  <si>
    <t>022164108200</t>
  </si>
  <si>
    <t>MP40-7936</t>
  </si>
  <si>
    <t>022164174564</t>
  </si>
  <si>
    <t>Aida|Calista|Kaley</t>
  </si>
  <si>
    <t>Aida/Calista/Kaley Window Pane</t>
  </si>
  <si>
    <t>37x95"(2)</t>
  </si>
  <si>
    <t>MP40-8098</t>
  </si>
  <si>
    <t>022164211931</t>
  </si>
  <si>
    <t>Galen|Colm|Paxton</t>
  </si>
  <si>
    <t>Galen/Colm/Paxton Roman Shade</t>
  </si>
  <si>
    <t>34x64"</t>
  </si>
  <si>
    <t>MP40-8101</t>
  </si>
  <si>
    <t>022164214116</t>
  </si>
  <si>
    <t>Yara|Tulia|Mar</t>
  </si>
  <si>
    <t>Yara/Tulia/Mar Window Pair</t>
  </si>
  <si>
    <t>MP40-8104</t>
  </si>
  <si>
    <t>022164214147</t>
  </si>
  <si>
    <t>37x84"(2)</t>
  </si>
  <si>
    <t>MP41-2024</t>
  </si>
  <si>
    <t>675716682798</t>
  </si>
  <si>
    <t>Saratoga/Westmont/Sereno Valan</t>
  </si>
  <si>
    <t>50x18"</t>
  </si>
  <si>
    <t>MP41-4450</t>
  </si>
  <si>
    <t>675716953324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</si>
  <si>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</si>
  <si>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</si>
  <si>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</si>
  <si>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</si>
  <si>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</si>
  <si>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</si>
  <si>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</si>
  <si>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Chocolate</t>
  </si>
  <si>
    <t>MP41-4953</t>
  </si>
  <si>
    <t>086569904768</t>
  </si>
  <si>
    <t>Emily|Arlene|Viola</t>
  </si>
  <si>
    <t>Emily/Arlene/Viola Valance</t>
  </si>
  <si>
    <t>Champagne</t>
  </si>
  <si>
    <t>Diamond Geo/Taupe</t>
  </si>
  <si>
    <t>MP51-7859</t>
  </si>
  <si>
    <t>022164132335</t>
  </si>
  <si>
    <t>F/Q Windom Blanket</t>
  </si>
  <si>
    <t>MP70-4975</t>
  </si>
  <si>
    <t>086569915467</t>
  </si>
  <si>
    <t>Spa Waffle|Spa Waffle|Spa Waffle</t>
  </si>
  <si>
    <t>Spa Waffle/Spa Waffle/Spa Waff</t>
  </si>
  <si>
    <t>72"W x 84"L</t>
  </si>
  <si>
    <t>MP70-643</t>
  </si>
  <si>
    <t>675716355319</t>
  </si>
  <si>
    <t>Athena|Anna|Anna</t>
  </si>
  <si>
    <t>Athena Shower Curtain</t>
  </si>
  <si>
    <t>Surf Spray</t>
  </si>
  <si>
    <t>MP70-7452</t>
  </si>
  <si>
    <t>086569528599</t>
  </si>
  <si>
    <t>Cecily|Vera|Rosalie</t>
  </si>
  <si>
    <t>Cecily/Vera/Rosalie SC</t>
  </si>
  <si>
    <t>MP70-8169</t>
  </si>
  <si>
    <t>022164228649</t>
  </si>
  <si>
    <t>Panache|Vera|Arabella</t>
  </si>
  <si>
    <t>Panache/Vera/Arabella Shower C</t>
  </si>
  <si>
    <t>MP72-1540</t>
  </si>
  <si>
    <t>675716619022</t>
  </si>
  <si>
    <t>Amherst/Eastridge/Salem Bath R</t>
  </si>
  <si>
    <t>27x45"</t>
  </si>
  <si>
    <t>Vaughn|Sonora|Holly</t>
  </si>
  <si>
    <t>MPE10-032</t>
  </si>
  <si>
    <t>675716510701</t>
  </si>
  <si>
    <t>CK Vaughn/Sonora/Holly 9pcs Co</t>
  </si>
  <si>
    <t>MPE10-348</t>
  </si>
  <si>
    <t>675716878191</t>
  </si>
  <si>
    <t>Kasey|Devin|Hayden</t>
  </si>
  <si>
    <t>Kasey/Devin/Hayden Comforter S</t>
  </si>
  <si>
    <t>Cal King</t>
  </si>
  <si>
    <t>MPE10-799</t>
  </si>
  <si>
    <t>086569214829</t>
  </si>
  <si>
    <t>Lilia|Lisetta|Lorine</t>
  </si>
  <si>
    <t>T Lilia 7pcs Comforter Set</t>
  </si>
  <si>
    <t>Twin: 68x86"/20x26+2"(1)/39x75</t>
  </si>
  <si>
    <t>MPE10-886</t>
  </si>
  <si>
    <t>086569329684</t>
  </si>
  <si>
    <t>Remy|Skylar|Zuri</t>
  </si>
  <si>
    <t>Q Remy/Skylar/Zuri</t>
  </si>
  <si>
    <t>Queen :90"W x 90"L/20"W x 26"L</t>
  </si>
  <si>
    <t>MPE10-952</t>
  </si>
  <si>
    <t>086569915344</t>
  </si>
  <si>
    <t>Nimbus|Cirrus|Alto</t>
  </si>
  <si>
    <t>F Nimbus/Cirrus/Alto Comforter</t>
  </si>
  <si>
    <t>Full: 78"W x 86"L/20"W x 26"L(</t>
  </si>
  <si>
    <t>MPE10-953</t>
  </si>
  <si>
    <t>086569915382</t>
  </si>
  <si>
    <t>Q Nimbus/Cirrus/Alto Comforter</t>
  </si>
  <si>
    <t>MPE10-954</t>
  </si>
  <si>
    <t>086569915412</t>
  </si>
  <si>
    <t>K Nimbus/Cirrus/Alto Comforter</t>
  </si>
  <si>
    <t>King: 104"W x 92"L/20"W x 36"L</t>
  </si>
  <si>
    <t>MPE10-955</t>
  </si>
  <si>
    <t>086569915450</t>
  </si>
  <si>
    <t>CK Nimbus/Cirrus/Alto Comforte</t>
  </si>
  <si>
    <t>Cal King :104"W x 92"L/20"W x</t>
  </si>
  <si>
    <t>MPE13-243</t>
  </si>
  <si>
    <t>675716778668</t>
  </si>
  <si>
    <t>Merritt|Almaden|Becker</t>
  </si>
  <si>
    <t>K/CK Merritt Coverlet Set</t>
  </si>
  <si>
    <t>King/Cal King: 104x94"/20x36+0</t>
  </si>
  <si>
    <t>MPE70-883</t>
  </si>
  <si>
    <t>086569311849</t>
  </si>
  <si>
    <t>Zara|Alexine|Dennie</t>
  </si>
  <si>
    <t>Zara/Alexine/Dennie Shower Cur</t>
  </si>
  <si>
    <t>PETB</t>
  </si>
  <si>
    <t>Pet Couch</t>
  </si>
  <si>
    <t>20x25+5.5"</t>
  </si>
  <si>
    <t>Pearl|Phoebe|Daphne</t>
  </si>
  <si>
    <t>F/Q Pearl/Phoebe/Daphne</t>
  </si>
  <si>
    <t>Aqua/Purple</t>
  </si>
  <si>
    <t>MZ10-0644</t>
  </si>
  <si>
    <t>022164222760</t>
  </si>
  <si>
    <t>Allison|Mackenzie|Kelly</t>
  </si>
  <si>
    <t>K/CK Allison/Skyla/Kelly Comfo</t>
  </si>
  <si>
    <t>King/Cal King: 102"Wx90"L/20"W</t>
  </si>
  <si>
    <t>MZ12-0593</t>
  </si>
  <si>
    <t>086569271945</t>
  </si>
  <si>
    <t>T/TXL Pearl/Phoebe/Daphne</t>
  </si>
  <si>
    <t>Twin/Twin XL</t>
  </si>
  <si>
    <t>MZ12-0594</t>
  </si>
  <si>
    <t>086569271952</t>
  </si>
  <si>
    <t>SS40-0027</t>
  </si>
  <si>
    <t>086569909879</t>
  </si>
  <si>
    <t>Maya|Arlie|Rune</t>
  </si>
  <si>
    <t>Maya/Arlie/Rune Window Panel</t>
  </si>
  <si>
    <t>50"W x 63"L</t>
  </si>
  <si>
    <t>SS40-0029</t>
  </si>
  <si>
    <t>086569909893</t>
  </si>
  <si>
    <t>SS40-0031</t>
  </si>
  <si>
    <t>086569909930</t>
  </si>
  <si>
    <t>SS40-0035</t>
  </si>
  <si>
    <t>086569910011</t>
  </si>
  <si>
    <t>SS40-0065</t>
  </si>
  <si>
    <t>086569959119</t>
  </si>
  <si>
    <t>Blakesly|Kagen|Etro</t>
  </si>
  <si>
    <t>Blakesly/Kagen/Etro Window Pan</t>
  </si>
  <si>
    <t>SS40-0071</t>
  </si>
  <si>
    <t>086569959171</t>
  </si>
  <si>
    <t>SS40-0077</t>
  </si>
  <si>
    <t>086569067685</t>
  </si>
  <si>
    <t>Jenelle|Dahlia|Elsie</t>
  </si>
  <si>
    <t>Jenelle/Dahlia/Elsie Window P</t>
  </si>
  <si>
    <t>SS40-0078</t>
  </si>
  <si>
    <t>086569067692</t>
  </si>
  <si>
    <t>SS40-0095</t>
  </si>
  <si>
    <t>086569124111</t>
  </si>
  <si>
    <t>Victorio|Alastair|Laurent</t>
  </si>
  <si>
    <t>Victorio/Alastair/Laurent Wind</t>
  </si>
  <si>
    <t>SS40-0129</t>
  </si>
  <si>
    <t>086569284105</t>
  </si>
  <si>
    <t>Taylor|Oxford|Blake</t>
  </si>
  <si>
    <t>Taylor/Oxford/Blake Panel</t>
  </si>
  <si>
    <t>SS40-0150</t>
  </si>
  <si>
    <t>086569413376</t>
  </si>
  <si>
    <t>Taren|Brent|Aljed</t>
  </si>
  <si>
    <t>SS40-0151</t>
  </si>
  <si>
    <t>086569413383</t>
  </si>
  <si>
    <t>SS40-0165</t>
  </si>
  <si>
    <t>086569420770</t>
  </si>
  <si>
    <t>Eilish|Tinsley|Esme</t>
  </si>
  <si>
    <t>Eilish/Tinsley/Esme Panel</t>
  </si>
  <si>
    <t>SS40-0166</t>
  </si>
  <si>
    <t>086569420787</t>
  </si>
  <si>
    <t>SS40-0186</t>
  </si>
  <si>
    <t>086569477026</t>
  </si>
  <si>
    <t>SS40-0209</t>
  </si>
  <si>
    <t>086569527257</t>
  </si>
  <si>
    <t>Bentley|Abel|Byron</t>
  </si>
  <si>
    <t>Bentley/Abel/Byron Panel</t>
  </si>
  <si>
    <t>Plum</t>
  </si>
  <si>
    <t>SS40-0221</t>
  </si>
  <si>
    <t>086569561541</t>
  </si>
  <si>
    <t>Albina/Tatum/Knox Curtain Pane</t>
  </si>
  <si>
    <t>SS40-0222</t>
  </si>
  <si>
    <t>086569609441</t>
  </si>
  <si>
    <t>SS40-0231</t>
  </si>
  <si>
    <t>022164179163</t>
  </si>
  <si>
    <t>Como|Leighton|Aberdeen</t>
  </si>
  <si>
    <t>Como/Leighton/Aberdeen Window</t>
  </si>
  <si>
    <t>SS40-0233</t>
  </si>
  <si>
    <t>022164216073</t>
  </si>
  <si>
    <t>Cassius|Odessa|Aurora</t>
  </si>
  <si>
    <t>Cassius/Odessa/Aurora Window P</t>
  </si>
  <si>
    <t>Indigo</t>
  </si>
  <si>
    <t>TN10-0435</t>
  </si>
  <si>
    <t>086569395221</t>
  </si>
  <si>
    <t>Brooks|Mason|Mason</t>
  </si>
  <si>
    <t>F/Q Brooks/Mason/Mason Comfort</t>
  </si>
  <si>
    <t>Full/Queen:90x90"/20x26+2"(2)</t>
  </si>
  <si>
    <t>Ivory/Black</t>
  </si>
  <si>
    <t>UH10-2410</t>
  </si>
  <si>
    <t>086569778932</t>
  </si>
  <si>
    <t>Hayden|Landon|Easton</t>
  </si>
  <si>
    <t>F/Q  Comforter Set</t>
  </si>
  <si>
    <t>Lizbeth|Bailey|Emerson</t>
  </si>
  <si>
    <t>UH12-2404</t>
  </si>
  <si>
    <t>086569387905</t>
  </si>
  <si>
    <t>Union Square|Sidney|Austin</t>
  </si>
  <si>
    <t>F/Q Union Square/Sidney/Austin</t>
  </si>
  <si>
    <t>King/Cal King:104"W x 92"L/20"</t>
  </si>
  <si>
    <t>UH12-2412</t>
  </si>
  <si>
    <t>086569778956</t>
  </si>
  <si>
    <t>F/Q  Duvet Cover Set</t>
  </si>
  <si>
    <t>UH12-2413</t>
  </si>
  <si>
    <t>086569778963</t>
  </si>
  <si>
    <t>K/CK  Duvet Cover Set</t>
  </si>
  <si>
    <t>UH12-2416</t>
  </si>
  <si>
    <t>086569778994</t>
  </si>
  <si>
    <t>UH30-2377</t>
  </si>
  <si>
    <t>086569505118</t>
  </si>
  <si>
    <t>Brooklyn|Maize|Kay</t>
  </si>
  <si>
    <t>Brooklyn/Maize/Kay Pillow</t>
  </si>
  <si>
    <t>14"W x 20"L</t>
  </si>
  <si>
    <t>UH30-2380</t>
  </si>
  <si>
    <t>086569505149</t>
  </si>
  <si>
    <t>UH40-0147</t>
  </si>
  <si>
    <t>675716851316</t>
  </si>
  <si>
    <t>Mason|Chapin|Elliot</t>
  </si>
  <si>
    <t>Mason/Chapin/Elliot Panel</t>
  </si>
  <si>
    <t>UH40-2165</t>
  </si>
  <si>
    <t>086569017918</t>
  </si>
  <si>
    <t>Brooklyn/Maize/Kay Window Pane</t>
  </si>
  <si>
    <t>42"W x 63"L</t>
  </si>
  <si>
    <t>UH40-2171</t>
  </si>
  <si>
    <t>086569017925</t>
  </si>
  <si>
    <t>Brooklyn/Maize/Kay Panel</t>
  </si>
  <si>
    <t>UH40-2174</t>
  </si>
  <si>
    <t>086569018021</t>
  </si>
  <si>
    <t>UH40-2177</t>
  </si>
  <si>
    <t>086569017949</t>
  </si>
  <si>
    <t>UH40-2178</t>
  </si>
  <si>
    <t>086569017970</t>
  </si>
  <si>
    <t>42"W x 84"L</t>
  </si>
  <si>
    <t>UH70-2383</t>
  </si>
  <si>
    <t>086569518811</t>
  </si>
  <si>
    <t>Lizbeth Shower Curtain</t>
  </si>
  <si>
    <t>UHK12-0050</t>
  </si>
  <si>
    <t>675716998516</t>
  </si>
  <si>
    <t>Lola|Ella|Laila</t>
  </si>
  <si>
    <t>T/TXL Lola/Ella/Laila Duvet Co</t>
  </si>
  <si>
    <t>Twin: 68"W x 88"L/20"W x 26"L</t>
  </si>
  <si>
    <t>WIN40-099</t>
  </si>
  <si>
    <t>675716455644</t>
  </si>
  <si>
    <t>Andora/Eliza/Aden Panel</t>
  </si>
  <si>
    <t>WIN40-105</t>
  </si>
  <si>
    <t>675716455705</t>
  </si>
  <si>
    <t>WR10-2946</t>
  </si>
  <si>
    <t>086569376220</t>
  </si>
  <si>
    <t>Anaheim|Anaheim|Anaheim</t>
  </si>
  <si>
    <t>K/CK Ahaheim Comforter Set</t>
  </si>
  <si>
    <t>King/ Cal King :106 x 94" /20x</t>
  </si>
  <si>
    <t>Tan/Brown</t>
  </si>
  <si>
    <t>Hudson Valley|Hudson Valley|Hudson Valley</t>
  </si>
  <si>
    <t>Grey/Black Buffalo Check</t>
  </si>
  <si>
    <t>WR10-3855</t>
  </si>
  <si>
    <t>022164193084</t>
  </si>
  <si>
    <t>F/Q Hudson Valley</t>
  </si>
  <si>
    <t>Full/Queen:86x86"/20x26+2"(2)/</t>
  </si>
  <si>
    <t>WR10-3856</t>
  </si>
  <si>
    <t>022164193091</t>
  </si>
  <si>
    <t>K Hudson Valley</t>
  </si>
  <si>
    <t>King:102x86"/20x36+2"(2)/18x18</t>
  </si>
  <si>
    <t>WR14-2235</t>
  </si>
  <si>
    <t>086569938527</t>
  </si>
  <si>
    <t>Sweetwater|Sweetwater|Sweetwater</t>
  </si>
  <si>
    <t>F/Q Sweetwater/Sweetwater</t>
  </si>
  <si>
    <t>Full/Queen: 92"Wx96"L/20"Wx26"</t>
  </si>
  <si>
    <t>Black/Grey</t>
  </si>
  <si>
    <t>SD3</t>
  </si>
  <si>
    <t>5DS115-0002</t>
  </si>
  <si>
    <t>086569647894</t>
  </si>
  <si>
    <t>Rowen|Rowen|Rowen</t>
  </si>
  <si>
    <t>F Rowen Platform Bed</t>
  </si>
  <si>
    <t>80.7" L  x 60"W  x 40.7"H</t>
  </si>
  <si>
    <t>AMFBA10-0005</t>
  </si>
  <si>
    <t>086569257062</t>
  </si>
  <si>
    <t>Eucalyptus</t>
  </si>
  <si>
    <t>F/Q Eucalyptus Comforter</t>
  </si>
  <si>
    <t>AMFBA40-0183</t>
  </si>
  <si>
    <t>086569341136</t>
  </si>
  <si>
    <t>AMFBA40-0186</t>
  </si>
  <si>
    <t>086569341167</t>
  </si>
  <si>
    <t>RUG</t>
  </si>
  <si>
    <t>BG35-296</t>
  </si>
  <si>
    <t>086569425911</t>
  </si>
  <si>
    <t>Rome Light Blue 200X275</t>
  </si>
  <si>
    <t>Rome Light Blue 200X275 Rug</t>
  </si>
  <si>
    <t>6.57x9'</t>
  </si>
  <si>
    <t>01656B Ivory/Navy</t>
  </si>
  <si>
    <t>BG35-311</t>
  </si>
  <si>
    <t>086569426062</t>
  </si>
  <si>
    <t>Alfa Floral 200X275</t>
  </si>
  <si>
    <t>Alfa Floral 200X275 Rug</t>
  </si>
  <si>
    <t>01606A Ivory/Navy Weft - Grey</t>
  </si>
  <si>
    <t>BG40-274</t>
  </si>
  <si>
    <t>086569358080</t>
  </si>
  <si>
    <t>Tisbury</t>
  </si>
  <si>
    <t>Tisbury Textured Panel</t>
  </si>
  <si>
    <t>37x84"</t>
  </si>
  <si>
    <t>Fossil 17-0909TCX</t>
  </si>
  <si>
    <t>BG40-282</t>
  </si>
  <si>
    <t>086569358172</t>
  </si>
  <si>
    <t>Montreal</t>
  </si>
  <si>
    <t>Montreal Dobby Textured Panel</t>
  </si>
  <si>
    <t>38x84"</t>
  </si>
  <si>
    <t>Aquifer 15-5207TCX</t>
  </si>
  <si>
    <t>BG40-284</t>
  </si>
  <si>
    <t>086569358196</t>
  </si>
  <si>
    <t>Tornado 18-3907TCX</t>
  </si>
  <si>
    <t>BG40-285</t>
  </si>
  <si>
    <t>086569358202</t>
  </si>
  <si>
    <t>38x63"</t>
  </si>
  <si>
    <t>Tibetan Red 19-1934TCX</t>
  </si>
  <si>
    <t>BG40-288</t>
  </si>
  <si>
    <t>086569358233</t>
  </si>
  <si>
    <t>Montreal Prints</t>
  </si>
  <si>
    <t>Montreal Prints Dobby Textured</t>
  </si>
  <si>
    <t>Millicent</t>
  </si>
  <si>
    <t>BG40-411</t>
  </si>
  <si>
    <t>022164208047</t>
  </si>
  <si>
    <t>Luiza</t>
  </si>
  <si>
    <t>Luiza Window Panel</t>
  </si>
  <si>
    <t>74" X 84"</t>
  </si>
  <si>
    <t>Tan/Blue</t>
  </si>
  <si>
    <t>BG40-412</t>
  </si>
  <si>
    <t>022164208054</t>
  </si>
  <si>
    <t>Tan/Charcoal</t>
  </si>
  <si>
    <t>BG40-413</t>
  </si>
  <si>
    <t>022164208061</t>
  </si>
  <si>
    <t>Pria</t>
  </si>
  <si>
    <t>Pria Window Panel</t>
  </si>
  <si>
    <t>BG40-414</t>
  </si>
  <si>
    <t>022164208078</t>
  </si>
  <si>
    <t>Jamie</t>
  </si>
  <si>
    <t>Jamie Window Panel</t>
  </si>
  <si>
    <t>BG40-415</t>
  </si>
  <si>
    <t>022164208085</t>
  </si>
  <si>
    <t>Ombre</t>
  </si>
  <si>
    <t>Ombre Window Panel</t>
  </si>
  <si>
    <t>BG40-416</t>
  </si>
  <si>
    <t>022164208092</t>
  </si>
  <si>
    <t>BH8144409622-01</t>
  </si>
  <si>
    <t>086569509406</t>
  </si>
  <si>
    <t>Pintuck</t>
  </si>
  <si>
    <t>F/Q Pintuck Comforter Set</t>
  </si>
  <si>
    <t>Full/Queen: 92x96"/20x28"(2)</t>
  </si>
  <si>
    <t>BH8144409622-02</t>
  </si>
  <si>
    <t>086569509413</t>
  </si>
  <si>
    <t>K Pintuck Comforter Set</t>
  </si>
  <si>
    <t>King: 110x96"/20x36"(2)</t>
  </si>
  <si>
    <t>Dark Blue</t>
  </si>
  <si>
    <t>Black/white</t>
  </si>
  <si>
    <t>BK50-1854</t>
  </si>
  <si>
    <t>086569243829</t>
  </si>
  <si>
    <t>Medallion Scroll</t>
  </si>
  <si>
    <t>Medallion Scroll lReader Wrap</t>
  </si>
  <si>
    <t>Throw: 22x88" Sock: one size</t>
  </si>
  <si>
    <t>CL10-0012</t>
  </si>
  <si>
    <t>086569394484</t>
  </si>
  <si>
    <t>Cleo|Cleo|Cleo</t>
  </si>
  <si>
    <t>T/TXL Cleo Comforter Set</t>
  </si>
  <si>
    <t>Twin/TXL:68x90"/20x26+2"</t>
  </si>
  <si>
    <t>CL10-0013</t>
  </si>
  <si>
    <t>086569394491</t>
  </si>
  <si>
    <t>F/Q Cleo Comforter Set</t>
  </si>
  <si>
    <t>CL10-0070</t>
  </si>
  <si>
    <t>086569630759</t>
  </si>
  <si>
    <t>DC51-0029</t>
  </si>
  <si>
    <t>086569244840</t>
  </si>
  <si>
    <t>EE FBA weighted blanket</t>
  </si>
  <si>
    <t>Solid Weighted Blanket</t>
  </si>
  <si>
    <t>48x72''/12lbs</t>
  </si>
  <si>
    <t>Tan/Tan</t>
  </si>
  <si>
    <t>FB150-1156</t>
  </si>
  <si>
    <t>086569452757</t>
  </si>
  <si>
    <t>Brighton|Brighton|Brighton</t>
  </si>
  <si>
    <t>Brighton  6 Light Chandelier</t>
  </si>
  <si>
    <t>40" Dia x 72"H</t>
  </si>
  <si>
    <t>Distressed White</t>
  </si>
  <si>
    <t>LGT</t>
  </si>
  <si>
    <t>FPF17-0063</t>
  </si>
  <si>
    <t>675716464165</t>
  </si>
  <si>
    <t>Cirque|Kagen|Wells</t>
  </si>
  <si>
    <t>Cirque Metal Accent Drum Table</t>
  </si>
  <si>
    <t>17D x 18.75H"</t>
  </si>
  <si>
    <t>Bronze</t>
  </si>
  <si>
    <t>FUR120-0013</t>
  </si>
  <si>
    <t>675716784737</t>
  </si>
  <si>
    <t>Dayton|Ellis|Nico</t>
  </si>
  <si>
    <t>Dayton Console Table</t>
  </si>
  <si>
    <t>W48 x D14 x H30"</t>
  </si>
  <si>
    <t>Chestnut</t>
  </si>
  <si>
    <t>FUR130-0019</t>
  </si>
  <si>
    <t>675716784836</t>
  </si>
  <si>
    <t>Maria|Gabrielle|Ava</t>
  </si>
  <si>
    <t>Gold Lattice Accent Chest</t>
  </si>
  <si>
    <t>36Wx14Dx34H"</t>
  </si>
  <si>
    <t>7.92ft x 10ft</t>
  </si>
  <si>
    <t>GP35-0007</t>
  </si>
  <si>
    <t>086569352880</t>
  </si>
  <si>
    <t>Azure|Cove|Amelia</t>
  </si>
  <si>
    <t>Moroccan Tile Printed Rug</t>
  </si>
  <si>
    <t>5.25ft x 7ft</t>
  </si>
  <si>
    <t>Aqua/White</t>
  </si>
  <si>
    <t>GP35-0008</t>
  </si>
  <si>
    <t>086569352897</t>
  </si>
  <si>
    <t>GP35-0032</t>
  </si>
  <si>
    <t>086569353160</t>
  </si>
  <si>
    <t>Hali|Nori|Marco</t>
  </si>
  <si>
    <t>Speckled Border Printed Rug</t>
  </si>
  <si>
    <t>Charcoal/Silver</t>
  </si>
  <si>
    <t>HDDS35-012</t>
  </si>
  <si>
    <t>086569348753</t>
  </si>
  <si>
    <t>BBHY617A</t>
  </si>
  <si>
    <t>BBHY617A  Terni Scatter</t>
  </si>
  <si>
    <t>2x3'</t>
  </si>
  <si>
    <t>TBD</t>
  </si>
  <si>
    <t>HDDS35-014</t>
  </si>
  <si>
    <t>086569348784</t>
  </si>
  <si>
    <t>BBHY617A  Terni Area Rug</t>
  </si>
  <si>
    <t>5.2x7'</t>
  </si>
  <si>
    <t>HDDS35-030</t>
  </si>
  <si>
    <t>086569348975</t>
  </si>
  <si>
    <t>DH-19-01013(BEIGE)</t>
  </si>
  <si>
    <t>DH-19-01013 Milford Beige Scat</t>
  </si>
  <si>
    <t>HDDS35-041</t>
  </si>
  <si>
    <t>086569353252</t>
  </si>
  <si>
    <t>ACT51-0165</t>
  </si>
  <si>
    <t>ACT51-0165 Porto Area Rug</t>
  </si>
  <si>
    <t>8x10'</t>
  </si>
  <si>
    <t>HDDS35-047</t>
  </si>
  <si>
    <t>022164116328</t>
  </si>
  <si>
    <t>Alton|Alton|Alton</t>
  </si>
  <si>
    <t>Rug</t>
  </si>
  <si>
    <t>5x7'</t>
  </si>
  <si>
    <t>Light Bone</t>
  </si>
  <si>
    <t>HDW35-001</t>
  </si>
  <si>
    <t>086569342362</t>
  </si>
  <si>
    <t>Multiple</t>
  </si>
  <si>
    <t>Multiple Rug</t>
  </si>
  <si>
    <t>7.9x10'</t>
  </si>
  <si>
    <t>TBA</t>
  </si>
  <si>
    <t>HDW35-002</t>
  </si>
  <si>
    <t>086569342379</t>
  </si>
  <si>
    <t>Black/Ivory</t>
  </si>
  <si>
    <t>HDW35-012</t>
  </si>
  <si>
    <t>086569531087</t>
  </si>
  <si>
    <t>Averie</t>
  </si>
  <si>
    <t>Allure Area Rug</t>
  </si>
  <si>
    <t>5'3" x 7'</t>
  </si>
  <si>
    <t>Cream/Grey</t>
  </si>
  <si>
    <t>HDW35-013</t>
  </si>
  <si>
    <t>086569531094</t>
  </si>
  <si>
    <t>7'10" x 10'</t>
  </si>
  <si>
    <t>HH107-0164</t>
  </si>
  <si>
    <t>086569039811</t>
  </si>
  <si>
    <t>Belgium|Belgium|Belgium</t>
  </si>
  <si>
    <t>Belgium Corner</t>
  </si>
  <si>
    <t>38.5"W x 38.5"D x 36"H</t>
  </si>
  <si>
    <t>Bristol Linen - flax</t>
  </si>
  <si>
    <t>HH115-0145A</t>
  </si>
  <si>
    <t>086569963031</t>
  </si>
  <si>
    <t>Drake</t>
  </si>
  <si>
    <t>Drake Queen Bed Headboard</t>
  </si>
  <si>
    <t>68.7"W x 10"D x 54"H</t>
  </si>
  <si>
    <t>HH115-0145B</t>
  </si>
  <si>
    <t>086569963048</t>
  </si>
  <si>
    <t>Drake Queen Bed Footboard/Side</t>
  </si>
  <si>
    <t>68.7"w x 86"D x 15"H</t>
  </si>
  <si>
    <t>HH115-0146A</t>
  </si>
  <si>
    <t>086569963055</t>
  </si>
  <si>
    <t>HH115-0146B</t>
  </si>
  <si>
    <t>086569963062</t>
  </si>
  <si>
    <t>HH120-0239</t>
  </si>
  <si>
    <t>086569042941</t>
  </si>
  <si>
    <t>Bay|Bay|Bay</t>
  </si>
  <si>
    <t>Bay Console Table</t>
  </si>
  <si>
    <t>52"W x 18"D x 30"H</t>
  </si>
  <si>
    <t>Dark Mahogany</t>
  </si>
  <si>
    <t>HH121-0001</t>
  </si>
  <si>
    <t>086569949288</t>
  </si>
  <si>
    <t>Harbor|Harbor|Harbor</t>
  </si>
  <si>
    <t>Harbor Dining Table</t>
  </si>
  <si>
    <t>63"W x 35.5"D x 30"H</t>
  </si>
  <si>
    <t>HH121-0006</t>
  </si>
  <si>
    <t>086569949462</t>
  </si>
  <si>
    <t>Lauren|Lauren|Lauren</t>
  </si>
  <si>
    <t>Lauren Dining Table</t>
  </si>
  <si>
    <t>105(86.6)"W x 43"D x 30"H</t>
  </si>
  <si>
    <t>HH133-0003</t>
  </si>
  <si>
    <t>086569949332</t>
  </si>
  <si>
    <t>Harbor Buffet</t>
  </si>
  <si>
    <t>61"W x 19"D x 32.5"H</t>
  </si>
  <si>
    <t>HH154-0004</t>
  </si>
  <si>
    <t>086569967169</t>
  </si>
  <si>
    <t>Veronica|Veronica|Veronica</t>
  </si>
  <si>
    <t>Veronica Floor lamp</t>
  </si>
  <si>
    <t>20"Lx20"Wx59"H</t>
  </si>
  <si>
    <t>ART</t>
  </si>
  <si>
    <t>II00-7833</t>
  </si>
  <si>
    <t>086569998989</t>
  </si>
  <si>
    <t>XL II122703 Raceback Sleepshir</t>
  </si>
  <si>
    <t>XL</t>
  </si>
  <si>
    <t>II02-7821</t>
  </si>
  <si>
    <t>086569997463</t>
  </si>
  <si>
    <t>II122219</t>
  </si>
  <si>
    <t>XL II122219 Tee Capri Set</t>
  </si>
  <si>
    <t>Bandana 692</t>
  </si>
  <si>
    <t>II101-0473</t>
  </si>
  <si>
    <t>022164128239</t>
  </si>
  <si>
    <t>Maise|Maise|Maise</t>
  </si>
  <si>
    <t>Maise Ottoman</t>
  </si>
  <si>
    <t>34.25"W x 34.25"D x 18"H</t>
  </si>
  <si>
    <t>II101-0474</t>
  </si>
  <si>
    <t>022164128246</t>
  </si>
  <si>
    <t>Marta|Marta|Marta</t>
  </si>
  <si>
    <t>Marta Storage Ottoman</t>
  </si>
  <si>
    <t>15"W x 15"D x 18"H</t>
  </si>
  <si>
    <t>II116-0231</t>
  </si>
  <si>
    <t>086569955524</t>
  </si>
  <si>
    <t>Sonoma|Sonoma|Sonoma</t>
  </si>
  <si>
    <t>SONOMA Queen Headboard</t>
  </si>
  <si>
    <t>62"W x 1.75"D x 62"H</t>
  </si>
  <si>
    <t>II50-736</t>
  </si>
  <si>
    <t>675716775674</t>
  </si>
  <si>
    <t>Bree Knit Throw</t>
  </si>
  <si>
    <t>II95C-0147</t>
  </si>
  <si>
    <t>022164132946</t>
  </si>
  <si>
    <t>Tribeca|Tribeca|Tribeca</t>
  </si>
  <si>
    <t>26X44 Framed 50% Embellishment</t>
  </si>
  <si>
    <t>26.8x44.8x1.9"</t>
  </si>
  <si>
    <t>II95C-0149</t>
  </si>
  <si>
    <t>022164230345</t>
  </si>
  <si>
    <t>Misty|Misty|Misty</t>
  </si>
  <si>
    <t>60X40 Emb Canvas - Sunset</t>
  </si>
  <si>
    <t>60.00x40.00x2.00"</t>
  </si>
  <si>
    <t>MCC30-1990</t>
  </si>
  <si>
    <t>732999837557</t>
  </si>
  <si>
    <t>MS Solid Sable Fur Pillow</t>
  </si>
  <si>
    <t>20x20"/530g</t>
  </si>
  <si>
    <t>Cement Grey</t>
  </si>
  <si>
    <t>MCC30-1991</t>
  </si>
  <si>
    <t>732999837564</t>
  </si>
  <si>
    <t>Ivory Cloud</t>
  </si>
  <si>
    <t>MCC30-2903</t>
  </si>
  <si>
    <t>733003476441</t>
  </si>
  <si>
    <t>MS Sable Fur Dec Pillow</t>
  </si>
  <si>
    <t>MCC35-2922</t>
  </si>
  <si>
    <t>733003253875</t>
  </si>
  <si>
    <t>Rhapsody</t>
  </si>
  <si>
    <t>Rhapsody Area Rug</t>
  </si>
  <si>
    <t>1.64'x 2.99'</t>
  </si>
  <si>
    <t>Tan Combo</t>
  </si>
  <si>
    <t>MCC35-2925</t>
  </si>
  <si>
    <t>733003253905</t>
  </si>
  <si>
    <t>Sierra</t>
  </si>
  <si>
    <t>Sierra Area Rug</t>
  </si>
  <si>
    <t>2.62' x 3.74'</t>
  </si>
  <si>
    <t>MCC35-2930</t>
  </si>
  <si>
    <t>733003253813</t>
  </si>
  <si>
    <t>Dr Frisse</t>
  </si>
  <si>
    <t>Dr Frisse Area Rug</t>
  </si>
  <si>
    <t>1.64' x 2.99'</t>
  </si>
  <si>
    <t>MCC50-1884</t>
  </si>
  <si>
    <t>732999879830</t>
  </si>
  <si>
    <t>Print plush throw</t>
  </si>
  <si>
    <t>50x60''</t>
  </si>
  <si>
    <t>Make Up</t>
  </si>
  <si>
    <t>MCC50-1989</t>
  </si>
  <si>
    <t>732999837601</t>
  </si>
  <si>
    <t>MS Solid Sable Fur to Velvet Throw</t>
  </si>
  <si>
    <t>MS Solid Sable Fur to Velvet T</t>
  </si>
  <si>
    <t>Sepia Rose</t>
  </si>
  <si>
    <t>MCC50-2902</t>
  </si>
  <si>
    <t>733003476434</t>
  </si>
  <si>
    <t>MS Sable Fur Throw</t>
  </si>
  <si>
    <t>MCC58-1321</t>
  </si>
  <si>
    <t>732996957944</t>
  </si>
  <si>
    <t>CC Wrap</t>
  </si>
  <si>
    <t>CC Wrap  Blanket</t>
  </si>
  <si>
    <t>Leopard Print</t>
  </si>
  <si>
    <t>MCC58-1322</t>
  </si>
  <si>
    <t>732996957937</t>
  </si>
  <si>
    <t>CC Angel Wrap</t>
  </si>
  <si>
    <t>MCC58-1417</t>
  </si>
  <si>
    <t>732996957968</t>
  </si>
  <si>
    <t>Garnet Plaid</t>
  </si>
  <si>
    <t>MCC70-2455</t>
  </si>
  <si>
    <t>086569504494</t>
  </si>
  <si>
    <t>Morgan|Morgan|Morgan</t>
  </si>
  <si>
    <t>Morgan Shower Curtain</t>
  </si>
  <si>
    <t>MCC70-3782</t>
  </si>
  <si>
    <t>022164118537</t>
  </si>
  <si>
    <t>Marion</t>
  </si>
  <si>
    <t>Marion Shower Curtain</t>
  </si>
  <si>
    <t>MCC73-2317</t>
  </si>
  <si>
    <t>733001994237</t>
  </si>
  <si>
    <t>Bird</t>
  </si>
  <si>
    <t>Bird Tip Towel Set</t>
  </si>
  <si>
    <t>11"x18"(2)</t>
  </si>
  <si>
    <t>MCC73-2726</t>
  </si>
  <si>
    <t>733002968114</t>
  </si>
  <si>
    <t>Tonal Leaves</t>
  </si>
  <si>
    <t>Give Thanks Bath</t>
  </si>
  <si>
    <t>27x50"</t>
  </si>
  <si>
    <t>Green (BOG 14-0418 TPG)</t>
  </si>
  <si>
    <t>MCC73-2728</t>
  </si>
  <si>
    <t>733002968152</t>
  </si>
  <si>
    <t>Tonal Leaves Tip Towel Set</t>
  </si>
  <si>
    <t>11" x 18" (2)</t>
  </si>
  <si>
    <t>MCC73-3515</t>
  </si>
  <si>
    <t>733004814402</t>
  </si>
  <si>
    <t>Spring Carved Eggs</t>
  </si>
  <si>
    <t>Spring Carved Eggs Hand Towel</t>
  </si>
  <si>
    <t>16x28"</t>
  </si>
  <si>
    <t>MCG16-1861</t>
  </si>
  <si>
    <t>086569373106</t>
  </si>
  <si>
    <t>MS 300TC Waterproof Mattress Pad</t>
  </si>
  <si>
    <t>T MS 300TC Waterproof Mattress</t>
  </si>
  <si>
    <t>Twin: 39x75+17"</t>
  </si>
  <si>
    <t>MCG16-1867</t>
  </si>
  <si>
    <t>732996252728</t>
  </si>
  <si>
    <t>MS 233TC Cool to Touch Mattress Pad</t>
  </si>
  <si>
    <t>T MS 233TC Cool to Touch Mattr</t>
  </si>
  <si>
    <t>MCG35-2916</t>
  </si>
  <si>
    <t>MCG50-1880</t>
  </si>
  <si>
    <t>MCG50-1982</t>
  </si>
  <si>
    <t>732999837595</t>
  </si>
  <si>
    <t>MCG51N-3612</t>
  </si>
  <si>
    <t>086569977939</t>
  </si>
  <si>
    <t>Heritage Cotton Blanket</t>
  </si>
  <si>
    <t>Queen: 90x90"</t>
  </si>
  <si>
    <t>MCG58-1320</t>
  </si>
  <si>
    <t>MCG58-1416</t>
  </si>
  <si>
    <t>MCG73-3500</t>
  </si>
  <si>
    <t>733004814419</t>
  </si>
  <si>
    <t>Spring Carved Eggs Tip Towel S</t>
  </si>
  <si>
    <t>MCG73-3999</t>
  </si>
  <si>
    <t>766390287208</t>
  </si>
  <si>
    <t>Tonal Tree</t>
  </si>
  <si>
    <t>Tree Bath Towel</t>
  </si>
  <si>
    <t>16x28"(2)</t>
  </si>
  <si>
    <t>MP10-5531</t>
  </si>
  <si>
    <t>086569066473</t>
  </si>
  <si>
    <t>Emory|Nowell|Karlene</t>
  </si>
  <si>
    <t>CK Emory/Nowell/Karlene Comfor</t>
  </si>
  <si>
    <t>MP10-5861</t>
  </si>
  <si>
    <t>086569027689</t>
  </si>
  <si>
    <t>K/CK Lillian/Daisi/Sula Comfor</t>
  </si>
  <si>
    <t>MP10-6586</t>
  </si>
  <si>
    <t>086569271679</t>
  </si>
  <si>
    <t>Mavis|Kalina|Sorrel</t>
  </si>
  <si>
    <t>CK Mavis/Kalina/Sorrel</t>
  </si>
  <si>
    <t>MP104-0044</t>
  </si>
  <si>
    <t>675716844127</t>
  </si>
  <si>
    <t>Dawson|Parler|Bracken</t>
  </si>
  <si>
    <t>Dawson/Parler/Bracken Stool</t>
  </si>
  <si>
    <t>22.5W x 24.5D x 40.25H"</t>
  </si>
  <si>
    <t>Light Blue</t>
  </si>
  <si>
    <t>Antique Silver</t>
  </si>
  <si>
    <t>Mint</t>
  </si>
  <si>
    <t>MP130-1160</t>
  </si>
  <si>
    <t>022164125221</t>
  </si>
  <si>
    <t>Ellie|Memphis|Stanton</t>
  </si>
  <si>
    <t>Ellie Accent Chest</t>
  </si>
  <si>
    <t>36"x14"x34.25"H</t>
  </si>
  <si>
    <t>MP167-0352</t>
  </si>
  <si>
    <t>086569299529</t>
  </si>
  <si>
    <t>Rabbit|Rabbit|Rabbit</t>
  </si>
  <si>
    <t>Rabbit object</t>
  </si>
  <si>
    <t>7.9"Lx4.1"Wx2.8"H</t>
  </si>
  <si>
    <t>Nickel</t>
  </si>
  <si>
    <t>MP35-7184</t>
  </si>
  <si>
    <t>086569383686</t>
  </si>
  <si>
    <t>Charlotte|Sophia|Jacqueline</t>
  </si>
  <si>
    <t>Charlotte/Sophia/Jacqueline Ar</t>
  </si>
  <si>
    <t>8x10ft</t>
  </si>
  <si>
    <t>Ashley|Abigail|Hannah</t>
  </si>
  <si>
    <t>Ashley/Abigail/Hannah Area Rug</t>
  </si>
  <si>
    <t>Gray/Cream</t>
  </si>
  <si>
    <t>MP35-7186</t>
  </si>
  <si>
    <t>086569383709</t>
  </si>
  <si>
    <t>MP35-7241</t>
  </si>
  <si>
    <t>086569418951</t>
  </si>
  <si>
    <t>Sterling|Ethereal|Imperial</t>
  </si>
  <si>
    <t>Sterling Navy/Ethereal Navy/Im</t>
  </si>
  <si>
    <t>2'7"x7'</t>
  </si>
  <si>
    <t>MP35-8031</t>
  </si>
  <si>
    <t>022164204988</t>
  </si>
  <si>
    <t>Frances|Molly|Sarah</t>
  </si>
  <si>
    <t>Frances/Molly/Sarah Area Rug</t>
  </si>
  <si>
    <t>MP50-8108</t>
  </si>
  <si>
    <t>022164214383</t>
  </si>
  <si>
    <t>Ruched Fur|Ruched Fur|Ruched Fur</t>
  </si>
  <si>
    <t>Tie Dye Long Fur Throw</t>
  </si>
  <si>
    <t>Pink Tie Dye</t>
  </si>
  <si>
    <t>MP95C-0005</t>
  </si>
  <si>
    <t>086569848819</t>
  </si>
  <si>
    <t>Overseas</t>
  </si>
  <si>
    <t>Printed Canvas with Gel Coat 5</t>
  </si>
  <si>
    <t>24x36x1.5"/11x23x1"(2)/11x11x1</t>
  </si>
  <si>
    <t>Gel Coat Canvas</t>
  </si>
  <si>
    <t>MP95C-0063</t>
  </si>
  <si>
    <t>086569874931</t>
  </si>
  <si>
    <t>Golden Harvest</t>
  </si>
  <si>
    <t>Gold Leaf Thanks _Framed Canva</t>
  </si>
  <si>
    <t>12x12x1.25"(4)</t>
  </si>
  <si>
    <t>MP95C-0076</t>
  </si>
  <si>
    <t>086569884084</t>
  </si>
  <si>
    <t>Old White Barn|Old White Barn</t>
  </si>
  <si>
    <t>20x24x1.5"</t>
  </si>
  <si>
    <t>MP95C-0314</t>
  </si>
  <si>
    <t>022164228922</t>
  </si>
  <si>
    <t>Breaker|Breaker|Breaker</t>
  </si>
  <si>
    <t>40X60 Emb Canvas - Oceanic</t>
  </si>
  <si>
    <t>40.00x60.00x3.00"</t>
  </si>
  <si>
    <t>MPE10-231</t>
  </si>
  <si>
    <t>675716748227</t>
  </si>
  <si>
    <t>Jelena|Katarina|Ivana</t>
  </si>
  <si>
    <t>CK Jelena/Katarina/Ivana</t>
  </si>
  <si>
    <t>MPE10-350</t>
  </si>
  <si>
    <t>675716878214</t>
  </si>
  <si>
    <t>MPS107-0033</t>
  </si>
  <si>
    <t>675716788339</t>
  </si>
  <si>
    <t>Gordon</t>
  </si>
  <si>
    <t>Gordon Modular Sofa Left Arm</t>
  </si>
  <si>
    <t>36.25"W x 35.25"D x 31.75"H</t>
  </si>
  <si>
    <t>MPS110-0297</t>
  </si>
  <si>
    <t>086569447890</t>
  </si>
  <si>
    <t>Windsor|Windsor|Windsor</t>
  </si>
  <si>
    <t>Windsor Lounge Chair</t>
  </si>
  <si>
    <t>32"W x 34.75"D x 35"H</t>
  </si>
  <si>
    <t>MPS154-0103</t>
  </si>
  <si>
    <t>086569167774</t>
  </si>
  <si>
    <t>Halsey|Halsey|Halsey</t>
  </si>
  <si>
    <t>Bringham Arc Floor Famp</t>
  </si>
  <si>
    <t>20"Lx9.75W"x 60"H</t>
  </si>
  <si>
    <t>MPS160-280</t>
  </si>
  <si>
    <t>675716954147</t>
  </si>
  <si>
    <t>Eclipse|Eclipse|Eclipse</t>
  </si>
  <si>
    <t>Wall Mirror 30"H x 40"W</t>
  </si>
  <si>
    <t>30x40x1.77"</t>
  </si>
  <si>
    <t>MS5144409622-21</t>
  </si>
  <si>
    <t>086569692443</t>
  </si>
  <si>
    <t>Triangle|Triangle|Triangle</t>
  </si>
  <si>
    <t>Q Triangle Comforter Set</t>
  </si>
  <si>
    <t>Queen: 88x92"/20x26+2"(2)/90x1</t>
  </si>
  <si>
    <t>Purple Berry</t>
  </si>
  <si>
    <t>MS5701030822-21</t>
  </si>
  <si>
    <t>675716947934</t>
  </si>
  <si>
    <t>Triangle</t>
  </si>
  <si>
    <t>T/TXL Triangle Comforter Set</t>
  </si>
  <si>
    <t>Twin/TXL: 66x90"/20x26+2"/66x9</t>
  </si>
  <si>
    <t>MS8044409620-03</t>
  </si>
  <si>
    <t>086569352248</t>
  </si>
  <si>
    <t>Terazzo Fabr</t>
  </si>
  <si>
    <t>Terazzo Fabr Shower Curtain</t>
  </si>
  <si>
    <t>70x72"</t>
  </si>
  <si>
    <t>MS8044409622-31</t>
  </si>
  <si>
    <t>086569277558</t>
  </si>
  <si>
    <t>OPP Comforter - REVERSIBLE SOLID</t>
  </si>
  <si>
    <t>F/Q Solid Comforter</t>
  </si>
  <si>
    <t>Full/Queen: 88x92"</t>
  </si>
  <si>
    <t>MT105-0117</t>
  </si>
  <si>
    <t>086569388209</t>
  </si>
  <si>
    <t>Tinsley |Tinsley |Tinsley</t>
  </si>
  <si>
    <t>Tinsley  Accent Bench</t>
  </si>
  <si>
    <t>50.25"W x 19.25"D x 18.5"H</t>
  </si>
  <si>
    <t>Light Tan</t>
  </si>
  <si>
    <t>MT160-0007</t>
  </si>
  <si>
    <t>086569225214</t>
  </si>
  <si>
    <t>Westchester|Westchester|Westchester</t>
  </si>
  <si>
    <t>Mirror</t>
  </si>
  <si>
    <t>28.5"Wx 1.5"Dx34.5"H</t>
  </si>
  <si>
    <t>Antique Gold</t>
  </si>
  <si>
    <t>MZ12-0614</t>
  </si>
  <si>
    <t>086569408488</t>
  </si>
  <si>
    <t>F/Q Pearl/Phoebe/Daphne Duvet</t>
  </si>
  <si>
    <t>Full/Queen: 88"Wx90"L/20"Wx26'</t>
  </si>
  <si>
    <t>Teal/Purple</t>
  </si>
  <si>
    <t>PET63PC4859</t>
  </si>
  <si>
    <t>086569150233</t>
  </si>
  <si>
    <t>Chester|Hastings|Aberdeen</t>
  </si>
  <si>
    <t>Vanilla</t>
  </si>
  <si>
    <t>PET</t>
  </si>
  <si>
    <t>SLPN12-075</t>
  </si>
  <si>
    <t>086569612694</t>
  </si>
  <si>
    <t>Diamond</t>
  </si>
  <si>
    <t>Diamond Duvet Cover Set</t>
  </si>
  <si>
    <t>King : 107x96"/22x36"(2)</t>
  </si>
  <si>
    <t>Rose</t>
  </si>
  <si>
    <t>SLPN12-083</t>
  </si>
  <si>
    <t>086569612809</t>
  </si>
  <si>
    <t>Dash</t>
  </si>
  <si>
    <t>Dash Duvet Cover Set</t>
  </si>
  <si>
    <t>Queen : 88x96"/22x26"(2)</t>
  </si>
  <si>
    <t>Pewter</t>
  </si>
  <si>
    <t>SLPN12-084</t>
  </si>
  <si>
    <t>086569612816</t>
  </si>
  <si>
    <t>SLPN13-060</t>
  </si>
  <si>
    <t>086569539847</t>
  </si>
  <si>
    <t>Square Corner</t>
  </si>
  <si>
    <t>Square Corner Coverlet Set</t>
  </si>
  <si>
    <t>Queen: 88x94"/20x26"(2)</t>
  </si>
  <si>
    <t>Fog</t>
  </si>
  <si>
    <t>SS40-0149</t>
  </si>
  <si>
    <t>086569413338</t>
  </si>
  <si>
    <t>SYNC66-0047UPC</t>
  </si>
  <si>
    <t>675716927585</t>
  </si>
  <si>
    <t>Pet Grooming Kit 5 Sets|Pet Grooming Kit 5 Sets|Pet Grooming Kit 5 Sets</t>
  </si>
  <si>
    <t>Pet Grooming Kit 5 Sets</t>
  </si>
  <si>
    <t>36x24x4.5cm</t>
  </si>
  <si>
    <t>Black/Orange</t>
  </si>
  <si>
    <t>SYNC66-0055UPC</t>
  </si>
  <si>
    <t>675716949488</t>
  </si>
  <si>
    <t>Chewers|Chewers|Chewers</t>
  </si>
  <si>
    <t>Dog Toys 7pc Set</t>
  </si>
  <si>
    <t>TG121-0145</t>
  </si>
  <si>
    <t>086569105837</t>
  </si>
  <si>
    <t>Emmond|Emmond|Emmond</t>
  </si>
  <si>
    <t>Emmond Mid Century Dining Tabl</t>
  </si>
  <si>
    <t>Dia.28x30"H</t>
  </si>
  <si>
    <t>WA95C-0001</t>
  </si>
  <si>
    <t>086569828354</t>
  </si>
  <si>
    <t>Sweet Florals|Sweet Florals|Sweet Florals</t>
  </si>
  <si>
    <t>Canvas With Hand Embellishment</t>
  </si>
  <si>
    <t>20x20x1.5"(2)</t>
  </si>
  <si>
    <t>SV2</t>
  </si>
  <si>
    <t>Grand Total</t>
  </si>
  <si>
    <t>(blank)</t>
  </si>
  <si>
    <t>Sum of AV Qty</t>
  </si>
  <si>
    <t>CBM</t>
  </si>
  <si>
    <t>CBFT</t>
  </si>
  <si>
    <t>Truck load</t>
  </si>
  <si>
    <t>Grand total</t>
  </si>
  <si>
    <t>Sum of CBFT</t>
  </si>
  <si>
    <t>qty-unit</t>
  </si>
  <si>
    <t>Truck Sale List</t>
  </si>
  <si>
    <t>Gold and White</t>
  </si>
  <si>
    <t>Queen: 90x102"/20x32"(2)/60x80</t>
  </si>
  <si>
    <t>Q Stars/Moon Sheets</t>
  </si>
  <si>
    <t>Stars/Moon</t>
  </si>
  <si>
    <t>086569359131</t>
  </si>
  <si>
    <t>YZ8044409622-75</t>
  </si>
  <si>
    <t>Q Unicorn Sheets</t>
  </si>
  <si>
    <t>Unicorn</t>
  </si>
  <si>
    <t>086569359070</t>
  </si>
  <si>
    <t>YZ8044409622-72</t>
  </si>
  <si>
    <t>Full: 81x96"/20x32"(2)/54x76+1</t>
  </si>
  <si>
    <t>F Unicorn Sheets</t>
  </si>
  <si>
    <t>086569359063</t>
  </si>
  <si>
    <t>YZ8044409622-71</t>
  </si>
  <si>
    <t>Twin: 66x96"/20x32"/38x74+12"</t>
  </si>
  <si>
    <t>T Unicorn Sheets</t>
  </si>
  <si>
    <t>086569359056</t>
  </si>
  <si>
    <t>YZ8044409622-70</t>
  </si>
  <si>
    <t>F Hearts Sheets</t>
  </si>
  <si>
    <t>Hearts</t>
  </si>
  <si>
    <t>086569359032</t>
  </si>
  <si>
    <t>YZ8044409622-68</t>
  </si>
  <si>
    <t>T Hearts Sheets</t>
  </si>
  <si>
    <t>086569359018</t>
  </si>
  <si>
    <t>YZ8044409622-67</t>
  </si>
  <si>
    <t>Q Stripe Sheets</t>
  </si>
  <si>
    <t>Stripe</t>
  </si>
  <si>
    <t>086569359001</t>
  </si>
  <si>
    <t>YZ8044409622-66</t>
  </si>
  <si>
    <t>T Stripe Sheets</t>
  </si>
  <si>
    <t>086569358981</t>
  </si>
  <si>
    <t>YZ8044409622-64</t>
  </si>
  <si>
    <t>Red Truck Presents</t>
  </si>
  <si>
    <t>Full: 86x97"/21x32"(2)/54x75+1</t>
  </si>
  <si>
    <t>F  Sheet Set</t>
  </si>
  <si>
    <t>086569615046</t>
  </si>
  <si>
    <t>WR20-3270</t>
  </si>
  <si>
    <t>Blue Cars</t>
  </si>
  <si>
    <t>Cozy Cotton Flannel|Cozy Cotton Flannel|Cozy Cotton Flannel</t>
  </si>
  <si>
    <t>Queen: 90"W x 102"L/60"W x 80"</t>
  </si>
  <si>
    <t>Q Cozy Flannel Sheet Set</t>
  </si>
  <si>
    <t>Twin: 66"W x 96"L/39"W x 75"L</t>
  </si>
  <si>
    <t>T Cozy Flannel Sheet Set</t>
  </si>
  <si>
    <t>086569609359</t>
  </si>
  <si>
    <t>TN20-0466</t>
  </si>
  <si>
    <t>Full: 82x96"/54x75+14"/20x30"(</t>
  </si>
  <si>
    <t>F Micro Fleece Sheet Set</t>
  </si>
  <si>
    <t>086569537164</t>
  </si>
  <si>
    <t>TN20-0456</t>
  </si>
  <si>
    <t>Reindeer</t>
  </si>
  <si>
    <t>086569225450</t>
  </si>
  <si>
    <t>TN20-0423</t>
  </si>
  <si>
    <t>Blue Snowflake</t>
  </si>
  <si>
    <t>Queen: 90x102"/60x80+14"/20x34</t>
  </si>
  <si>
    <t>Q Micro Fleece Sheet Set</t>
  </si>
  <si>
    <t>675716815806</t>
  </si>
  <si>
    <t>SHET20-982</t>
  </si>
  <si>
    <t>Blue Diamond</t>
  </si>
  <si>
    <t>675716677534</t>
  </si>
  <si>
    <t>SHET20-840</t>
  </si>
  <si>
    <t>King: 108x102"/20x40"(2)/78x80</t>
  </si>
  <si>
    <t>K Smart Cool Microfiber Sheet</t>
  </si>
  <si>
    <t>Smart Cool Microfiber|Smart Cool Microfiber|Smart Cool Microfiber</t>
  </si>
  <si>
    <t>086569436610</t>
  </si>
  <si>
    <t>SHET20-1197</t>
  </si>
  <si>
    <t>Queen  Pillowcase: 20x30"(1)/P</t>
  </si>
  <si>
    <t>Q Pillowcase</t>
  </si>
  <si>
    <t>25MM</t>
  </si>
  <si>
    <t>086569295811</t>
  </si>
  <si>
    <t>MPT21-0133</t>
  </si>
  <si>
    <t>King Pillowcase: 20x36"(1)/Pou</t>
  </si>
  <si>
    <t>K Pillowcase</t>
  </si>
  <si>
    <t>086569295798</t>
  </si>
  <si>
    <t>MPT21-0131</t>
  </si>
  <si>
    <t>King: 20x40"(2)</t>
  </si>
  <si>
    <t>K Linen Blend Pillowcase</t>
  </si>
  <si>
    <t>Linen Blend|Linen Blend|Linen Blend</t>
  </si>
  <si>
    <t>022164144291</t>
  </si>
  <si>
    <t>MP21-7895</t>
  </si>
  <si>
    <t>Queen: 90x102"/60x80+14"/20x30</t>
  </si>
  <si>
    <t>Q Linen Blend Sheet Set</t>
  </si>
  <si>
    <t>022164144260</t>
  </si>
  <si>
    <t>MP20-7892</t>
  </si>
  <si>
    <t>Std: 20x30"(2)</t>
  </si>
  <si>
    <t>Std Jersey Knit Pillowcases</t>
  </si>
  <si>
    <t>Jersey Knit</t>
  </si>
  <si>
    <t>708820829787</t>
  </si>
  <si>
    <t>ME21-378</t>
  </si>
  <si>
    <t>Sage</t>
  </si>
  <si>
    <t>Queen: 90x102"/20x30"(2)/60x80</t>
  </si>
  <si>
    <t>Q 1200TC Solid Cotton Rich Hei</t>
  </si>
  <si>
    <t>1200TC Solid Cotton Rich Heiq Sheet Set</t>
  </si>
  <si>
    <t>022164197709</t>
  </si>
  <si>
    <t>KL20-3399</t>
  </si>
  <si>
    <t>T Chevron Sheet Set</t>
  </si>
  <si>
    <t>Chevron|Chevron|Chevron</t>
  </si>
  <si>
    <t>King: 108x102"/21x40"(2)/78x80</t>
  </si>
  <si>
    <t>K Chevron Sheet Set</t>
  </si>
  <si>
    <t>675716600723</t>
  </si>
  <si>
    <t>ID20-289</t>
  </si>
  <si>
    <t>Full: 81x96"/21x30"(2)/54x75+1</t>
  </si>
  <si>
    <t>F Chevron Sheet Set</t>
  </si>
  <si>
    <t>675716600709</t>
  </si>
  <si>
    <t>ID20-287</t>
  </si>
  <si>
    <t>Twin: 66x96"/21x30"/39x75+12"</t>
  </si>
  <si>
    <t>675716856434</t>
  </si>
  <si>
    <t>ID20-1030</t>
  </si>
  <si>
    <t>K 300TC BCI Cotton Pillowcase</t>
  </si>
  <si>
    <t>300TC BCI Cotton|300TC BCI Cotton|300TC BCI Cotton</t>
  </si>
  <si>
    <t>022164144086</t>
  </si>
  <si>
    <t>CSP21-1519</t>
  </si>
  <si>
    <t>King: 108x102"/78x80+16"/20x40</t>
  </si>
  <si>
    <t>K 300TC BCI Cotton Sheet Set</t>
  </si>
  <si>
    <t>022164144000</t>
  </si>
  <si>
    <t>CSP20-1511</t>
  </si>
  <si>
    <t>022164143942</t>
  </si>
  <si>
    <t>CSP20-1505</t>
  </si>
  <si>
    <t>King PillowCase: 20x40"(2)</t>
  </si>
  <si>
    <t>KPC Pillowcase Pair</t>
  </si>
  <si>
    <t>Rayon Bamboo|Rayon Bamboo|Rayon Bamboo</t>
  </si>
  <si>
    <t>086569404220</t>
  </si>
  <si>
    <t>CS21-1223</t>
  </si>
  <si>
    <t>Parisienne Pink</t>
  </si>
  <si>
    <t>Cal King:108x102"/20x40"(2)/72</t>
  </si>
  <si>
    <t>Cotton 144TC|Cotton 144TC|Cotton 144TC</t>
  </si>
  <si>
    <t>King:108x102"/20x40"(2)/78x80"</t>
  </si>
  <si>
    <t>K Parisienne Sheets Set</t>
  </si>
  <si>
    <t>022164147698</t>
  </si>
  <si>
    <t>CS20-1571</t>
  </si>
  <si>
    <t>Twin XL: 66x96"/20x30"/39x80"+</t>
  </si>
  <si>
    <t>TXL Parisienne Sheets Set</t>
  </si>
  <si>
    <t>022164147667</t>
  </si>
  <si>
    <t>CS20-1568</t>
  </si>
  <si>
    <t>Aster Blush</t>
  </si>
  <si>
    <t>CK Aster Sheets Set</t>
  </si>
  <si>
    <t>022164147582</t>
  </si>
  <si>
    <t>CS20-1560</t>
  </si>
  <si>
    <t>Cal King: 72x84+15"</t>
  </si>
  <si>
    <t>CK Fitted Sheet</t>
  </si>
  <si>
    <t>086569404138</t>
  </si>
  <si>
    <t>CS20-1215</t>
  </si>
  <si>
    <t>King: 108x102"/78x80+15"/20x40</t>
  </si>
  <si>
    <t>K Sheet Set</t>
  </si>
  <si>
    <t>086569403971</t>
  </si>
  <si>
    <t>CS20-1202</t>
  </si>
  <si>
    <t>Gray Stripe</t>
  </si>
  <si>
    <t>King:78x80+14"</t>
  </si>
  <si>
    <t>K Fitted Sheet</t>
  </si>
  <si>
    <t>Microfiber 85GSM|Microfiber 85GSM|Microfiber 85GSM</t>
  </si>
  <si>
    <t>086569402479</t>
  </si>
  <si>
    <t>CS20-1163</t>
  </si>
  <si>
    <t>Violet</t>
  </si>
  <si>
    <t>086569402271</t>
  </si>
  <si>
    <t>CS20-1143</t>
  </si>
  <si>
    <t>086569402189</t>
  </si>
  <si>
    <t>CS20-1138</t>
  </si>
  <si>
    <t>Queen: 90x102"/20x30"(4)/60x80</t>
  </si>
  <si>
    <t>Q Microfiber Sheet Set</t>
  </si>
  <si>
    <t>086569402066</t>
  </si>
  <si>
    <t>CS20-1126</t>
  </si>
  <si>
    <t>Queen: 92x102"/60x80+14"/20x32</t>
  </si>
  <si>
    <t>Q Mermaid Sheet Set</t>
  </si>
  <si>
    <t>Mermaid</t>
  </si>
  <si>
    <t>086569020826</t>
  </si>
  <si>
    <t>BK20-972</t>
  </si>
  <si>
    <t>Blue/White</t>
  </si>
  <si>
    <t>King: 110x102"/20x40"(2)/78x80</t>
  </si>
  <si>
    <t>K Floral 5 Sheet Sets</t>
  </si>
  <si>
    <t>Floral 5</t>
  </si>
  <si>
    <t>022164226218</t>
  </si>
  <si>
    <t>BK20-3444</t>
  </si>
  <si>
    <t>Queen: 92x102"/20x32"(2)/60x80</t>
  </si>
  <si>
    <t>Q Floral 5 Sheet Sets</t>
  </si>
  <si>
    <t>022164226201</t>
  </si>
  <si>
    <t>BK20-3443</t>
  </si>
  <si>
    <t>Full: 86x97"/20x32"(2)/54x75+1</t>
  </si>
  <si>
    <t>F Floral 5 Sheet Sets</t>
  </si>
  <si>
    <t>022164226195</t>
  </si>
  <si>
    <t>BK20-3442</t>
  </si>
  <si>
    <t>Twin/Twin XL : 66x96"/39x80+12</t>
  </si>
  <si>
    <t>T/TXL  Floral 5 Sheet Sets</t>
  </si>
  <si>
    <t>022164226188</t>
  </si>
  <si>
    <t>BK20-3441</t>
  </si>
  <si>
    <t>RWB</t>
  </si>
  <si>
    <t>Q RWB Stripe Sheet Sets</t>
  </si>
  <si>
    <t>RWB Stripe</t>
  </si>
  <si>
    <t>022164226164</t>
  </si>
  <si>
    <t>BK20-3439</t>
  </si>
  <si>
    <t>T/TXL  RWB Stripe Sheet Sets</t>
  </si>
  <si>
    <t>022164226140</t>
  </si>
  <si>
    <t>BK20-3437</t>
  </si>
  <si>
    <t>Pink/Yellow</t>
  </si>
  <si>
    <t>Q Plaid Sheet Sets</t>
  </si>
  <si>
    <t>Plaid</t>
  </si>
  <si>
    <t>022164225808</t>
  </si>
  <si>
    <t>BK20-3403</t>
  </si>
  <si>
    <t>Turq</t>
  </si>
  <si>
    <t>Q Gingham Sheet Sets</t>
  </si>
  <si>
    <t>Gingham</t>
  </si>
  <si>
    <t>022164225761</t>
  </si>
  <si>
    <t>BK20-3399</t>
  </si>
  <si>
    <t>T/TXL  Trucks Sheet Sets</t>
  </si>
  <si>
    <t>Trucks</t>
  </si>
  <si>
    <t>022164225709</t>
  </si>
  <si>
    <t>BK20-3393</t>
  </si>
  <si>
    <t>T/TXL Vintage Christmas Santa</t>
  </si>
  <si>
    <t>Kids Nutcracker T</t>
  </si>
  <si>
    <t>022164186772</t>
  </si>
  <si>
    <t>BK20-3385</t>
  </si>
  <si>
    <t>Q Vintage Christmas Santa</t>
  </si>
  <si>
    <t>Coastal Palm Trees Q</t>
  </si>
  <si>
    <t>022164186710</t>
  </si>
  <si>
    <t>BK20-3379</t>
  </si>
  <si>
    <t>F Coastal Shark</t>
  </si>
  <si>
    <t>Coastal Shark F</t>
  </si>
  <si>
    <t>022164186666</t>
  </si>
  <si>
    <t>BK20-3374</t>
  </si>
  <si>
    <t>K Vintage Christmas Santa</t>
  </si>
  <si>
    <t>Vintage Christmas Santa K</t>
  </si>
  <si>
    <t>022164186642</t>
  </si>
  <si>
    <t>BK20-3372</t>
  </si>
  <si>
    <t>Vintage Christmas Santa Q</t>
  </si>
  <si>
    <t>022164186635</t>
  </si>
  <si>
    <t>BK20-3371</t>
  </si>
  <si>
    <t>F Vintage Christmas Santa</t>
  </si>
  <si>
    <t>Vintage Christmas Santa F</t>
  </si>
  <si>
    <t>022164186628</t>
  </si>
  <si>
    <t>BK20-3370</t>
  </si>
  <si>
    <t>Vintage Christmas Santa T</t>
  </si>
  <si>
    <t>022164186611</t>
  </si>
  <si>
    <t>BK20-3369</t>
  </si>
  <si>
    <t>RW</t>
  </si>
  <si>
    <t>King: 110x102"/78x80+14"/20x40</t>
  </si>
  <si>
    <t>K Vintage Christmas Plaid</t>
  </si>
  <si>
    <t>Vintage Christmas Plaid K</t>
  </si>
  <si>
    <t>022164186499</t>
  </si>
  <si>
    <t>BK20-3360</t>
  </si>
  <si>
    <t>Twin/Twin XL: 66x96"/39x80+12"</t>
  </si>
  <si>
    <t>T Vintage Christmas Plaid</t>
  </si>
  <si>
    <t>Vintage Christmas Plaid T</t>
  </si>
  <si>
    <t>022164186468</t>
  </si>
  <si>
    <t>BK20-3357</t>
  </si>
  <si>
    <t>Vintage Christmas Snowman K</t>
  </si>
  <si>
    <t>022164178418</t>
  </si>
  <si>
    <t>BK20-3308</t>
  </si>
  <si>
    <t>Queen: 92x100"/60x80+14"/20x32</t>
  </si>
  <si>
    <t>Vintage Christmas Snowman Q</t>
  </si>
  <si>
    <t>022164178401</t>
  </si>
  <si>
    <t>BK20-3307</t>
  </si>
  <si>
    <t>Full: 86x97"/54x75+14"/20x32"(</t>
  </si>
  <si>
    <t>Vintage Christmas Snowman F</t>
  </si>
  <si>
    <t>022164178395</t>
  </si>
  <si>
    <t>BK20-3306</t>
  </si>
  <si>
    <t>Vintage Christmas Ornament K</t>
  </si>
  <si>
    <t>022164178371</t>
  </si>
  <si>
    <t>BK20-3304</t>
  </si>
  <si>
    <t>Vintage Christmas Ornament Q</t>
  </si>
  <si>
    <t>022164178364</t>
  </si>
  <si>
    <t>BK20-3303</t>
  </si>
  <si>
    <t>Vintage Christmas Ornament F</t>
  </si>
  <si>
    <t>022164178357</t>
  </si>
  <si>
    <t>BK20-3302</t>
  </si>
  <si>
    <t>Vintage Christmas Ornament T</t>
  </si>
  <si>
    <t>022164178340</t>
  </si>
  <si>
    <t>BK20-3301</t>
  </si>
  <si>
    <t>RGW</t>
  </si>
  <si>
    <t>Vintage Christmas Stars K</t>
  </si>
  <si>
    <t>022164178296</t>
  </si>
  <si>
    <t>BK20-3296</t>
  </si>
  <si>
    <t>Vintage Christmas Stars F</t>
  </si>
  <si>
    <t>022164178272</t>
  </si>
  <si>
    <t>BK20-3294</t>
  </si>
  <si>
    <t>Vintage Christmas Stars T</t>
  </si>
  <si>
    <t>022164178265</t>
  </si>
  <si>
    <t>BK20-3293</t>
  </si>
  <si>
    <t>White Plaid</t>
  </si>
  <si>
    <t>Christmas Wishes Daschund Q</t>
  </si>
  <si>
    <t>022164178128</t>
  </si>
  <si>
    <t>BK20-3279</t>
  </si>
  <si>
    <t>Christmas Wishes Daschund T</t>
  </si>
  <si>
    <t>022164178104</t>
  </si>
  <si>
    <t>BK20-3277</t>
  </si>
  <si>
    <t>Christmas Wishes Truck w/Tree</t>
  </si>
  <si>
    <t>Christmas Wishes Truck w/Tree K</t>
  </si>
  <si>
    <t>022164178098</t>
  </si>
  <si>
    <t>BK20-3276</t>
  </si>
  <si>
    <t>Christmas Wishes Truck w/Tree Q</t>
  </si>
  <si>
    <t>022164178081</t>
  </si>
  <si>
    <t>BK20-3275</t>
  </si>
  <si>
    <t>Christmas Wishes Truck w/Tree F</t>
  </si>
  <si>
    <t>022164178074</t>
  </si>
  <si>
    <t>BK20-3274</t>
  </si>
  <si>
    <t>Christmas Wishes Truck w/Tree T</t>
  </si>
  <si>
    <t>022164178067</t>
  </si>
  <si>
    <t>BK20-3273</t>
  </si>
  <si>
    <t>K Solid</t>
  </si>
  <si>
    <t>Solid</t>
  </si>
  <si>
    <t>022164178050</t>
  </si>
  <si>
    <t>BK20-3272</t>
  </si>
  <si>
    <t>K Christmas Wishes Solid</t>
  </si>
  <si>
    <t>Christmas Wishes Solid</t>
  </si>
  <si>
    <t>022164177978</t>
  </si>
  <si>
    <t>BK20-3264</t>
  </si>
  <si>
    <t>Q Christmas Wishes Solid</t>
  </si>
  <si>
    <t>022164177961</t>
  </si>
  <si>
    <t>BK20-3263</t>
  </si>
  <si>
    <t>Q Reindeer Sheet Sets</t>
  </si>
  <si>
    <t>022164177886</t>
  </si>
  <si>
    <t>BK20-3255</t>
  </si>
  <si>
    <t>T/TXL Reindeer Sheet Sets</t>
  </si>
  <si>
    <t>022164177862</t>
  </si>
  <si>
    <t>BK20-3253</t>
  </si>
  <si>
    <t>Christmas Wishes Truck/Dog K</t>
  </si>
  <si>
    <t>022164177817</t>
  </si>
  <si>
    <t>BK20-3248</t>
  </si>
  <si>
    <t>Christmas Wishes Truck/Dog Q</t>
  </si>
  <si>
    <t>022164177800</t>
  </si>
  <si>
    <t>BK20-3247</t>
  </si>
  <si>
    <t>K Winter Whim Dachsund</t>
  </si>
  <si>
    <t>Winter Whim Dachsund</t>
  </si>
  <si>
    <t>022164177770</t>
  </si>
  <si>
    <t>BK20-3244</t>
  </si>
  <si>
    <t>Q Winter Whim Dachsund</t>
  </si>
  <si>
    <t>022164177763</t>
  </si>
  <si>
    <t>BK20-3243</t>
  </si>
  <si>
    <t>F Winter Whim Dachsund</t>
  </si>
  <si>
    <t>022164177756</t>
  </si>
  <si>
    <t>BK20-3242</t>
  </si>
  <si>
    <t>T/TXL Winter Whim Stockings</t>
  </si>
  <si>
    <t>Winter Whim Stockings</t>
  </si>
  <si>
    <t>022164177701</t>
  </si>
  <si>
    <t>BK20-3237</t>
  </si>
  <si>
    <t>K Spruce Stripe</t>
  </si>
  <si>
    <t>Spruce Stripe</t>
  </si>
  <si>
    <t>022164177695</t>
  </si>
  <si>
    <t>BK20-3236</t>
  </si>
  <si>
    <t>Q Spruce Stripe</t>
  </si>
  <si>
    <t>022164177688</t>
  </si>
  <si>
    <t>BK20-3235</t>
  </si>
  <si>
    <t>F Spruce Stripe</t>
  </si>
  <si>
    <t>022164177671</t>
  </si>
  <si>
    <t>BK20-3234</t>
  </si>
  <si>
    <t>DK Ivory</t>
  </si>
  <si>
    <t>Q Spruce Acorn Print</t>
  </si>
  <si>
    <t>Spruce Acorn Print</t>
  </si>
  <si>
    <t>022164177640</t>
  </si>
  <si>
    <t>BK20-3231</t>
  </si>
  <si>
    <t>Vintage Christmas Santa Divers</t>
  </si>
  <si>
    <t>Vintage Christmas Santa Diverse K</t>
  </si>
  <si>
    <t>022164177619</t>
  </si>
  <si>
    <t>BK20-3228</t>
  </si>
  <si>
    <t>Vintage Christmas Santa Diverse Q</t>
  </si>
  <si>
    <t>022164177602</t>
  </si>
  <si>
    <t>BK20-3227</t>
  </si>
  <si>
    <t>Vintage Christmas Santa Diverse F</t>
  </si>
  <si>
    <t>022164177596</t>
  </si>
  <si>
    <t>BK20-3226</t>
  </si>
  <si>
    <t>Vintage Christmas Trees K</t>
  </si>
  <si>
    <t>022164177572</t>
  </si>
  <si>
    <t>BK20-3224</t>
  </si>
  <si>
    <t>Vintage Christmas Trees Q</t>
  </si>
  <si>
    <t>022164177565</t>
  </si>
  <si>
    <t>BK20-3223</t>
  </si>
  <si>
    <t>Vintage Christmas Trees F</t>
  </si>
  <si>
    <t>022164177558</t>
  </si>
  <si>
    <t>BK20-3222</t>
  </si>
  <si>
    <t>Vintage Christmas Trees T</t>
  </si>
  <si>
    <t>022164177541</t>
  </si>
  <si>
    <t>BK20-3221</t>
  </si>
  <si>
    <t>Christmas Wishes Merry/Bright</t>
  </si>
  <si>
    <t>Christmas Wishes Merry/Bright K</t>
  </si>
  <si>
    <t>022164177534</t>
  </si>
  <si>
    <t>BK20-3220</t>
  </si>
  <si>
    <t>Christmas Wishes Merry/Bright Q</t>
  </si>
  <si>
    <t>022164177527</t>
  </si>
  <si>
    <t>BK20-3219</t>
  </si>
  <si>
    <t>Christmas Wishes Merry/Bright F</t>
  </si>
  <si>
    <t>022164177510</t>
  </si>
  <si>
    <t>BK20-3218</t>
  </si>
  <si>
    <t>Christmas Wishes Merry/Bright T</t>
  </si>
  <si>
    <t>022164177503</t>
  </si>
  <si>
    <t>BK20-3217</t>
  </si>
  <si>
    <t>Pesto</t>
  </si>
  <si>
    <t>K Pesto Sheet Set</t>
  </si>
  <si>
    <t>022164137484</t>
  </si>
  <si>
    <t>BK20-3192</t>
  </si>
  <si>
    <t>Q Pesto Sheet Set</t>
  </si>
  <si>
    <t>022164137477</t>
  </si>
  <si>
    <t>BK20-3191</t>
  </si>
  <si>
    <t>Full: 86x97"/20x32"(2)/54x75"+</t>
  </si>
  <si>
    <t>F Pesto Sheet Set</t>
  </si>
  <si>
    <t>022164137460</t>
  </si>
  <si>
    <t>BK20-3190</t>
  </si>
  <si>
    <t>Twin/TwinXL: 66x96"/39x80+12"/</t>
  </si>
  <si>
    <t>T/TXL Pesto Sheet Set</t>
  </si>
  <si>
    <t>022164137453</t>
  </si>
  <si>
    <t>BK20-3189</t>
  </si>
  <si>
    <t>Legion blue</t>
  </si>
  <si>
    <t>K Legion blue Sheet Set</t>
  </si>
  <si>
    <t>022164137446</t>
  </si>
  <si>
    <t>BK20-3188</t>
  </si>
  <si>
    <t>Q Legion blue Sheet Set</t>
  </si>
  <si>
    <t>022164137439</t>
  </si>
  <si>
    <t>BK20-3187</t>
  </si>
  <si>
    <t>Twin/TwinXL : 66x96"/39x80+12"</t>
  </si>
  <si>
    <t>T/TXL Kids Stripe Sheet Set</t>
  </si>
  <si>
    <t>Kids Stripe</t>
  </si>
  <si>
    <t>022164137392</t>
  </si>
  <si>
    <t>BK20-3183</t>
  </si>
  <si>
    <t>F Kids Dino Sheet Set</t>
  </si>
  <si>
    <t>Kids Dino</t>
  </si>
  <si>
    <t>022164137385</t>
  </si>
  <si>
    <t>BK20-3182</t>
  </si>
  <si>
    <t>T/TXL Kids Dino Sheet Set</t>
  </si>
  <si>
    <t>022164137378</t>
  </si>
  <si>
    <t>BK20-3181</t>
  </si>
  <si>
    <t>F Kids Stripe Sheet Set</t>
  </si>
  <si>
    <t>022164137361</t>
  </si>
  <si>
    <t>BK20-3180</t>
  </si>
  <si>
    <t>T/TXL Kids Unicorn Sheet Set</t>
  </si>
  <si>
    <t>Kids Unicorn</t>
  </si>
  <si>
    <t>022164137330</t>
  </si>
  <si>
    <t>BK20-3177</t>
  </si>
  <si>
    <t>K Lodge Moose Sheet Set</t>
  </si>
  <si>
    <t>Lodge Moose</t>
  </si>
  <si>
    <t>022164137323</t>
  </si>
  <si>
    <t>BK20-3176</t>
  </si>
  <si>
    <t>Q Lodge Moose Sheet Set</t>
  </si>
  <si>
    <t>022164137316</t>
  </si>
  <si>
    <t>BK20-3175</t>
  </si>
  <si>
    <t>K Lodge Multi Sheet Set</t>
  </si>
  <si>
    <t>Lodge Multi</t>
  </si>
  <si>
    <t>022164137286</t>
  </si>
  <si>
    <t>BK20-3172</t>
  </si>
  <si>
    <t>Q Lodge Multi Sheet Set</t>
  </si>
  <si>
    <t>022164137279</t>
  </si>
  <si>
    <t>BK20-3171</t>
  </si>
  <si>
    <t>F Lodge Multi Sheet Set</t>
  </si>
  <si>
    <t>022164137262</t>
  </si>
  <si>
    <t>BK20-3170</t>
  </si>
  <si>
    <t>K Fall Pumpkins Sheet Set</t>
  </si>
  <si>
    <t>Fall Pumpkins</t>
  </si>
  <si>
    <t>022164137248</t>
  </si>
  <si>
    <t>BK20-3168</t>
  </si>
  <si>
    <t>F Fall Pumpkins Sheet Set</t>
  </si>
  <si>
    <t>022164137224</t>
  </si>
  <si>
    <t>BK20-3166</t>
  </si>
  <si>
    <t>T/TXL Fall Pumpkins Sheet Set</t>
  </si>
  <si>
    <t>022164137217</t>
  </si>
  <si>
    <t>BK20-3165</t>
  </si>
  <si>
    <t>Q Fall Happy Fall Y'all Sheet</t>
  </si>
  <si>
    <t>Fall Happy Fall Y'all</t>
  </si>
  <si>
    <t>022164137194</t>
  </si>
  <si>
    <t>BK20-3163</t>
  </si>
  <si>
    <t>F Fall Leaves Sheet Set</t>
  </si>
  <si>
    <t>Fall Leaves</t>
  </si>
  <si>
    <t>022164137149</t>
  </si>
  <si>
    <t>BK20-3158</t>
  </si>
  <si>
    <t>T/TXL Fall Leaves  Sheet Set</t>
  </si>
  <si>
    <t>022164137132</t>
  </si>
  <si>
    <t>BK20-3157</t>
  </si>
  <si>
    <t>Q Fall Plaid Sheet Set</t>
  </si>
  <si>
    <t>Fall Plaid</t>
  </si>
  <si>
    <t>022164137118</t>
  </si>
  <si>
    <t>BK20-3155</t>
  </si>
  <si>
    <t>Q Fall Dogs Sheet Set</t>
  </si>
  <si>
    <t>Fall Dogs</t>
  </si>
  <si>
    <t>022164137071</t>
  </si>
  <si>
    <t>BK20-3151</t>
  </si>
  <si>
    <t>F Fall Dogs Sheet Set</t>
  </si>
  <si>
    <t>022164137064</t>
  </si>
  <si>
    <t>BK20-3150</t>
  </si>
  <si>
    <t>T/TXL Fall Dogs Sheet Set</t>
  </si>
  <si>
    <t>022164137057</t>
  </si>
  <si>
    <t>BK20-3149</t>
  </si>
  <si>
    <t>K Fall Truck Sheet Set</t>
  </si>
  <si>
    <t>Fall Truck</t>
  </si>
  <si>
    <t>022164137040</t>
  </si>
  <si>
    <t>BK20-3148</t>
  </si>
  <si>
    <t>Q Fall Truck Sheet Set</t>
  </si>
  <si>
    <t>022164137033</t>
  </si>
  <si>
    <t>BK20-3147</t>
  </si>
  <si>
    <t>F Fall Truck Sheet Set</t>
  </si>
  <si>
    <t>022164137026</t>
  </si>
  <si>
    <t>BK20-3146</t>
  </si>
  <si>
    <t>Q Everyday Trellis  Sheet Set</t>
  </si>
  <si>
    <t>Everyday Trellis</t>
  </si>
  <si>
    <t>022164136999</t>
  </si>
  <si>
    <t>BK20-3143</t>
  </si>
  <si>
    <t>K Everyday Trellis Sheet Set</t>
  </si>
  <si>
    <t>022164136883</t>
  </si>
  <si>
    <t>BK20-3132</t>
  </si>
  <si>
    <t>T/TXL Everyday Trellis Sheet S</t>
  </si>
  <si>
    <t>022164136852</t>
  </si>
  <si>
    <t>BK20-3129</t>
  </si>
  <si>
    <t>White/Org</t>
  </si>
  <si>
    <t>K Everyday Floral Sheet Set</t>
  </si>
  <si>
    <t>Everyday Floral</t>
  </si>
  <si>
    <t>022164136845</t>
  </si>
  <si>
    <t>BK20-3128</t>
  </si>
  <si>
    <t>F Everyday Floral Sheet Set</t>
  </si>
  <si>
    <t>022164136821</t>
  </si>
  <si>
    <t>BK20-3126</t>
  </si>
  <si>
    <t>F CoastalTurtle Sheet Set</t>
  </si>
  <si>
    <t>CoastalTurtle</t>
  </si>
  <si>
    <t>022164136746</t>
  </si>
  <si>
    <t>BK20-3118</t>
  </si>
  <si>
    <t>Q Coastal Lobster Sheet Set</t>
  </si>
  <si>
    <t>Coastal Lobster</t>
  </si>
  <si>
    <t>022164136678</t>
  </si>
  <si>
    <t>BK20-3111</t>
  </si>
  <si>
    <t>K Coastal Fern Sheet Set</t>
  </si>
  <si>
    <t>Coastal Fern</t>
  </si>
  <si>
    <t>022164136647</t>
  </si>
  <si>
    <t>BK20-3108</t>
  </si>
  <si>
    <t>T/TXL Coastal Fern Sheet Set</t>
  </si>
  <si>
    <t>022164136616</t>
  </si>
  <si>
    <t>BK20-3105</t>
  </si>
  <si>
    <t>Yellow/Teal</t>
  </si>
  <si>
    <t>Q Sea and Sand Option 5</t>
  </si>
  <si>
    <t>Sea and Sand Option 5</t>
  </si>
  <si>
    <t>022164114669</t>
  </si>
  <si>
    <t>BK20-3099</t>
  </si>
  <si>
    <t>K Sea and Sand Option 4</t>
  </si>
  <si>
    <t>Sea and Sand Option 4</t>
  </si>
  <si>
    <t>022164114638</t>
  </si>
  <si>
    <t>BK20-3096</t>
  </si>
  <si>
    <t>F Sea and Sand Option 4</t>
  </si>
  <si>
    <t>022164114614</t>
  </si>
  <si>
    <t>BK20-3094</t>
  </si>
  <si>
    <t>T/TXL Sea and Sand Option 4</t>
  </si>
  <si>
    <t>022164114607</t>
  </si>
  <si>
    <t>BK20-3093</t>
  </si>
  <si>
    <t>K Surfing Dachsunds</t>
  </si>
  <si>
    <t>Surfing Dachsunds</t>
  </si>
  <si>
    <t>086569799128</t>
  </si>
  <si>
    <t>BK20-3084</t>
  </si>
  <si>
    <t>F Surfing Dachsunds</t>
  </si>
  <si>
    <t>086569799067</t>
  </si>
  <si>
    <t>BK20-3082</t>
  </si>
  <si>
    <t>K Sea and Sand Option 1</t>
  </si>
  <si>
    <t>Sea and Sand Option 1</t>
  </si>
  <si>
    <t>086569798046</t>
  </si>
  <si>
    <t>BK20-3064</t>
  </si>
  <si>
    <t>Q Sea and Sand Option 1</t>
  </si>
  <si>
    <t>086569798039</t>
  </si>
  <si>
    <t>BK20-3063</t>
  </si>
  <si>
    <t>T/TXL Sea and Sand Option 1</t>
  </si>
  <si>
    <t>086569798015</t>
  </si>
  <si>
    <t>BK20-3061</t>
  </si>
  <si>
    <t>Q Accua shells</t>
  </si>
  <si>
    <t>Accua shells</t>
  </si>
  <si>
    <t>086569797988</t>
  </si>
  <si>
    <t>BK20-3059</t>
  </si>
  <si>
    <t>F Americana Sketch Stars</t>
  </si>
  <si>
    <t>Americana Sketch Stars</t>
  </si>
  <si>
    <t>086569797926</t>
  </si>
  <si>
    <t>BK20-3054</t>
  </si>
  <si>
    <t>K Watercolor Stripe 2</t>
  </si>
  <si>
    <t>Watercolor Stripe 2</t>
  </si>
  <si>
    <t>086569762634</t>
  </si>
  <si>
    <t>BK20-3048</t>
  </si>
  <si>
    <t>Q Watercolor Stripe 2</t>
  </si>
  <si>
    <t>086569762627</t>
  </si>
  <si>
    <t>BK20-3047</t>
  </si>
  <si>
    <t>T/TXL Watercolor Stripe 2</t>
  </si>
  <si>
    <t>086569762603</t>
  </si>
  <si>
    <t>BK20-3045</t>
  </si>
  <si>
    <t>F Watercolor Stripe 1</t>
  </si>
  <si>
    <t>Watercolor Stripe 1</t>
  </si>
  <si>
    <t>086569762573</t>
  </si>
  <si>
    <t>BK20-3042</t>
  </si>
  <si>
    <t>K Pride Hearts</t>
  </si>
  <si>
    <t>086569761842</t>
  </si>
  <si>
    <t>BK20-3000</t>
  </si>
  <si>
    <t>Q Hearts</t>
  </si>
  <si>
    <t>086569761835</t>
  </si>
  <si>
    <t>BK20-2999</t>
  </si>
  <si>
    <t>Q Rainbows Sheet Set</t>
  </si>
  <si>
    <t>Rainbows</t>
  </si>
  <si>
    <t>086569761798</t>
  </si>
  <si>
    <t>BK20-2995</t>
  </si>
  <si>
    <t>F Rainbows Sheet Set</t>
  </si>
  <si>
    <t>086569761781</t>
  </si>
  <si>
    <t>BK20-2994</t>
  </si>
  <si>
    <t>Lt blue</t>
  </si>
  <si>
    <t>T/TXL Easter LT Blue Gingham</t>
  </si>
  <si>
    <t>Easter LT Blue Gingham</t>
  </si>
  <si>
    <t>086569761484</t>
  </si>
  <si>
    <t>BK20-2973</t>
  </si>
  <si>
    <t>Q Easter Bunny Love Sheet Set</t>
  </si>
  <si>
    <t>Easter Bunny Love</t>
  </si>
  <si>
    <t>086569761460</t>
  </si>
  <si>
    <t>BK20-2971</t>
  </si>
  <si>
    <t>T/TXL Easter Bunny Love Sheet</t>
  </si>
  <si>
    <t>086569761422</t>
  </si>
  <si>
    <t>BK20-2969</t>
  </si>
  <si>
    <t>Twin/Twin XL: 66x96"/20x32"(1)</t>
  </si>
  <si>
    <t>TXL Como Tree Sheet Sets</t>
  </si>
  <si>
    <t>Como Tree</t>
  </si>
  <si>
    <t>086569686480</t>
  </si>
  <si>
    <t>BK20-2883</t>
  </si>
  <si>
    <t>K Winter Dachsunds Sheet Sets</t>
  </si>
  <si>
    <t>Winter Dachsunds</t>
  </si>
  <si>
    <t>086569686473</t>
  </si>
  <si>
    <t>BK20-2882</t>
  </si>
  <si>
    <t>F Winter Dachsunds Sheet Sets</t>
  </si>
  <si>
    <t>086569686459</t>
  </si>
  <si>
    <t>BK20-2880</t>
  </si>
  <si>
    <t>TXL Winter Dachsunds Sheet Set</t>
  </si>
  <si>
    <t>086569686442</t>
  </si>
  <si>
    <t>BK20-2879</t>
  </si>
  <si>
    <t>Grey/Red</t>
  </si>
  <si>
    <t>K Reorder Grey/red Plaid Sheet</t>
  </si>
  <si>
    <t>Reorder Grey/red Plaid</t>
  </si>
  <si>
    <t>086569685971</t>
  </si>
  <si>
    <t>BK20-2874</t>
  </si>
  <si>
    <t>Queen: 92x100"/20x32"(2)/60x80</t>
  </si>
  <si>
    <t>Q Reorder Grey/red Plaid Sheet</t>
  </si>
  <si>
    <t>086569685414</t>
  </si>
  <si>
    <t>BK20-2873</t>
  </si>
  <si>
    <t>F Reorder Grey/red Plaid Sheet</t>
  </si>
  <si>
    <t>086569685407</t>
  </si>
  <si>
    <t>BK20-2872</t>
  </si>
  <si>
    <t>TXL Reorder Beagle Sheet Sets</t>
  </si>
  <si>
    <t>Reorder Beagle</t>
  </si>
  <si>
    <t>086569685308</t>
  </si>
  <si>
    <t>BK20-2867</t>
  </si>
  <si>
    <t>White (CSI100 or 11-0601 TPX)</t>
  </si>
  <si>
    <t>Quenn: 92x100"/20x32"(2)/60x80</t>
  </si>
  <si>
    <t>Q White Sheet Sets</t>
  </si>
  <si>
    <t>086569685186</t>
  </si>
  <si>
    <t>BK20-2865</t>
  </si>
  <si>
    <t>FullL: 86x97"/20x32"(2)/54x75"</t>
  </si>
  <si>
    <t>F White Sheet Sets</t>
  </si>
  <si>
    <t>086569685117</t>
  </si>
  <si>
    <t>BK20-2864</t>
  </si>
  <si>
    <t>TXL White Sheet Sets</t>
  </si>
  <si>
    <t>086569685100</t>
  </si>
  <si>
    <t>BK20-2863</t>
  </si>
  <si>
    <t>Q Reorder Merry Christmas Shee</t>
  </si>
  <si>
    <t>Reorder Merry Christmas</t>
  </si>
  <si>
    <t>086569594808</t>
  </si>
  <si>
    <t>BK20-2861</t>
  </si>
  <si>
    <t>K Reorder Reindeer Dachsund Sh</t>
  </si>
  <si>
    <t>Reorder Reindeer Dachsund</t>
  </si>
  <si>
    <t>086569592040</t>
  </si>
  <si>
    <t>BK20-2854</t>
  </si>
  <si>
    <t>Q Reorder Reindeer Dachsund Sh</t>
  </si>
  <si>
    <t>086569591852</t>
  </si>
  <si>
    <t>BK20-2853</t>
  </si>
  <si>
    <t>F Reorder Reindeer Dachsund Sh</t>
  </si>
  <si>
    <t>086569591845</t>
  </si>
  <si>
    <t>BK20-2852</t>
  </si>
  <si>
    <t>Red (CSI 645 or 19-1664 TPX)</t>
  </si>
  <si>
    <t>K Red Sheet Sets</t>
  </si>
  <si>
    <t>086569590220</t>
  </si>
  <si>
    <t>BK20-2846</t>
  </si>
  <si>
    <t>Twin/Twin XL: 66x96/20x32"(1)/</t>
  </si>
  <si>
    <t>T/TXL Holiday Wreath Sheet Set</t>
  </si>
  <si>
    <t>Holiday Wreath</t>
  </si>
  <si>
    <t>086569627674</t>
  </si>
  <si>
    <t>BK20-2833</t>
  </si>
  <si>
    <t>T/TXL Cardinals Sheet Sets</t>
  </si>
  <si>
    <t>Cardinals</t>
  </si>
  <si>
    <t>086569627346</t>
  </si>
  <si>
    <t>BK20-2826</t>
  </si>
  <si>
    <t>T/TXL Reorder Dotty Sheet Sets</t>
  </si>
  <si>
    <t>Reorder Dotty deer</t>
  </si>
  <si>
    <t>086569627247</t>
  </si>
  <si>
    <t>BK20-2819</t>
  </si>
  <si>
    <t>K  Snow Flakes Sheet Sets</t>
  </si>
  <si>
    <t>Snow Flakes</t>
  </si>
  <si>
    <t>086569603531</t>
  </si>
  <si>
    <t>BK20-2796</t>
  </si>
  <si>
    <t>Q  Snow Flakes Sheet Sets</t>
  </si>
  <si>
    <t>086569603524</t>
  </si>
  <si>
    <t>BK20-2795</t>
  </si>
  <si>
    <t>K  Plaid 2 Sheet Sets</t>
  </si>
  <si>
    <t>Plaid 2</t>
  </si>
  <si>
    <t>086569601063</t>
  </si>
  <si>
    <t>BK20-2776</t>
  </si>
  <si>
    <t>Full: 86x97/20x32"(2)/54x75"+1</t>
  </si>
  <si>
    <t>F  Holiday Wreath Sheet Sets</t>
  </si>
  <si>
    <t>086569600127</t>
  </si>
  <si>
    <t>BK20-2759</t>
  </si>
  <si>
    <t>Q  Ornaments Sheet Sets</t>
  </si>
  <si>
    <t>Ornaments</t>
  </si>
  <si>
    <t>086569599964</t>
  </si>
  <si>
    <t>BK20-2755</t>
  </si>
  <si>
    <t>F  Ornaments Sheet Sets</t>
  </si>
  <si>
    <t>086569599919</t>
  </si>
  <si>
    <t>BK20-2754</t>
  </si>
  <si>
    <t>Q  Reorder Gray Plaid</t>
  </si>
  <si>
    <t>Reorder Gray Plaid</t>
  </si>
  <si>
    <t>086569598752</t>
  </si>
  <si>
    <t>BK20-2740</t>
  </si>
  <si>
    <t>Q  Trees  Sheet Sets</t>
  </si>
  <si>
    <t>Trees</t>
  </si>
  <si>
    <t>086569597762</t>
  </si>
  <si>
    <t>BK20-2730</t>
  </si>
  <si>
    <t>F  Holiday Trucks Sheet Sets</t>
  </si>
  <si>
    <t>Holiday Trucks</t>
  </si>
  <si>
    <t>086569597236</t>
  </si>
  <si>
    <t>BK20-2714</t>
  </si>
  <si>
    <t>K  Dancing Holly Sheet Sets</t>
  </si>
  <si>
    <t>Dancing Holly</t>
  </si>
  <si>
    <t>086569595973</t>
  </si>
  <si>
    <t>BK20-2696</t>
  </si>
  <si>
    <t>Aqua (13-5306TPX)</t>
  </si>
  <si>
    <t>F  Aqua Sheet Sets</t>
  </si>
  <si>
    <t>086569595379</t>
  </si>
  <si>
    <t>BK20-2674</t>
  </si>
  <si>
    <t>Grey(CSI 081 or 16-3803TPX)</t>
  </si>
  <si>
    <t>K   High-Rise Sheet Sets</t>
  </si>
  <si>
    <t>086569595249</t>
  </si>
  <si>
    <t>BK20-2661</t>
  </si>
  <si>
    <t>F   High-Rise Sheet Sets</t>
  </si>
  <si>
    <t>086569595225</t>
  </si>
  <si>
    <t>BK20-2659</t>
  </si>
  <si>
    <t>Tan (CSI 250 or13-0403TPX)</t>
  </si>
  <si>
    <t>Q   Fog Sheet Sets</t>
  </si>
  <si>
    <t>086569595188</t>
  </si>
  <si>
    <t>BK20-2655</t>
  </si>
  <si>
    <t>Q Red Sheet Sets</t>
  </si>
  <si>
    <t>086569595034</t>
  </si>
  <si>
    <t>BK20-2645</t>
  </si>
  <si>
    <t>F Winter Dinos Sheet Sets</t>
  </si>
  <si>
    <t>Winter Dinos</t>
  </si>
  <si>
    <t>086569592965</t>
  </si>
  <si>
    <t>BK20-2622</t>
  </si>
  <si>
    <t>Q Reorder Fun Elves</t>
  </si>
  <si>
    <t>Reorder Fun Elves</t>
  </si>
  <si>
    <t>086569592507</t>
  </si>
  <si>
    <t>BK20-2615</t>
  </si>
  <si>
    <t>F Reorder Fun Elves</t>
  </si>
  <si>
    <t>086569592439</t>
  </si>
  <si>
    <t>BK20-2614</t>
  </si>
  <si>
    <t>Q  Coasta Christmas Seahorses</t>
  </si>
  <si>
    <t>Coasta Christmas Seahorses</t>
  </si>
  <si>
    <t>086569591135</t>
  </si>
  <si>
    <t>BK20-2603</t>
  </si>
  <si>
    <t>T/TXL  Coasta Christmas Seahor</t>
  </si>
  <si>
    <t>086569591111</t>
  </si>
  <si>
    <t>BK20-2601</t>
  </si>
  <si>
    <t>Twin/Twin XL : 66x96/39x80+12"</t>
  </si>
  <si>
    <t>T/TXL  Holiday Traditions Nutc</t>
  </si>
  <si>
    <t>Holiday Traditions Nutcrackers 2</t>
  </si>
  <si>
    <t>086569590428</t>
  </si>
  <si>
    <t>BK20-2585</t>
  </si>
  <si>
    <t>K  North Pole Whimsical tree</t>
  </si>
  <si>
    <t>North Pole Whimsical tree</t>
  </si>
  <si>
    <t>086569590404</t>
  </si>
  <si>
    <t>BK20-2584</t>
  </si>
  <si>
    <t>Q  North Pole Whimsical tree</t>
  </si>
  <si>
    <t>086569590398</t>
  </si>
  <si>
    <t>BK20-2583</t>
  </si>
  <si>
    <t>T/TXL  North Pole Whimsical tr</t>
  </si>
  <si>
    <t>086569590305</t>
  </si>
  <si>
    <t>BK20-2581</t>
  </si>
  <si>
    <t>K  North Pole Snow Globes</t>
  </si>
  <si>
    <t>North Pole Snow Globes</t>
  </si>
  <si>
    <t>086569590299</t>
  </si>
  <si>
    <t>BK20-2580</t>
  </si>
  <si>
    <t>F  North Pole Snow Globes</t>
  </si>
  <si>
    <t>086569590251</t>
  </si>
  <si>
    <t>BK20-2578</t>
  </si>
  <si>
    <t>T/TXL  North Pole Snow Globes</t>
  </si>
  <si>
    <t>086569590244</t>
  </si>
  <si>
    <t>BK20-2577</t>
  </si>
  <si>
    <t>K  North Pole Fun Reindeer</t>
  </si>
  <si>
    <t>North Pole Fun Reindeer</t>
  </si>
  <si>
    <t>086569590114</t>
  </si>
  <si>
    <t>BK20-2572</t>
  </si>
  <si>
    <t>Q  North Pole Fun Reindeer</t>
  </si>
  <si>
    <t>086569590107</t>
  </si>
  <si>
    <t>BK20-2571</t>
  </si>
  <si>
    <t>F  North Pole Fun Reindeer</t>
  </si>
  <si>
    <t>086569590091</t>
  </si>
  <si>
    <t>BK20-2570</t>
  </si>
  <si>
    <t>T/TXL  North Pole Fun Reindeer</t>
  </si>
  <si>
    <t>086569590084</t>
  </si>
  <si>
    <t>BK20-2569</t>
  </si>
  <si>
    <t>K  North Pole Fun Holly</t>
  </si>
  <si>
    <t>North Pole Fun Holly</t>
  </si>
  <si>
    <t>086569590077</t>
  </si>
  <si>
    <t>BK20-2568</t>
  </si>
  <si>
    <t>T/TXL  North Pole Fun Holly</t>
  </si>
  <si>
    <t>086569590046</t>
  </si>
  <si>
    <t>BK20-2565</t>
  </si>
  <si>
    <t>K  At the Farm Sketched Snowfl</t>
  </si>
  <si>
    <t>At the Farm Sketched Snowflakes</t>
  </si>
  <si>
    <t>086569590039</t>
  </si>
  <si>
    <t>BK20-2564</t>
  </si>
  <si>
    <t>Q  At the Farm Sketched Snowfl</t>
  </si>
  <si>
    <t>086569590022</t>
  </si>
  <si>
    <t>BK20-2563</t>
  </si>
  <si>
    <t>F  At the Farm Sketched Snowfl</t>
  </si>
  <si>
    <t>086569590015</t>
  </si>
  <si>
    <t>BK20-2562</t>
  </si>
  <si>
    <t>T/TXL  At the Farm Sketched Sn</t>
  </si>
  <si>
    <t>086569590008</t>
  </si>
  <si>
    <t>BK20-2561</t>
  </si>
  <si>
    <t>K  At the Farm Jolly Santa</t>
  </si>
  <si>
    <t>At the Farm Jolly Santa</t>
  </si>
  <si>
    <t>086569589873</t>
  </si>
  <si>
    <t>BK20-2556</t>
  </si>
  <si>
    <t>Q  At the Farm Jolly Santa</t>
  </si>
  <si>
    <t>086569589729</t>
  </si>
  <si>
    <t>BK20-2555</t>
  </si>
  <si>
    <t>F  At the Farm Jolly Santa</t>
  </si>
  <si>
    <t>086569589620</t>
  </si>
  <si>
    <t>BK20-2554</t>
  </si>
  <si>
    <t>T/TXL  At the Farm Jolly Santa</t>
  </si>
  <si>
    <t>086569589576</t>
  </si>
  <si>
    <t>BK20-2553</t>
  </si>
  <si>
    <t>086569589491</t>
  </si>
  <si>
    <t>BK20-2552</t>
  </si>
  <si>
    <t>086569589125</t>
  </si>
  <si>
    <t>BK20-2551</t>
  </si>
  <si>
    <t>086569589057</t>
  </si>
  <si>
    <t>BK20-2550</t>
  </si>
  <si>
    <t>086569588869</t>
  </si>
  <si>
    <t>BK20-2549</t>
  </si>
  <si>
    <t>Black/red</t>
  </si>
  <si>
    <t>K  At the Farm Buffalo Plaid</t>
  </si>
  <si>
    <t>At the Farm Buffalo Plaid</t>
  </si>
  <si>
    <t>086569588739</t>
  </si>
  <si>
    <t>BK20-2548</t>
  </si>
  <si>
    <t>F  At the Farm Buffalo Plaid</t>
  </si>
  <si>
    <t>086569588463</t>
  </si>
  <si>
    <t>BK20-2546</t>
  </si>
  <si>
    <t>086569588449</t>
  </si>
  <si>
    <t>BK20-2544</t>
  </si>
  <si>
    <t>Q  At the Farm Buffalo Plaid</t>
  </si>
  <si>
    <t>086569588432</t>
  </si>
  <si>
    <t>BK20-2543</t>
  </si>
  <si>
    <t>T/TXL  At the Farm Buffalo Pla</t>
  </si>
  <si>
    <t>086569588289</t>
  </si>
  <si>
    <t>BK20-2541</t>
  </si>
  <si>
    <t>K  At the Farm Truck with Dog</t>
  </si>
  <si>
    <t>At the Farm Truck with Dog</t>
  </si>
  <si>
    <t>086569588227</t>
  </si>
  <si>
    <t>BK20-2540</t>
  </si>
  <si>
    <t>Q  At the Farm Truck with Dog</t>
  </si>
  <si>
    <t>086569588180</t>
  </si>
  <si>
    <t>BK20-2539</t>
  </si>
  <si>
    <t>F  At the Farm Truck with Dog</t>
  </si>
  <si>
    <t>086569588173</t>
  </si>
  <si>
    <t>BK20-2538</t>
  </si>
  <si>
    <t>T/TXL  At the Farm Truck with</t>
  </si>
  <si>
    <t>086569588142</t>
  </si>
  <si>
    <t>BK20-2537</t>
  </si>
  <si>
    <t>Q  At the Farm Ticking Stripe</t>
  </si>
  <si>
    <t>At the Farm Ticking Stripe</t>
  </si>
  <si>
    <t>086569588098</t>
  </si>
  <si>
    <t>BK20-2535</t>
  </si>
  <si>
    <t>T/TXL  At the Farm Ticking Str</t>
  </si>
  <si>
    <t>086569588050</t>
  </si>
  <si>
    <t>BK20-2533</t>
  </si>
  <si>
    <t>Q Truck Sheet Sets</t>
  </si>
  <si>
    <t>Truck</t>
  </si>
  <si>
    <t>086569531261</t>
  </si>
  <si>
    <t>BK20-2510</t>
  </si>
  <si>
    <t>T/TXL Americana Plaid Sheet Se</t>
  </si>
  <si>
    <t>Americana Plaid</t>
  </si>
  <si>
    <t>086569486806</t>
  </si>
  <si>
    <t>BK20-2464</t>
  </si>
  <si>
    <t>K Coastal Palm Leaves Sheet Se</t>
  </si>
  <si>
    <t>Coastal Palm Leaves</t>
  </si>
  <si>
    <t>086569486554</t>
  </si>
  <si>
    <t>BK20-2443</t>
  </si>
  <si>
    <t>Twin: 67x95"/20x32"/39x75+12"</t>
  </si>
  <si>
    <t>T Cardinal Sheet Set</t>
  </si>
  <si>
    <t>Cardinal</t>
  </si>
  <si>
    <t>086569237620</t>
  </si>
  <si>
    <t>BK20-1753</t>
  </si>
  <si>
    <t>Twin: 66x96"/39x75+13"/21x30"</t>
  </si>
  <si>
    <t>T Cotton Poly Jersey Solid She</t>
  </si>
  <si>
    <t>Cotton Poly Jersey Solid Sheet Set</t>
  </si>
  <si>
    <t>086569017703</t>
  </si>
  <si>
    <t>BK20-1059</t>
  </si>
  <si>
    <t>086569017406</t>
  </si>
  <si>
    <t>BK20-1039</t>
  </si>
  <si>
    <t>Standard Pillow Case: 20x30"(2</t>
  </si>
  <si>
    <t>SPC Solid Pillow Case</t>
  </si>
  <si>
    <t>086569448101</t>
  </si>
  <si>
    <t>AMFBA21-0421</t>
  </si>
  <si>
    <t>Pearl White</t>
  </si>
  <si>
    <t>Standard: 20x26"</t>
  </si>
  <si>
    <t>STD Pillowcase</t>
  </si>
  <si>
    <t>Mulberry Silk</t>
  </si>
  <si>
    <t>086569259011</t>
  </si>
  <si>
    <t>AMFBA21-0046</t>
  </si>
  <si>
    <t>Cal King: 108x102"/20x40"(2)/7</t>
  </si>
  <si>
    <t>CK Sateen Sheet Set</t>
  </si>
  <si>
    <t>contemporary</t>
  </si>
  <si>
    <t>086569265180</t>
  </si>
  <si>
    <t>AMFBA20-0167</t>
  </si>
  <si>
    <t>K Sateen Sheet Set</t>
  </si>
  <si>
    <t>086569265159</t>
  </si>
  <si>
    <t>AMFBA20-0166</t>
  </si>
  <si>
    <t>Q Sateen Sheet Set</t>
  </si>
  <si>
    <t>086569265081</t>
  </si>
  <si>
    <t>AMFBA20-0165</t>
  </si>
  <si>
    <t>Queen: 90x102"/20x31"(2)/60x80</t>
  </si>
  <si>
    <t>086569264985</t>
  </si>
  <si>
    <t>AMFBA20-0141</t>
  </si>
  <si>
    <t>Queen: 60x80"+16"</t>
  </si>
  <si>
    <t>Q Sateen Fitted Sheet</t>
  </si>
  <si>
    <t>086569264664</t>
  </si>
  <si>
    <t>AMFBA20-0117</t>
  </si>
  <si>
    <t>Full: 54x75"+13"</t>
  </si>
  <si>
    <t>F Sateen Fitted Sheet</t>
  </si>
  <si>
    <t>086569264657</t>
  </si>
  <si>
    <t>AMFBA20-0116</t>
  </si>
  <si>
    <t>note</t>
  </si>
  <si>
    <t>Belk Private Brand Goods. don’t sell to national/regional chain stores in United States</t>
  </si>
  <si>
    <t>Walmart Private Brand Goods. don’t sell to national/regional chain stores in United States</t>
  </si>
  <si>
    <t>Walmart private brand, don’t sell to national/regional chain stores in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</si>
</sst>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44" fontId="5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43" fontId="0" fillId="0" borderId="1" xfId="0" applyNumberFormat="1" applyBorder="1"/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43" fontId="0" fillId="2" borderId="1" xfId="0" applyNumberFormat="1" applyFill="1" applyBorder="1"/>
    <xf numFmtId="43" fontId="0" fillId="3" borderId="1" xfId="0" applyNumberFormat="1" applyFill="1" applyBorder="1"/>
    <xf numFmtId="43" fontId="0" fillId="3" borderId="1" xfId="0" applyNumberFormat="1" applyFill="1" applyBorder="1" applyAlignment="1">
      <alignment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43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0" fontId="4" fillId="0" borderId="16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top"/>
    </xf>
    <xf numFmtId="43" fontId="4" fillId="0" borderId="1" xfId="0" applyNumberFormat="1" applyFont="1" applyBorder="1"/>
    <xf numFmtId="1" fontId="4" fillId="4" borderId="1" xfId="0" applyNumberFormat="1" applyFont="1" applyFill="1" applyBorder="1"/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43" fontId="4" fillId="2" borderId="1" xfId="0" applyNumberFormat="1" applyFont="1" applyFill="1" applyBorder="1"/>
    <xf numFmtId="43" fontId="4" fillId="3" borderId="1" xfId="0" applyNumberFormat="1" applyFont="1" applyFill="1" applyBorder="1"/>
    <xf numFmtId="43" fontId="4" fillId="3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164" fontId="4" fillId="2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3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3" borderId="0" xfId="0" applyFont="1" applyFill="1" applyAlignment="1">
      <alignment horizontal="left"/>
    </xf>
    <xf numFmtId="44" fontId="4" fillId="0" borderId="1" xfId="2" applyFont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0" borderId="15" xfId="0" pivotButton="1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3" fontId="4" fillId="0" borderId="15" xfId="0" applyNumberFormat="1" applyFont="1" applyBorder="1" applyAlignment="1">
      <alignment vertical="top"/>
    </xf>
    <xf numFmtId="4" fontId="4" fillId="0" borderId="15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43" fontId="4" fillId="3" borderId="12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urrency" xfId="2" builtinId="4"/>
    <cellStyle name="Normal" xfId="0" builtinId="0"/>
    <cellStyle name="Normal 2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A3" sqref="A3"/>
    </sheetView>
  </sheetViews>
  <sheetFormatPr defaultRowHeight="14.4" x14ac:dyDescent="0.3"/>
  <cols>
    <col min="1" max="1" width="10.5546875" bestFit="1" customWidth="1"/>
    <col min="2" max="2" width="11.21875" bestFit="1" customWidth="1"/>
    <col min="3" max="3" width="9.44140625" bestFit="1" customWidth="1"/>
  </cols>
  <sheetData>
    <row r="1" spans="1:3" x14ac:dyDescent="0.3">
      <c r="A1" s="65" t="s">
        <v>1527</v>
      </c>
      <c r="B1" s="65"/>
      <c r="C1" s="65"/>
    </row>
    <row r="2" spans="1:3" x14ac:dyDescent="0.3">
      <c r="A2" s="19"/>
      <c r="B2" s="19"/>
      <c r="C2" s="19"/>
    </row>
    <row r="3" spans="1:3" x14ac:dyDescent="0.3">
      <c r="A3" s="19" t="s">
        <v>12</v>
      </c>
      <c r="B3" s="19" t="s">
        <v>1525</v>
      </c>
      <c r="C3" s="18" t="s">
        <v>1526</v>
      </c>
    </row>
    <row r="4" spans="1:3" x14ac:dyDescent="0.3">
      <c r="A4" s="19" t="s">
        <v>27</v>
      </c>
      <c r="B4" s="21">
        <f>Adult!Q59</f>
        <v>4443.2431053719611</v>
      </c>
      <c r="C4" s="22">
        <f>Adult!O59</f>
        <v>2340.3000000000002</v>
      </c>
    </row>
    <row r="5" spans="1:3" x14ac:dyDescent="0.3">
      <c r="A5" s="19" t="s">
        <v>393</v>
      </c>
      <c r="B5" s="21">
        <f>APL!Q7</f>
        <v>3.1547844810173991</v>
      </c>
      <c r="C5" s="22">
        <f>APL!O7</f>
        <v>94</v>
      </c>
    </row>
    <row r="6" spans="1:3" x14ac:dyDescent="0.3">
      <c r="A6" s="19" t="s">
        <v>1188</v>
      </c>
      <c r="B6" s="21">
        <f>Art!Q13</f>
        <v>149.44416641405491</v>
      </c>
      <c r="C6" s="22">
        <f>Art!O13</f>
        <v>111</v>
      </c>
    </row>
    <row r="7" spans="1:3" x14ac:dyDescent="0.3">
      <c r="A7" s="19" t="s">
        <v>227</v>
      </c>
      <c r="B7" s="21">
        <f>BASI!Q9</f>
        <v>27.044030907883581</v>
      </c>
      <c r="C7" s="22">
        <f>BASI!O9</f>
        <v>32</v>
      </c>
    </row>
    <row r="8" spans="1:3" x14ac:dyDescent="0.3">
      <c r="A8" s="19" t="s">
        <v>20</v>
      </c>
      <c r="B8" s="21">
        <f>Bath!Q29</f>
        <v>10.087417851954596</v>
      </c>
      <c r="C8" s="22">
        <f>Bath!O29</f>
        <v>124</v>
      </c>
    </row>
    <row r="9" spans="1:3" x14ac:dyDescent="0.3">
      <c r="A9" s="19" t="s">
        <v>44</v>
      </c>
      <c r="B9" s="21">
        <f>BLK!Q47</f>
        <v>451.49087215517147</v>
      </c>
      <c r="C9" s="22">
        <f>BLK!O47</f>
        <v>620</v>
      </c>
    </row>
    <row r="10" spans="1:3" x14ac:dyDescent="0.3">
      <c r="A10" s="19" t="s">
        <v>242</v>
      </c>
      <c r="B10" s="21">
        <f>Fur!Q26</f>
        <v>1971.5783983486463</v>
      </c>
      <c r="C10" s="22">
        <f>Fur!O26</f>
        <v>116</v>
      </c>
    </row>
    <row r="11" spans="1:3" x14ac:dyDescent="0.3">
      <c r="A11" s="19" t="s">
        <v>1069</v>
      </c>
      <c r="B11" s="21">
        <f>Lgt!Q6</f>
        <v>86.181357253945976</v>
      </c>
      <c r="C11" s="22">
        <f>Lgt!O6</f>
        <v>9</v>
      </c>
    </row>
    <row r="12" spans="1:3" x14ac:dyDescent="0.3">
      <c r="A12" s="19" t="s">
        <v>1474</v>
      </c>
      <c r="B12" s="21">
        <f>Pet!R5</f>
        <v>5.1730647879886664</v>
      </c>
      <c r="C12" s="22">
        <f>Pet!P5</f>
        <v>23</v>
      </c>
    </row>
    <row r="13" spans="1:3" x14ac:dyDescent="0.3">
      <c r="A13" s="19" t="s">
        <v>794</v>
      </c>
      <c r="B13" s="21">
        <f>'Pet B'!Q3</f>
        <v>4.9860869902639307</v>
      </c>
      <c r="C13" s="22">
        <f>'Pet B'!O3</f>
        <v>6</v>
      </c>
    </row>
    <row r="14" spans="1:3" x14ac:dyDescent="0.3">
      <c r="A14" s="19" t="s">
        <v>972</v>
      </c>
      <c r="B14" s="21">
        <f>Rug!Q25</f>
        <v>501.3095077739697</v>
      </c>
      <c r="C14" s="22">
        <f>Rug!O25</f>
        <v>228</v>
      </c>
    </row>
    <row r="15" spans="1:3" x14ac:dyDescent="0.3">
      <c r="A15" s="19" t="s">
        <v>49</v>
      </c>
      <c r="B15" s="21">
        <f>Sheets!Q250</f>
        <v>3236.6559408061007</v>
      </c>
      <c r="C15" s="22">
        <f>Sheets!O250</f>
        <v>10258</v>
      </c>
    </row>
    <row r="16" spans="1:3" x14ac:dyDescent="0.3">
      <c r="A16" s="19" t="s">
        <v>37</v>
      </c>
      <c r="B16" s="21">
        <f>Win!Q116</f>
        <v>282.20799506729259</v>
      </c>
      <c r="C16" s="22">
        <f>Win!O116</f>
        <v>1127</v>
      </c>
    </row>
    <row r="17" spans="1:3" x14ac:dyDescent="0.3">
      <c r="A17" s="19" t="s">
        <v>117</v>
      </c>
      <c r="B17" s="21">
        <f>Youth!Q40</f>
        <v>2625.5740080948144</v>
      </c>
      <c r="C17" s="22">
        <f>Youth!O40</f>
        <v>2537</v>
      </c>
    </row>
    <row r="18" spans="1:3" x14ac:dyDescent="0.3">
      <c r="A18" s="19" t="s">
        <v>1518</v>
      </c>
      <c r="B18" s="21">
        <f>SUM(B4:B17)</f>
        <v>13798.130736305066</v>
      </c>
      <c r="C18" s="23">
        <f>SUM(C4:C17)</f>
        <v>17625.3</v>
      </c>
    </row>
    <row r="19" spans="1:3" x14ac:dyDescent="0.3">
      <c r="A19" s="19"/>
      <c r="B19" s="19"/>
      <c r="C19" s="19"/>
    </row>
    <row r="20" spans="1:3" x14ac:dyDescent="0.3">
      <c r="A20" s="19" t="s">
        <v>1523</v>
      </c>
      <c r="B20" s="20">
        <f>B18/2700</f>
        <v>5.1104187912240979</v>
      </c>
      <c r="C20" s="19"/>
    </row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"/>
  <sheetViews>
    <sheetView topLeftCell="D1" workbookViewId="0">
      <selection activeCell="D1" sqref="A1:XFD1048576"/>
    </sheetView>
  </sheetViews>
  <sheetFormatPr defaultRowHeight="14.4" x14ac:dyDescent="0.3"/>
  <cols>
    <col min="1" max="1" width="13.5546875" style="26" customWidth="1"/>
    <col min="2" max="2" width="17.21875" style="26" customWidth="1"/>
    <col min="3" max="3" width="13.44140625" style="26" customWidth="1"/>
    <col min="4" max="4" width="13.21875" style="26" customWidth="1"/>
    <col min="5" max="5" width="24.77734375" style="26" customWidth="1"/>
    <col min="6" max="12" width="8.88671875" style="26"/>
    <col min="13" max="13" width="4.88671875" style="26" customWidth="1"/>
    <col min="14" max="14" width="8.88671875" style="26"/>
    <col min="15" max="15" width="7.109375" style="26" customWidth="1"/>
    <col min="16" max="16" width="10.44140625" style="26" customWidth="1"/>
    <col min="17" max="16384" width="8.88671875" style="26"/>
  </cols>
  <sheetData>
    <row r="1" spans="1:18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/>
      <c r="M1" s="70" t="s">
        <v>6</v>
      </c>
      <c r="N1" s="71"/>
      <c r="O1" s="71"/>
      <c r="P1" s="30"/>
    </row>
    <row r="2" spans="1:18" x14ac:dyDescent="0.3">
      <c r="A2" s="27" t="s">
        <v>12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8</v>
      </c>
      <c r="I2" s="27" t="s">
        <v>7</v>
      </c>
      <c r="J2" s="27" t="s">
        <v>9</v>
      </c>
      <c r="K2" s="27" t="s">
        <v>10</v>
      </c>
      <c r="L2" s="27" t="s">
        <v>11</v>
      </c>
      <c r="M2" s="27" t="s">
        <v>19</v>
      </c>
      <c r="N2" s="27" t="s">
        <v>958</v>
      </c>
      <c r="O2" s="27" t="s">
        <v>1517</v>
      </c>
      <c r="P2" s="27" t="s">
        <v>1518</v>
      </c>
      <c r="Q2" s="31" t="s">
        <v>1521</v>
      </c>
      <c r="R2" s="32" t="s">
        <v>1522</v>
      </c>
    </row>
    <row r="3" spans="1:18" x14ac:dyDescent="0.3">
      <c r="A3" s="27" t="e">
        <f>#REF!</f>
        <v>#REF!</v>
      </c>
      <c r="B3" s="55" t="s">
        <v>1497</v>
      </c>
      <c r="C3" s="27" t="s">
        <v>1498</v>
      </c>
      <c r="D3" s="27" t="s">
        <v>1499</v>
      </c>
      <c r="E3" s="27" t="s">
        <v>1500</v>
      </c>
      <c r="F3" s="27" t="s">
        <v>1501</v>
      </c>
      <c r="G3" s="27" t="s">
        <v>1502</v>
      </c>
      <c r="H3" s="27">
        <v>12</v>
      </c>
      <c r="I3" s="27">
        <v>30.8</v>
      </c>
      <c r="J3" s="27">
        <v>24.02</v>
      </c>
      <c r="K3" s="27">
        <v>15.75</v>
      </c>
      <c r="L3" s="27">
        <v>11.42</v>
      </c>
      <c r="M3" s="27"/>
      <c r="N3" s="27">
        <v>12</v>
      </c>
      <c r="O3" s="27"/>
      <c r="P3" s="27">
        <v>12</v>
      </c>
      <c r="Q3" s="33">
        <f t="shared" ref="Q3:Q4" si="0">P3/H3*J3*K3*L3*0.0254*0.0254*0.0254</f>
        <v>7.0797971577967189E-2</v>
      </c>
      <c r="R3" s="33">
        <f t="shared" ref="R3:R5" si="1">Q3*35.3147</f>
        <v>2.500209126884438</v>
      </c>
    </row>
    <row r="4" spans="1:18" x14ac:dyDescent="0.3">
      <c r="A4" s="27" t="e">
        <f t="shared" ref="A4" si="2">A3</f>
        <v>#REF!</v>
      </c>
      <c r="B4" s="55" t="s">
        <v>1503</v>
      </c>
      <c r="C4" s="27" t="s">
        <v>1504</v>
      </c>
      <c r="D4" s="27" t="s">
        <v>1505</v>
      </c>
      <c r="E4" s="27" t="s">
        <v>1506</v>
      </c>
      <c r="F4" s="27" t="s">
        <v>144</v>
      </c>
      <c r="G4" s="27" t="s">
        <v>144</v>
      </c>
      <c r="H4" s="27">
        <v>12</v>
      </c>
      <c r="I4" s="27">
        <v>10.45</v>
      </c>
      <c r="J4" s="27">
        <v>23.62</v>
      </c>
      <c r="K4" s="27">
        <v>12.6</v>
      </c>
      <c r="L4" s="27">
        <v>16.93</v>
      </c>
      <c r="M4" s="27"/>
      <c r="N4" s="27">
        <v>11</v>
      </c>
      <c r="O4" s="27"/>
      <c r="P4" s="27">
        <v>11</v>
      </c>
      <c r="Q4" s="33">
        <f t="shared" si="0"/>
        <v>7.568677239518469E-2</v>
      </c>
      <c r="R4" s="33">
        <f t="shared" si="1"/>
        <v>2.6728556611042289</v>
      </c>
    </row>
    <row r="5" spans="1:18" x14ac:dyDescent="0.3">
      <c r="A5" s="27" t="s">
        <v>1518</v>
      </c>
      <c r="B5" s="72"/>
      <c r="C5" s="73"/>
      <c r="D5" s="73"/>
      <c r="E5" s="73"/>
      <c r="F5" s="73"/>
      <c r="G5" s="73"/>
      <c r="H5" s="73"/>
      <c r="I5" s="73"/>
      <c r="J5" s="73"/>
      <c r="K5" s="73"/>
      <c r="L5" s="74"/>
      <c r="M5" s="27"/>
      <c r="N5" s="27">
        <f>SUM(N3:N4)</f>
        <v>23</v>
      </c>
      <c r="O5" s="27"/>
      <c r="P5" s="27">
        <f>SUM(P3:P4)</f>
        <v>23</v>
      </c>
      <c r="Q5" s="40">
        <f>SUM(Q3:Q4)</f>
        <v>0.14648474397315187</v>
      </c>
      <c r="R5" s="55">
        <f t="shared" si="1"/>
        <v>5.1730647879886664</v>
      </c>
    </row>
  </sheetData>
  <mergeCells count="2">
    <mergeCell ref="B5:L5"/>
    <mergeCell ref="M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4"/>
  <sheetViews>
    <sheetView workbookViewId="0">
      <selection activeCell="R1" sqref="R1:R1048576"/>
    </sheetView>
  </sheetViews>
  <sheetFormatPr defaultRowHeight="14.4" x14ac:dyDescent="0.3"/>
  <cols>
    <col min="1" max="1" width="18.77734375" customWidth="1"/>
    <col min="2" max="2" width="14.33203125" customWidth="1"/>
    <col min="3" max="3" width="13.109375" customWidth="1"/>
    <col min="4" max="4" width="23.5546875" customWidth="1"/>
    <col min="5" max="5" width="10.5546875" customWidth="1"/>
    <col min="7" max="11" width="8.88671875" customWidth="1"/>
    <col min="13" max="13" width="10.44140625" customWidth="1"/>
    <col min="15" max="15" width="7.109375" customWidth="1"/>
    <col min="16" max="16" width="10.44140625" customWidth="1"/>
    <col min="17" max="17" width="13" customWidth="1"/>
  </cols>
  <sheetData>
    <row r="1" spans="1:17" x14ac:dyDescent="0.3">
      <c r="A1" s="1" t="s">
        <v>1520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" t="s">
        <v>6</v>
      </c>
      <c r="M1" s="68"/>
      <c r="N1" s="69"/>
      <c r="O1" s="69"/>
      <c r="P1" s="15"/>
    </row>
    <row r="2" spans="1:1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  <c r="H2" s="1" t="s">
        <v>7</v>
      </c>
      <c r="I2" s="1" t="s">
        <v>9</v>
      </c>
      <c r="J2" s="1" t="s">
        <v>10</v>
      </c>
      <c r="K2" s="1" t="s">
        <v>11</v>
      </c>
      <c r="L2" s="1" t="s">
        <v>19</v>
      </c>
      <c r="M2" s="1" t="s">
        <v>958</v>
      </c>
      <c r="N2" s="1" t="s">
        <v>1517</v>
      </c>
      <c r="O2" s="1" t="s">
        <v>1518</v>
      </c>
      <c r="P2" s="3" t="s">
        <v>1521</v>
      </c>
      <c r="Q2" s="4" t="s">
        <v>1522</v>
      </c>
    </row>
    <row r="3" spans="1:17" s="26" customFormat="1" x14ac:dyDescent="0.3">
      <c r="A3" s="55" t="s">
        <v>1470</v>
      </c>
      <c r="B3" s="27" t="s">
        <v>1471</v>
      </c>
      <c r="C3" s="27" t="s">
        <v>1472</v>
      </c>
      <c r="D3" s="27" t="s">
        <v>795</v>
      </c>
      <c r="E3" s="27" t="s">
        <v>796</v>
      </c>
      <c r="F3" s="27" t="s">
        <v>1473</v>
      </c>
      <c r="G3" s="27">
        <v>1</v>
      </c>
      <c r="H3" s="27">
        <v>35.04</v>
      </c>
      <c r="I3" s="27">
        <v>19.690000000000001</v>
      </c>
      <c r="J3" s="27">
        <v>11.22</v>
      </c>
      <c r="K3" s="27">
        <v>6.5</v>
      </c>
      <c r="L3" s="27"/>
      <c r="M3" s="27">
        <v>6</v>
      </c>
      <c r="N3" s="27"/>
      <c r="O3" s="27">
        <v>6</v>
      </c>
      <c r="P3" s="33">
        <f t="shared" ref="P3" si="0">O3/G3*I3*J3*K3*0.0254*0.0254*0.0254</f>
        <v>0.14119012734821279</v>
      </c>
      <c r="Q3" s="33">
        <f t="shared" ref="Q3:Q4" si="1">P3*35.3147</f>
        <v>4.9860869902639307</v>
      </c>
    </row>
    <row r="4" spans="1:17" s="26" customFormat="1" x14ac:dyDescent="0.3">
      <c r="A4" s="27" t="s">
        <v>1518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>
        <f>SUM(L3:L3)</f>
        <v>0</v>
      </c>
      <c r="M4" s="27">
        <f>SUM(M3:M3)</f>
        <v>6</v>
      </c>
      <c r="N4" s="27"/>
      <c r="O4" s="27">
        <f>SUM(O3:O3)</f>
        <v>6</v>
      </c>
      <c r="P4" s="40">
        <f>SUM(P3:P3)</f>
        <v>0.14119012734821279</v>
      </c>
      <c r="Q4" s="40">
        <f t="shared" si="1"/>
        <v>4.9860869902639307</v>
      </c>
    </row>
    <row r="5" spans="1:17" s="26" customFormat="1" x14ac:dyDescent="0.3"/>
    <row r="6" spans="1:17" s="26" customFormat="1" x14ac:dyDescent="0.3"/>
    <row r="7" spans="1:17" s="26" customFormat="1" x14ac:dyDescent="0.3"/>
    <row r="8" spans="1:17" s="26" customFormat="1" x14ac:dyDescent="0.3"/>
    <row r="9" spans="1:17" s="26" customFormat="1" x14ac:dyDescent="0.3"/>
    <row r="10" spans="1:17" s="26" customFormat="1" x14ac:dyDescent="0.3"/>
    <row r="11" spans="1:17" s="26" customFormat="1" x14ac:dyDescent="0.3"/>
    <row r="12" spans="1:17" s="26" customFormat="1" x14ac:dyDescent="0.3"/>
    <row r="13" spans="1:17" s="26" customFormat="1" x14ac:dyDescent="0.3"/>
    <row r="14" spans="1:17" s="26" customFormat="1" x14ac:dyDescent="0.3"/>
    <row r="15" spans="1:17" s="26" customFormat="1" x14ac:dyDescent="0.3"/>
    <row r="16" spans="1:17" s="26" customFormat="1" x14ac:dyDescent="0.3"/>
    <row r="17" s="26" customFormat="1" x14ac:dyDescent="0.3"/>
    <row r="18" s="26" customFormat="1" x14ac:dyDescent="0.3"/>
    <row r="19" s="26" customFormat="1" x14ac:dyDescent="0.3"/>
    <row r="20" s="26" customFormat="1" x14ac:dyDescent="0.3"/>
    <row r="21" s="26" customFormat="1" x14ac:dyDescent="0.3"/>
    <row r="22" s="26" customFormat="1" x14ac:dyDescent="0.3"/>
    <row r="23" s="26" customFormat="1" x14ac:dyDescent="0.3"/>
    <row r="24" s="26" customFormat="1" x14ac:dyDescent="0.3"/>
  </sheetData>
  <autoFilter ref="A2:R4" xr:uid="{00000000-0001-0000-0A00-000000000000}"/>
  <mergeCells count="1">
    <mergeCell ref="M1:O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1"/>
  <sheetViews>
    <sheetView zoomScale="85" zoomScaleNormal="85" workbookViewId="0">
      <selection activeCell="H17" sqref="H17:M21"/>
    </sheetView>
  </sheetViews>
  <sheetFormatPr defaultRowHeight="14.4" x14ac:dyDescent="0.3"/>
  <cols>
    <col min="1" max="1" width="13.5546875" customWidth="1"/>
    <col min="2" max="2" width="24" customWidth="1"/>
    <col min="3" max="3" width="15.5546875" customWidth="1"/>
    <col min="4" max="4" width="17.6640625" customWidth="1"/>
    <col min="13" max="13" width="10.44140625" customWidth="1"/>
    <col min="15" max="15" width="7.109375" customWidth="1"/>
    <col min="16" max="16" width="10.44140625" customWidth="1"/>
    <col min="17" max="17" width="10.88671875" customWidth="1"/>
  </cols>
  <sheetData>
    <row r="1" spans="1:17" x14ac:dyDescent="0.3">
      <c r="A1" s="1" t="s">
        <v>1520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" t="s">
        <v>6</v>
      </c>
      <c r="M1" s="68"/>
      <c r="N1" s="69"/>
      <c r="O1" s="69"/>
      <c r="P1" s="15"/>
    </row>
    <row r="2" spans="1:1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  <c r="H2" s="1" t="s">
        <v>7</v>
      </c>
      <c r="I2" s="1" t="s">
        <v>9</v>
      </c>
      <c r="J2" s="1" t="s">
        <v>10</v>
      </c>
      <c r="K2" s="1" t="s">
        <v>11</v>
      </c>
      <c r="L2" s="1" t="s">
        <v>19</v>
      </c>
      <c r="M2" s="1" t="s">
        <v>958</v>
      </c>
      <c r="N2" s="1" t="s">
        <v>1517</v>
      </c>
      <c r="O2" s="1" t="s">
        <v>1518</v>
      </c>
      <c r="P2" s="3" t="s">
        <v>1521</v>
      </c>
      <c r="Q2" s="4" t="s">
        <v>1522</v>
      </c>
    </row>
    <row r="3" spans="1:17" s="26" customFormat="1" x14ac:dyDescent="0.3">
      <c r="A3" s="27" t="s">
        <v>973</v>
      </c>
      <c r="B3" s="27" t="s">
        <v>974</v>
      </c>
      <c r="C3" s="27" t="s">
        <v>975</v>
      </c>
      <c r="D3" s="27" t="s">
        <v>976</v>
      </c>
      <c r="E3" s="27" t="s">
        <v>977</v>
      </c>
      <c r="F3" s="27" t="s">
        <v>978</v>
      </c>
      <c r="G3" s="27">
        <v>1</v>
      </c>
      <c r="H3" s="27">
        <v>32.79</v>
      </c>
      <c r="I3" s="27">
        <v>78.740200000000002</v>
      </c>
      <c r="J3" s="27">
        <v>4.3307000000000002</v>
      </c>
      <c r="K3" s="27">
        <v>4.3307000000000002</v>
      </c>
      <c r="L3" s="27"/>
      <c r="M3" s="27">
        <v>27</v>
      </c>
      <c r="N3" s="27"/>
      <c r="O3" s="56">
        <v>27</v>
      </c>
      <c r="P3" s="33">
        <f t="shared" ref="P3:P24" si="0">O3/G3*I3*J3*K3*0.0254*0.0254*0.0254</f>
        <v>0.65339773923720224</v>
      </c>
      <c r="Q3" s="33">
        <f t="shared" ref="Q3:Q25" si="1">P3*35.3147</f>
        <v>23.074545141840026</v>
      </c>
    </row>
    <row r="4" spans="1:17" s="26" customFormat="1" x14ac:dyDescent="0.3">
      <c r="A4" s="27" t="s">
        <v>979</v>
      </c>
      <c r="B4" s="27" t="s">
        <v>980</v>
      </c>
      <c r="C4" s="27" t="s">
        <v>981</v>
      </c>
      <c r="D4" s="27" t="s">
        <v>982</v>
      </c>
      <c r="E4" s="27" t="s">
        <v>977</v>
      </c>
      <c r="F4" s="27" t="s">
        <v>983</v>
      </c>
      <c r="G4" s="27">
        <v>1</v>
      </c>
      <c r="H4" s="27">
        <v>39.65</v>
      </c>
      <c r="I4" s="27">
        <v>78.739999999999995</v>
      </c>
      <c r="J4" s="27">
        <v>4.7244000000000002</v>
      </c>
      <c r="K4" s="27">
        <v>4.7244000000000002</v>
      </c>
      <c r="L4" s="27"/>
      <c r="M4" s="27">
        <v>1</v>
      </c>
      <c r="N4" s="27"/>
      <c r="O4" s="27">
        <v>1</v>
      </c>
      <c r="P4" s="33">
        <f t="shared" si="0"/>
        <v>2.8799827200345601E-2</v>
      </c>
      <c r="Q4" s="33">
        <f t="shared" si="1"/>
        <v>1.0170572576320449</v>
      </c>
    </row>
    <row r="5" spans="1:17" s="26" customFormat="1" x14ac:dyDescent="0.3">
      <c r="A5" s="27" t="s">
        <v>1088</v>
      </c>
      <c r="B5" s="27" t="s">
        <v>1089</v>
      </c>
      <c r="C5" s="27" t="s">
        <v>1090</v>
      </c>
      <c r="D5" s="27" t="s">
        <v>1091</v>
      </c>
      <c r="E5" s="27" t="s">
        <v>1092</v>
      </c>
      <c r="F5" s="27" t="s">
        <v>1093</v>
      </c>
      <c r="G5" s="27">
        <v>1</v>
      </c>
      <c r="H5" s="27">
        <v>42.83</v>
      </c>
      <c r="I5" s="27">
        <v>62.99</v>
      </c>
      <c r="J5" s="27">
        <v>4.72</v>
      </c>
      <c r="K5" s="27">
        <v>4.72</v>
      </c>
      <c r="L5" s="27"/>
      <c r="M5" s="27">
        <v>1</v>
      </c>
      <c r="N5" s="27"/>
      <c r="O5" s="27">
        <v>1</v>
      </c>
      <c r="P5" s="33">
        <f t="shared" si="0"/>
        <v>2.2996235921242617E-2</v>
      </c>
      <c r="Q5" s="33">
        <f t="shared" si="1"/>
        <v>0.81210517268790672</v>
      </c>
    </row>
    <row r="6" spans="1:17" s="26" customFormat="1" x14ac:dyDescent="0.3">
      <c r="A6" s="27" t="s">
        <v>1094</v>
      </c>
      <c r="B6" s="27" t="s">
        <v>1095</v>
      </c>
      <c r="C6" s="27" t="s">
        <v>1090</v>
      </c>
      <c r="D6" s="27" t="s">
        <v>1091</v>
      </c>
      <c r="E6" s="27" t="s">
        <v>1087</v>
      </c>
      <c r="F6" s="27" t="s">
        <v>1093</v>
      </c>
      <c r="G6" s="27">
        <v>1</v>
      </c>
      <c r="H6" s="27">
        <v>90.01</v>
      </c>
      <c r="I6" s="27">
        <v>94.49</v>
      </c>
      <c r="J6" s="27">
        <v>5</v>
      </c>
      <c r="K6" s="27">
        <v>5</v>
      </c>
      <c r="L6" s="27"/>
      <c r="M6" s="27">
        <v>2</v>
      </c>
      <c r="N6" s="27"/>
      <c r="O6" s="27">
        <v>2</v>
      </c>
      <c r="P6" s="33">
        <f t="shared" si="0"/>
        <v>7.7420683867999995E-2</v>
      </c>
      <c r="Q6" s="33">
        <f t="shared" si="1"/>
        <v>2.7340882245932594</v>
      </c>
    </row>
    <row r="7" spans="1:17" s="26" customFormat="1" x14ac:dyDescent="0.3">
      <c r="A7" s="27" t="s">
        <v>1096</v>
      </c>
      <c r="B7" s="27" t="s">
        <v>1097</v>
      </c>
      <c r="C7" s="27" t="s">
        <v>1098</v>
      </c>
      <c r="D7" s="27" t="s">
        <v>1099</v>
      </c>
      <c r="E7" s="27" t="s">
        <v>1087</v>
      </c>
      <c r="F7" s="27" t="s">
        <v>1100</v>
      </c>
      <c r="G7" s="27">
        <v>1</v>
      </c>
      <c r="H7" s="27">
        <v>89.3</v>
      </c>
      <c r="I7" s="27">
        <v>94.49</v>
      </c>
      <c r="J7" s="27">
        <v>5.12</v>
      </c>
      <c r="K7" s="27">
        <v>5.12</v>
      </c>
      <c r="L7" s="27"/>
      <c r="M7" s="27">
        <v>1</v>
      </c>
      <c r="N7" s="27"/>
      <c r="O7" s="27">
        <v>1</v>
      </c>
      <c r="P7" s="33">
        <f t="shared" si="0"/>
        <v>4.0590735503785974E-2</v>
      </c>
      <c r="Q7" s="33">
        <f t="shared" si="1"/>
        <v>1.4334496470955507</v>
      </c>
    </row>
    <row r="8" spans="1:17" s="26" customFormat="1" x14ac:dyDescent="0.3">
      <c r="A8" s="27" t="s">
        <v>1101</v>
      </c>
      <c r="B8" s="27" t="s">
        <v>1102</v>
      </c>
      <c r="C8" s="27" t="s">
        <v>1103</v>
      </c>
      <c r="D8" s="27" t="s">
        <v>1104</v>
      </c>
      <c r="E8" s="27" t="s">
        <v>1105</v>
      </c>
      <c r="F8" s="27" t="s">
        <v>1106</v>
      </c>
      <c r="G8" s="27">
        <v>1</v>
      </c>
      <c r="H8" s="27">
        <v>15.1</v>
      </c>
      <c r="I8" s="27">
        <v>23.62</v>
      </c>
      <c r="J8" s="27">
        <v>4.33</v>
      </c>
      <c r="K8" s="27">
        <v>4.33</v>
      </c>
      <c r="L8" s="27"/>
      <c r="M8" s="27">
        <v>1</v>
      </c>
      <c r="N8" s="27"/>
      <c r="O8" s="27">
        <v>1</v>
      </c>
      <c r="P8" s="33">
        <f t="shared" si="0"/>
        <v>7.2569952003031521E-3</v>
      </c>
      <c r="Q8" s="33">
        <f t="shared" si="1"/>
        <v>0.25627860840014571</v>
      </c>
    </row>
    <row r="9" spans="1:17" s="26" customFormat="1" x14ac:dyDescent="0.3">
      <c r="A9" s="27" t="s">
        <v>1107</v>
      </c>
      <c r="B9" s="27" t="s">
        <v>1108</v>
      </c>
      <c r="C9" s="27" t="s">
        <v>1103</v>
      </c>
      <c r="D9" s="27" t="s">
        <v>1109</v>
      </c>
      <c r="E9" s="27" t="s">
        <v>1110</v>
      </c>
      <c r="F9" s="27" t="s">
        <v>1106</v>
      </c>
      <c r="G9" s="27">
        <v>1</v>
      </c>
      <c r="H9" s="27">
        <v>76.13</v>
      </c>
      <c r="I9" s="27">
        <v>62.99</v>
      </c>
      <c r="J9" s="27">
        <v>6.3</v>
      </c>
      <c r="K9" s="27">
        <v>6.3</v>
      </c>
      <c r="L9" s="27"/>
      <c r="M9" s="27">
        <v>26</v>
      </c>
      <c r="N9" s="27"/>
      <c r="O9" s="56">
        <v>26</v>
      </c>
      <c r="P9" s="33">
        <f t="shared" si="0"/>
        <v>1.0651903052538385</v>
      </c>
      <c r="Q9" s="33">
        <f t="shared" si="1"/>
        <v>37.616876072947733</v>
      </c>
    </row>
    <row r="10" spans="1:17" s="26" customFormat="1" x14ac:dyDescent="0.3">
      <c r="A10" s="27" t="s">
        <v>1111</v>
      </c>
      <c r="B10" s="27" t="s">
        <v>1112</v>
      </c>
      <c r="C10" s="27" t="s">
        <v>1113</v>
      </c>
      <c r="D10" s="27" t="s">
        <v>1114</v>
      </c>
      <c r="E10" s="27" t="s">
        <v>1105</v>
      </c>
      <c r="F10" s="27" t="s">
        <v>1106</v>
      </c>
      <c r="G10" s="27">
        <v>2</v>
      </c>
      <c r="H10" s="27">
        <v>16.14</v>
      </c>
      <c r="I10" s="27">
        <v>24.41</v>
      </c>
      <c r="J10" s="27">
        <v>5.12</v>
      </c>
      <c r="K10" s="27">
        <v>5.12</v>
      </c>
      <c r="L10" s="27"/>
      <c r="M10" s="27">
        <v>3</v>
      </c>
      <c r="N10" s="27"/>
      <c r="O10" s="27">
        <v>3</v>
      </c>
      <c r="P10" s="33">
        <f t="shared" si="0"/>
        <v>1.5728963704848383E-2</v>
      </c>
      <c r="Q10" s="33">
        <f t="shared" si="1"/>
        <v>0.55546363454760928</v>
      </c>
    </row>
    <row r="11" spans="1:17" s="26" customFormat="1" x14ac:dyDescent="0.3">
      <c r="A11" s="27" t="s">
        <v>1115</v>
      </c>
      <c r="B11" s="27" t="s">
        <v>1116</v>
      </c>
      <c r="C11" s="27" t="s">
        <v>1117</v>
      </c>
      <c r="D11" s="27" t="s">
        <v>1118</v>
      </c>
      <c r="E11" s="27" t="s">
        <v>1119</v>
      </c>
      <c r="F11" s="27" t="s">
        <v>1106</v>
      </c>
      <c r="G11" s="27">
        <v>1</v>
      </c>
      <c r="H11" s="27">
        <v>163.26</v>
      </c>
      <c r="I11" s="27">
        <v>94.49</v>
      </c>
      <c r="J11" s="27">
        <v>9.84</v>
      </c>
      <c r="K11" s="27">
        <v>9.84</v>
      </c>
      <c r="L11" s="27"/>
      <c r="M11" s="27">
        <v>1</v>
      </c>
      <c r="N11" s="27"/>
      <c r="O11" s="27">
        <v>1</v>
      </c>
      <c r="P11" s="33">
        <f t="shared" si="0"/>
        <v>0.14992608335858837</v>
      </c>
      <c r="Q11" s="33">
        <f t="shared" si="1"/>
        <v>5.2945946559835413</v>
      </c>
    </row>
    <row r="12" spans="1:17" s="26" customFormat="1" x14ac:dyDescent="0.3">
      <c r="A12" s="27" t="s">
        <v>1120</v>
      </c>
      <c r="B12" s="27" t="s">
        <v>1121</v>
      </c>
      <c r="C12" s="27" t="s">
        <v>1122</v>
      </c>
      <c r="D12" s="27" t="s">
        <v>1123</v>
      </c>
      <c r="E12" s="27" t="s">
        <v>1124</v>
      </c>
      <c r="F12" s="27" t="s">
        <v>1125</v>
      </c>
      <c r="G12" s="27">
        <v>1</v>
      </c>
      <c r="H12" s="27">
        <v>70.81</v>
      </c>
      <c r="I12" s="27">
        <v>62.99</v>
      </c>
      <c r="J12" s="27">
        <v>5.12</v>
      </c>
      <c r="K12" s="27">
        <v>5.12</v>
      </c>
      <c r="L12" s="27"/>
      <c r="M12" s="27">
        <v>6</v>
      </c>
      <c r="N12" s="27"/>
      <c r="O12" s="27">
        <v>6</v>
      </c>
      <c r="P12" s="33">
        <f t="shared" si="0"/>
        <v>0.16235435047413349</v>
      </c>
      <c r="Q12" s="33">
        <f t="shared" si="1"/>
        <v>5.7334951806888821</v>
      </c>
    </row>
    <row r="13" spans="1:17" s="26" customFormat="1" x14ac:dyDescent="0.3">
      <c r="A13" s="27" t="s">
        <v>1126</v>
      </c>
      <c r="B13" s="27" t="s">
        <v>1127</v>
      </c>
      <c r="C13" s="27" t="s">
        <v>1128</v>
      </c>
      <c r="D13" s="27" t="s">
        <v>1129</v>
      </c>
      <c r="E13" s="27" t="s">
        <v>1130</v>
      </c>
      <c r="F13" s="27" t="s">
        <v>1131</v>
      </c>
      <c r="G13" s="27">
        <v>1</v>
      </c>
      <c r="H13" s="27">
        <v>152.25</v>
      </c>
      <c r="I13" s="27">
        <v>94.49</v>
      </c>
      <c r="J13" s="27">
        <v>7.48</v>
      </c>
      <c r="K13" s="27">
        <v>7.48</v>
      </c>
      <c r="L13" s="27"/>
      <c r="M13" s="27">
        <v>1</v>
      </c>
      <c r="N13" s="27"/>
      <c r="O13" s="27">
        <v>1</v>
      </c>
      <c r="P13" s="33">
        <f t="shared" si="0"/>
        <v>8.6634364613762949E-2</v>
      </c>
      <c r="Q13" s="33">
        <f t="shared" si="1"/>
        <v>3.0594665960256546</v>
      </c>
    </row>
    <row r="14" spans="1:17" s="26" customFormat="1" x14ac:dyDescent="0.3">
      <c r="A14" s="27" t="s">
        <v>1132</v>
      </c>
      <c r="B14" s="27" t="s">
        <v>1133</v>
      </c>
      <c r="C14" s="27" t="s">
        <v>1128</v>
      </c>
      <c r="D14" s="27" t="s">
        <v>1129</v>
      </c>
      <c r="E14" s="27" t="s">
        <v>1124</v>
      </c>
      <c r="F14" s="27" t="s">
        <v>1134</v>
      </c>
      <c r="G14" s="27">
        <v>1</v>
      </c>
      <c r="H14" s="27">
        <v>79.97</v>
      </c>
      <c r="I14" s="27">
        <v>60.63</v>
      </c>
      <c r="J14" s="27">
        <v>6.69</v>
      </c>
      <c r="K14" s="27">
        <v>6.69</v>
      </c>
      <c r="L14" s="27"/>
      <c r="M14" s="27">
        <v>1</v>
      </c>
      <c r="N14" s="27"/>
      <c r="O14" s="27">
        <v>1</v>
      </c>
      <c r="P14" s="33">
        <f t="shared" si="0"/>
        <v>4.4467319782730962E-2</v>
      </c>
      <c r="Q14" s="33">
        <f t="shared" si="1"/>
        <v>1.5703500579312091</v>
      </c>
    </row>
    <row r="15" spans="1:17" s="26" customFormat="1" x14ac:dyDescent="0.3">
      <c r="A15" s="27" t="s">
        <v>1135</v>
      </c>
      <c r="B15" s="27" t="s">
        <v>1136</v>
      </c>
      <c r="C15" s="27" t="s">
        <v>1137</v>
      </c>
      <c r="D15" s="27" t="s">
        <v>1138</v>
      </c>
      <c r="E15" s="27" t="s">
        <v>1139</v>
      </c>
      <c r="F15" s="27" t="s">
        <v>1140</v>
      </c>
      <c r="G15" s="27">
        <v>1</v>
      </c>
      <c r="H15" s="27">
        <v>45.3</v>
      </c>
      <c r="I15" s="27">
        <v>62.99</v>
      </c>
      <c r="J15" s="27">
        <v>5.51</v>
      </c>
      <c r="K15" s="27">
        <v>5.51</v>
      </c>
      <c r="L15" s="27"/>
      <c r="M15" s="27">
        <v>1</v>
      </c>
      <c r="N15" s="27"/>
      <c r="O15" s="27">
        <v>1</v>
      </c>
      <c r="P15" s="33">
        <f t="shared" si="0"/>
        <v>3.1338337681005732E-2</v>
      </c>
      <c r="Q15" s="33">
        <f t="shared" si="1"/>
        <v>1.1067039937034131</v>
      </c>
    </row>
    <row r="16" spans="1:17" s="26" customFormat="1" x14ac:dyDescent="0.3">
      <c r="A16" s="27" t="s">
        <v>1141</v>
      </c>
      <c r="B16" s="27" t="s">
        <v>1142</v>
      </c>
      <c r="C16" s="27" t="s">
        <v>1137</v>
      </c>
      <c r="D16" s="27" t="s">
        <v>1138</v>
      </c>
      <c r="E16" s="27" t="s">
        <v>1143</v>
      </c>
      <c r="F16" s="27" t="s">
        <v>1140</v>
      </c>
      <c r="G16" s="27">
        <v>1</v>
      </c>
      <c r="H16" s="27">
        <v>90.97</v>
      </c>
      <c r="I16" s="27">
        <v>94.49</v>
      </c>
      <c r="J16" s="27">
        <v>6.69</v>
      </c>
      <c r="K16" s="27">
        <v>6.69</v>
      </c>
      <c r="L16" s="27"/>
      <c r="M16" s="27">
        <v>1</v>
      </c>
      <c r="N16" s="27"/>
      <c r="O16" s="27">
        <v>1</v>
      </c>
      <c r="P16" s="33">
        <f t="shared" si="0"/>
        <v>6.9300957385291906E-2</v>
      </c>
      <c r="Q16" s="33">
        <f t="shared" si="1"/>
        <v>2.4473425197743683</v>
      </c>
    </row>
    <row r="17" spans="1:17" s="26" customFormat="1" x14ac:dyDescent="0.3">
      <c r="A17" s="27" t="s">
        <v>1237</v>
      </c>
      <c r="B17" s="27" t="s">
        <v>1238</v>
      </c>
      <c r="C17" s="27" t="s">
        <v>1239</v>
      </c>
      <c r="D17" s="27" t="s">
        <v>1240</v>
      </c>
      <c r="E17" s="27" t="s">
        <v>1241</v>
      </c>
      <c r="F17" s="27" t="s">
        <v>1242</v>
      </c>
      <c r="G17" s="27">
        <v>3</v>
      </c>
      <c r="H17" s="27">
        <v>6.09</v>
      </c>
      <c r="I17" s="27">
        <v>18.110199999999999</v>
      </c>
      <c r="J17" s="27">
        <v>19.689</v>
      </c>
      <c r="K17" s="27">
        <v>2.3583000000000003</v>
      </c>
      <c r="L17" s="27"/>
      <c r="M17" s="27">
        <v>6</v>
      </c>
      <c r="N17" s="27"/>
      <c r="O17" s="27">
        <v>6</v>
      </c>
      <c r="P17" s="33">
        <f t="shared" si="0"/>
        <v>2.7559866020850355E-2</v>
      </c>
      <c r="Q17" s="33">
        <f t="shared" si="1"/>
        <v>0.97326840056652408</v>
      </c>
    </row>
    <row r="18" spans="1:17" s="26" customFormat="1" x14ac:dyDescent="0.3">
      <c r="A18" s="27" t="s">
        <v>1243</v>
      </c>
      <c r="B18" s="27" t="s">
        <v>1244</v>
      </c>
      <c r="C18" s="27" t="s">
        <v>1245</v>
      </c>
      <c r="D18" s="27" t="s">
        <v>1246</v>
      </c>
      <c r="E18" s="27" t="s">
        <v>1247</v>
      </c>
      <c r="F18" s="27" t="s">
        <v>43</v>
      </c>
      <c r="G18" s="27">
        <v>3</v>
      </c>
      <c r="H18" s="27">
        <v>10.58</v>
      </c>
      <c r="I18" s="27">
        <v>22.834600000000002</v>
      </c>
      <c r="J18" s="27">
        <v>31.5</v>
      </c>
      <c r="K18" s="27">
        <v>3.5394000000000001</v>
      </c>
      <c r="L18" s="27"/>
      <c r="M18" s="27">
        <v>3</v>
      </c>
      <c r="N18" s="27"/>
      <c r="O18" s="27">
        <v>3</v>
      </c>
      <c r="P18" s="33">
        <f t="shared" si="0"/>
        <v>4.1719083445746229E-2</v>
      </c>
      <c r="Q18" s="33">
        <f t="shared" si="1"/>
        <v>1.4732969161614944</v>
      </c>
    </row>
    <row r="19" spans="1:17" s="26" customFormat="1" x14ac:dyDescent="0.3">
      <c r="A19" s="27" t="s">
        <v>1248</v>
      </c>
      <c r="B19" s="27" t="s">
        <v>1249</v>
      </c>
      <c r="C19" s="27" t="s">
        <v>1250</v>
      </c>
      <c r="D19" s="27" t="s">
        <v>1251</v>
      </c>
      <c r="E19" s="27" t="s">
        <v>1252</v>
      </c>
      <c r="F19" s="27" t="s">
        <v>43</v>
      </c>
      <c r="G19" s="27">
        <v>3</v>
      </c>
      <c r="H19" s="27">
        <v>6.08</v>
      </c>
      <c r="I19" s="27">
        <v>18.110199999999999</v>
      </c>
      <c r="J19" s="27">
        <v>19.689</v>
      </c>
      <c r="K19" s="27">
        <v>2.3583000000000003</v>
      </c>
      <c r="L19" s="27"/>
      <c r="M19" s="27">
        <v>2</v>
      </c>
      <c r="N19" s="27"/>
      <c r="O19" s="27">
        <v>2</v>
      </c>
      <c r="P19" s="33">
        <f t="shared" si="0"/>
        <v>9.1866220069501178E-3</v>
      </c>
      <c r="Q19" s="33">
        <f t="shared" si="1"/>
        <v>0.32442280018884134</v>
      </c>
    </row>
    <row r="20" spans="1:17" s="26" customFormat="1" x14ac:dyDescent="0.3">
      <c r="A20" s="27" t="s">
        <v>1314</v>
      </c>
      <c r="B20" s="27" t="s">
        <v>1249</v>
      </c>
      <c r="C20" s="27" t="s">
        <v>1250</v>
      </c>
      <c r="D20" s="27" t="s">
        <v>1251</v>
      </c>
      <c r="E20" s="27" t="s">
        <v>1252</v>
      </c>
      <c r="F20" s="27" t="s">
        <v>43</v>
      </c>
      <c r="G20" s="27">
        <v>3</v>
      </c>
      <c r="H20" s="27">
        <v>6.08</v>
      </c>
      <c r="I20" s="27">
        <v>18.110199999999999</v>
      </c>
      <c r="J20" s="27">
        <v>19.689</v>
      </c>
      <c r="K20" s="27">
        <v>2.3583000000000003</v>
      </c>
      <c r="L20" s="27"/>
      <c r="M20" s="27">
        <v>1</v>
      </c>
      <c r="N20" s="27"/>
      <c r="O20" s="27">
        <v>1</v>
      </c>
      <c r="P20" s="33">
        <f t="shared" si="0"/>
        <v>4.5933110034750589E-3</v>
      </c>
      <c r="Q20" s="33">
        <f t="shared" si="1"/>
        <v>0.16221140009442067</v>
      </c>
    </row>
    <row r="21" spans="1:17" s="26" customFormat="1" x14ac:dyDescent="0.3">
      <c r="A21" s="27" t="s">
        <v>1362</v>
      </c>
      <c r="B21" s="27" t="s">
        <v>1363</v>
      </c>
      <c r="C21" s="27" t="s">
        <v>1364</v>
      </c>
      <c r="D21" s="27" t="s">
        <v>1365</v>
      </c>
      <c r="E21" s="27" t="s">
        <v>1366</v>
      </c>
      <c r="F21" s="27" t="s">
        <v>74</v>
      </c>
      <c r="G21" s="27">
        <v>1</v>
      </c>
      <c r="H21" s="27">
        <v>223.23</v>
      </c>
      <c r="I21" s="27">
        <v>94.49</v>
      </c>
      <c r="J21" s="27">
        <v>7.28</v>
      </c>
      <c r="K21" s="27">
        <v>7.28</v>
      </c>
      <c r="L21" s="27"/>
      <c r="M21" s="27">
        <v>65</v>
      </c>
      <c r="N21" s="27"/>
      <c r="O21" s="56">
        <v>65</v>
      </c>
      <c r="P21" s="33">
        <f t="shared" si="0"/>
        <v>5.334124083482755</v>
      </c>
      <c r="Q21" s="33">
        <f t="shared" si="1"/>
        <v>188.37299177096847</v>
      </c>
    </row>
    <row r="22" spans="1:17" s="26" customFormat="1" x14ac:dyDescent="0.3">
      <c r="A22" s="27" t="s">
        <v>1370</v>
      </c>
      <c r="B22" s="27" t="s">
        <v>1371</v>
      </c>
      <c r="C22" s="27" t="s">
        <v>1367</v>
      </c>
      <c r="D22" s="27" t="s">
        <v>1368</v>
      </c>
      <c r="E22" s="27" t="s">
        <v>1366</v>
      </c>
      <c r="F22" s="27" t="s">
        <v>1369</v>
      </c>
      <c r="G22" s="27">
        <v>1</v>
      </c>
      <c r="H22" s="27">
        <v>223.23</v>
      </c>
      <c r="I22" s="27">
        <v>94.49</v>
      </c>
      <c r="J22" s="27">
        <v>7.28</v>
      </c>
      <c r="K22" s="27">
        <v>7.28</v>
      </c>
      <c r="L22" s="27"/>
      <c r="M22" s="27">
        <v>76</v>
      </c>
      <c r="N22" s="27"/>
      <c r="O22" s="56">
        <v>76</v>
      </c>
      <c r="P22" s="33">
        <f t="shared" si="0"/>
        <v>6.236822005302912</v>
      </c>
      <c r="Q22" s="33">
        <f t="shared" si="1"/>
        <v>220.25149807067075</v>
      </c>
    </row>
    <row r="23" spans="1:17" s="26" customFormat="1" x14ac:dyDescent="0.3">
      <c r="A23" s="27" t="s">
        <v>1372</v>
      </c>
      <c r="B23" s="27" t="s">
        <v>1373</v>
      </c>
      <c r="C23" s="27" t="s">
        <v>1374</v>
      </c>
      <c r="D23" s="27" t="s">
        <v>1375</v>
      </c>
      <c r="E23" s="27" t="s">
        <v>1376</v>
      </c>
      <c r="F23" s="27" t="s">
        <v>50</v>
      </c>
      <c r="G23" s="27">
        <v>1</v>
      </c>
      <c r="H23" s="27">
        <v>49.5</v>
      </c>
      <c r="I23" s="27">
        <v>31.496060000000003</v>
      </c>
      <c r="J23" s="27">
        <v>7.8740200000000007</v>
      </c>
      <c r="K23" s="27">
        <v>7.8740200000000007</v>
      </c>
      <c r="L23" s="27"/>
      <c r="M23" s="27">
        <v>1</v>
      </c>
      <c r="N23" s="27"/>
      <c r="O23" s="27">
        <v>1</v>
      </c>
      <c r="P23" s="33">
        <f t="shared" si="0"/>
        <v>3.200003152000605E-2</v>
      </c>
      <c r="Q23" s="33">
        <f t="shared" si="1"/>
        <v>1.1300715131195578</v>
      </c>
    </row>
    <row r="24" spans="1:17" s="26" customFormat="1" x14ac:dyDescent="0.3">
      <c r="A24" s="27" t="s">
        <v>1377</v>
      </c>
      <c r="B24" s="27" t="s">
        <v>1378</v>
      </c>
      <c r="C24" s="27" t="s">
        <v>1379</v>
      </c>
      <c r="D24" s="27" t="s">
        <v>1380</v>
      </c>
      <c r="E24" s="27" t="s">
        <v>1119</v>
      </c>
      <c r="F24" s="27" t="s">
        <v>50</v>
      </c>
      <c r="G24" s="27">
        <v>1</v>
      </c>
      <c r="H24" s="27">
        <v>103.08</v>
      </c>
      <c r="I24" s="27">
        <v>94.49</v>
      </c>
      <c r="J24" s="27">
        <v>5.91</v>
      </c>
      <c r="K24" s="27">
        <v>5.91</v>
      </c>
      <c r="L24" s="27"/>
      <c r="M24" s="27">
        <v>1</v>
      </c>
      <c r="N24" s="27"/>
      <c r="O24" s="27">
        <v>1</v>
      </c>
      <c r="P24" s="33">
        <f t="shared" si="0"/>
        <v>5.40831477641978E-2</v>
      </c>
      <c r="Q24" s="33">
        <f t="shared" si="1"/>
        <v>1.9099301383483163</v>
      </c>
    </row>
    <row r="25" spans="1:17" s="26" customFormat="1" x14ac:dyDescent="0.3">
      <c r="A25" s="27" t="s">
        <v>1518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>
        <f>SUM(M3:M24)</f>
        <v>228</v>
      </c>
      <c r="N25" s="27"/>
      <c r="O25" s="27">
        <f>SUM(O3:O24)</f>
        <v>228</v>
      </c>
      <c r="P25" s="40">
        <f>SUM(P3:P24)</f>
        <v>14.195491049731972</v>
      </c>
      <c r="Q25" s="40">
        <f t="shared" si="1"/>
        <v>501.3095077739697</v>
      </c>
    </row>
    <row r="26" spans="1:17" s="26" customFormat="1" x14ac:dyDescent="0.3"/>
    <row r="27" spans="1:17" s="26" customFormat="1" x14ac:dyDescent="0.3"/>
    <row r="28" spans="1:17" s="26" customFormat="1" x14ac:dyDescent="0.3"/>
    <row r="29" spans="1:17" s="26" customFormat="1" x14ac:dyDescent="0.3"/>
    <row r="30" spans="1:17" s="26" customFormat="1" x14ac:dyDescent="0.3"/>
    <row r="31" spans="1:17" s="26" customFormat="1" x14ac:dyDescent="0.3"/>
  </sheetData>
  <autoFilter ref="A2:Q25" xr:uid="{00000000-0001-0000-0B00-000000000000}"/>
  <mergeCells count="1">
    <mergeCell ref="M1:O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9ACA-F744-4E45-9822-C8D1CE705E6D}">
  <dimension ref="A1:R250"/>
  <sheetViews>
    <sheetView topLeftCell="G139" zoomScale="90" zoomScaleNormal="90" workbookViewId="0">
      <selection activeCell="R249" sqref="R249"/>
    </sheetView>
  </sheetViews>
  <sheetFormatPr defaultColWidth="22.109375" defaultRowHeight="14.4" x14ac:dyDescent="0.3"/>
  <cols>
    <col min="1" max="1" width="15.6640625" style="26" bestFit="1" customWidth="1"/>
    <col min="2" max="2" width="13.109375" style="26" bestFit="1" customWidth="1"/>
    <col min="3" max="3" width="15.21875" style="26" customWidth="1"/>
    <col min="4" max="4" width="28.109375" style="26" bestFit="1" customWidth="1"/>
    <col min="5" max="5" width="30.44140625" style="26" bestFit="1" customWidth="1"/>
    <col min="6" max="6" width="12.6640625" style="26" customWidth="1"/>
    <col min="7" max="7" width="9.109375" style="26" bestFit="1" customWidth="1"/>
    <col min="8" max="8" width="7.77734375" style="26" bestFit="1" customWidth="1"/>
    <col min="9" max="9" width="6.44140625" style="26" bestFit="1" customWidth="1"/>
    <col min="10" max="10" width="5.88671875" style="26" bestFit="1" customWidth="1"/>
    <col min="11" max="11" width="6.21875" style="26" bestFit="1" customWidth="1"/>
    <col min="12" max="14" width="6.88671875" style="26" bestFit="1" customWidth="1"/>
    <col min="15" max="15" width="10.5546875" style="26" bestFit="1" customWidth="1"/>
    <col min="16" max="16" width="8.33203125" style="26" bestFit="1" customWidth="1"/>
    <col min="17" max="17" width="10" style="26" bestFit="1" customWidth="1"/>
    <col min="18" max="18" width="76.77734375" style="26" customWidth="1"/>
    <col min="19" max="16384" width="22.109375" style="26"/>
  </cols>
  <sheetData>
    <row r="1" spans="1:18" x14ac:dyDescent="0.3">
      <c r="A1" s="57" t="s">
        <v>1520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7" t="s">
        <v>6</v>
      </c>
      <c r="M1" s="58"/>
      <c r="N1" s="58"/>
      <c r="O1" s="24"/>
      <c r="P1" s="33"/>
      <c r="Q1" s="33"/>
    </row>
    <row r="2" spans="1:18" x14ac:dyDescent="0.3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  <c r="G2" s="57" t="s">
        <v>8</v>
      </c>
      <c r="H2" s="57" t="s">
        <v>7</v>
      </c>
      <c r="I2" s="57" t="s">
        <v>9</v>
      </c>
      <c r="J2" s="57" t="s">
        <v>10</v>
      </c>
      <c r="K2" s="57" t="s">
        <v>11</v>
      </c>
      <c r="L2" s="59" t="s">
        <v>19</v>
      </c>
      <c r="M2" s="60" t="s">
        <v>958</v>
      </c>
      <c r="N2" s="60" t="s">
        <v>1517</v>
      </c>
      <c r="O2" s="25" t="s">
        <v>1518</v>
      </c>
      <c r="P2" s="31" t="s">
        <v>1521</v>
      </c>
      <c r="Q2" s="32" t="s">
        <v>1522</v>
      </c>
    </row>
    <row r="3" spans="1:18" x14ac:dyDescent="0.3">
      <c r="A3" s="59" t="s">
        <v>2443</v>
      </c>
      <c r="B3" s="59" t="s">
        <v>2442</v>
      </c>
      <c r="C3" s="59" t="s">
        <v>2424</v>
      </c>
      <c r="D3" s="59" t="s">
        <v>2441</v>
      </c>
      <c r="E3" s="59" t="s">
        <v>2440</v>
      </c>
      <c r="F3" s="59" t="s">
        <v>116</v>
      </c>
      <c r="G3" s="61">
        <v>4</v>
      </c>
      <c r="H3" s="62">
        <v>23.99</v>
      </c>
      <c r="I3" s="62">
        <v>12.992100000000001</v>
      </c>
      <c r="J3" s="62">
        <v>10.629899999999999</v>
      </c>
      <c r="K3" s="62">
        <v>12.992100000000001</v>
      </c>
      <c r="L3" s="59"/>
      <c r="M3" s="60">
        <v>4</v>
      </c>
      <c r="N3" s="60"/>
      <c r="O3" s="25">
        <v>4</v>
      </c>
      <c r="P3" s="33">
        <f t="shared" ref="P3:P65" si="0">O3/G3*I3*J3*K3*0.0254*0.0254*0.0254</f>
        <v>2.9402823582352831E-2</v>
      </c>
      <c r="Q3" s="33">
        <f t="shared" ref="Q3:Q65" si="1">P3*35.3147</f>
        <v>1.0383518939637155</v>
      </c>
    </row>
    <row r="4" spans="1:18" x14ac:dyDescent="0.3">
      <c r="A4" s="59" t="s">
        <v>2439</v>
      </c>
      <c r="B4" s="59" t="s">
        <v>2438</v>
      </c>
      <c r="C4" s="59" t="s">
        <v>2424</v>
      </c>
      <c r="D4" s="59" t="s">
        <v>2437</v>
      </c>
      <c r="E4" s="59" t="s">
        <v>2436</v>
      </c>
      <c r="F4" s="59" t="s">
        <v>116</v>
      </c>
      <c r="G4" s="61">
        <v>4</v>
      </c>
      <c r="H4" s="62">
        <v>25.99</v>
      </c>
      <c r="I4" s="62">
        <v>12.992100000000001</v>
      </c>
      <c r="J4" s="62">
        <v>10.629899999999999</v>
      </c>
      <c r="K4" s="62">
        <v>12.992100000000001</v>
      </c>
      <c r="L4" s="59"/>
      <c r="M4" s="60">
        <v>4</v>
      </c>
      <c r="N4" s="60"/>
      <c r="O4" s="25">
        <v>4</v>
      </c>
      <c r="P4" s="33">
        <f t="shared" si="0"/>
        <v>2.9402823582352831E-2</v>
      </c>
      <c r="Q4" s="33">
        <f t="shared" si="1"/>
        <v>1.0383518939637155</v>
      </c>
    </row>
    <row r="5" spans="1:18" x14ac:dyDescent="0.3">
      <c r="A5" s="59" t="s">
        <v>2435</v>
      </c>
      <c r="B5" s="59" t="s">
        <v>2434</v>
      </c>
      <c r="C5" s="59" t="s">
        <v>2424</v>
      </c>
      <c r="D5" s="59" t="s">
        <v>2430</v>
      </c>
      <c r="E5" s="59" t="s">
        <v>2433</v>
      </c>
      <c r="F5" s="59" t="s">
        <v>116</v>
      </c>
      <c r="G5" s="61">
        <v>4</v>
      </c>
      <c r="H5" s="62">
        <v>49.99</v>
      </c>
      <c r="I5" s="62">
        <v>12.992100000000001</v>
      </c>
      <c r="J5" s="62">
        <v>11.811</v>
      </c>
      <c r="K5" s="62">
        <v>12.992100000000001</v>
      </c>
      <c r="L5" s="59"/>
      <c r="M5" s="60">
        <v>6</v>
      </c>
      <c r="N5" s="60"/>
      <c r="O5" s="25">
        <v>6</v>
      </c>
      <c r="P5" s="33">
        <f t="shared" si="0"/>
        <v>4.9004705970588057E-2</v>
      </c>
      <c r="Q5" s="33">
        <f t="shared" si="1"/>
        <v>1.7305864899395262</v>
      </c>
    </row>
    <row r="6" spans="1:18" x14ac:dyDescent="0.3">
      <c r="A6" s="59" t="s">
        <v>2432</v>
      </c>
      <c r="B6" s="59" t="s">
        <v>2431</v>
      </c>
      <c r="C6" s="59" t="s">
        <v>2424</v>
      </c>
      <c r="D6" s="59" t="s">
        <v>2430</v>
      </c>
      <c r="E6" s="59" t="s">
        <v>1617</v>
      </c>
      <c r="F6" s="59" t="s">
        <v>116</v>
      </c>
      <c r="G6" s="61">
        <v>4</v>
      </c>
      <c r="H6" s="62">
        <v>99.99</v>
      </c>
      <c r="I6" s="62">
        <v>12.5</v>
      </c>
      <c r="J6" s="62">
        <v>18.5</v>
      </c>
      <c r="K6" s="62">
        <v>12.75</v>
      </c>
      <c r="L6" s="59"/>
      <c r="M6" s="60">
        <v>4</v>
      </c>
      <c r="N6" s="60"/>
      <c r="O6" s="25">
        <v>4</v>
      </c>
      <c r="P6" s="33">
        <f t="shared" si="0"/>
        <v>4.8316234012499994E-2</v>
      </c>
      <c r="Q6" s="33">
        <f t="shared" si="1"/>
        <v>1.7062733092812337</v>
      </c>
    </row>
    <row r="7" spans="1:18" x14ac:dyDescent="0.3">
      <c r="A7" s="59" t="s">
        <v>2429</v>
      </c>
      <c r="B7" s="59" t="s">
        <v>2428</v>
      </c>
      <c r="C7" s="59" t="s">
        <v>2424</v>
      </c>
      <c r="D7" s="59" t="s">
        <v>2427</v>
      </c>
      <c r="E7" s="59" t="s">
        <v>1588</v>
      </c>
      <c r="F7" s="59" t="s">
        <v>116</v>
      </c>
      <c r="G7" s="61">
        <v>4</v>
      </c>
      <c r="H7" s="62">
        <v>109.99</v>
      </c>
      <c r="I7" s="62">
        <v>12.5</v>
      </c>
      <c r="J7" s="62">
        <v>19.5</v>
      </c>
      <c r="K7" s="62">
        <v>12.75</v>
      </c>
      <c r="L7" s="59"/>
      <c r="M7" s="60">
        <v>4</v>
      </c>
      <c r="N7" s="60"/>
      <c r="O7" s="25">
        <v>4</v>
      </c>
      <c r="P7" s="33">
        <f t="shared" si="0"/>
        <v>5.0927922337499987E-2</v>
      </c>
      <c r="Q7" s="33">
        <f t="shared" si="1"/>
        <v>1.7985042989721109</v>
      </c>
    </row>
    <row r="8" spans="1:18" x14ac:dyDescent="0.3">
      <c r="A8" s="59" t="s">
        <v>2426</v>
      </c>
      <c r="B8" s="59" t="s">
        <v>2425</v>
      </c>
      <c r="C8" s="59" t="s">
        <v>2424</v>
      </c>
      <c r="D8" s="59" t="s">
        <v>2423</v>
      </c>
      <c r="E8" s="59" t="s">
        <v>2422</v>
      </c>
      <c r="F8" s="59" t="s">
        <v>116</v>
      </c>
      <c r="G8" s="61">
        <v>4</v>
      </c>
      <c r="H8" s="62">
        <v>119.99</v>
      </c>
      <c r="I8" s="62">
        <v>12.5</v>
      </c>
      <c r="J8" s="62">
        <v>19.5</v>
      </c>
      <c r="K8" s="62">
        <v>12.75</v>
      </c>
      <c r="L8" s="59"/>
      <c r="M8" s="60">
        <v>4</v>
      </c>
      <c r="N8" s="60"/>
      <c r="O8" s="25">
        <v>4</v>
      </c>
      <c r="P8" s="33">
        <f t="shared" si="0"/>
        <v>5.0927922337499987E-2</v>
      </c>
      <c r="Q8" s="33">
        <f t="shared" si="1"/>
        <v>1.7985042989721109</v>
      </c>
    </row>
    <row r="9" spans="1:18" x14ac:dyDescent="0.3">
      <c r="A9" s="59" t="s">
        <v>2421</v>
      </c>
      <c r="B9" s="59" t="s">
        <v>2420</v>
      </c>
      <c r="C9" s="59" t="s">
        <v>2419</v>
      </c>
      <c r="D9" s="59" t="s">
        <v>2418</v>
      </c>
      <c r="E9" s="59" t="s">
        <v>2417</v>
      </c>
      <c r="F9" s="59" t="s">
        <v>2416</v>
      </c>
      <c r="G9" s="61">
        <v>40</v>
      </c>
      <c r="H9" s="62">
        <v>32.99</v>
      </c>
      <c r="I9" s="62">
        <v>15.75</v>
      </c>
      <c r="J9" s="62">
        <v>11.02</v>
      </c>
      <c r="K9" s="62">
        <v>8.27</v>
      </c>
      <c r="L9" s="59"/>
      <c r="M9" s="60">
        <v>1</v>
      </c>
      <c r="N9" s="60"/>
      <c r="O9" s="25">
        <v>1</v>
      </c>
      <c r="P9" s="33">
        <f t="shared" si="0"/>
        <v>5.8804264278332992E-4</v>
      </c>
      <c r="Q9" s="33">
        <f t="shared" si="1"/>
        <v>2.0766549517100462E-2</v>
      </c>
    </row>
    <row r="10" spans="1:18" x14ac:dyDescent="0.3">
      <c r="A10" s="59" t="s">
        <v>2415</v>
      </c>
      <c r="B10" s="59" t="s">
        <v>2414</v>
      </c>
      <c r="C10" s="59" t="s">
        <v>1519</v>
      </c>
      <c r="D10" s="59" t="s">
        <v>2413</v>
      </c>
      <c r="E10" s="59" t="s">
        <v>2412</v>
      </c>
      <c r="F10" s="59" t="s">
        <v>36</v>
      </c>
      <c r="G10" s="61">
        <v>40</v>
      </c>
      <c r="H10" s="62">
        <v>34.99</v>
      </c>
      <c r="I10" s="62">
        <v>23</v>
      </c>
      <c r="J10" s="62">
        <v>14</v>
      </c>
      <c r="K10" s="62">
        <v>10</v>
      </c>
      <c r="L10" s="59"/>
      <c r="M10" s="60">
        <v>5</v>
      </c>
      <c r="N10" s="60"/>
      <c r="O10" s="25">
        <v>5</v>
      </c>
      <c r="P10" s="33">
        <f t="shared" si="0"/>
        <v>6.5957932599999998E-3</v>
      </c>
      <c r="Q10" s="33">
        <f t="shared" si="1"/>
        <v>0.232928460238922</v>
      </c>
    </row>
    <row r="11" spans="1:18" x14ac:dyDescent="0.3">
      <c r="A11" s="59" t="s">
        <v>2411</v>
      </c>
      <c r="B11" s="59" t="s">
        <v>2410</v>
      </c>
      <c r="C11" s="59" t="s">
        <v>2407</v>
      </c>
      <c r="D11" s="59" t="s">
        <v>2406</v>
      </c>
      <c r="E11" s="59" t="s">
        <v>2405</v>
      </c>
      <c r="F11" s="59" t="s">
        <v>85</v>
      </c>
      <c r="G11" s="61">
        <v>3</v>
      </c>
      <c r="H11" s="62">
        <v>13</v>
      </c>
      <c r="I11" s="62">
        <v>11.81</v>
      </c>
      <c r="J11" s="62">
        <v>9.84</v>
      </c>
      <c r="K11" s="62">
        <v>13.78</v>
      </c>
      <c r="L11" s="59"/>
      <c r="M11" s="60">
        <v>3</v>
      </c>
      <c r="N11" s="60"/>
      <c r="O11" s="25">
        <v>3</v>
      </c>
      <c r="P11" s="33">
        <f t="shared" si="0"/>
        <v>2.6241905274019966E-2</v>
      </c>
      <c r="Q11" s="33">
        <f t="shared" si="1"/>
        <v>0.92672501218043291</v>
      </c>
    </row>
    <row r="12" spans="1:18" x14ac:dyDescent="0.3">
      <c r="A12" s="59" t="s">
        <v>2409</v>
      </c>
      <c r="B12" s="59" t="s">
        <v>2408</v>
      </c>
      <c r="C12" s="59" t="s">
        <v>2407</v>
      </c>
      <c r="D12" s="59" t="s">
        <v>2406</v>
      </c>
      <c r="E12" s="59" t="s">
        <v>2405</v>
      </c>
      <c r="F12" s="59" t="s">
        <v>43</v>
      </c>
      <c r="G12" s="61">
        <v>3</v>
      </c>
      <c r="H12" s="62">
        <v>13</v>
      </c>
      <c r="I12" s="62">
        <v>11.81</v>
      </c>
      <c r="J12" s="62">
        <v>9.84</v>
      </c>
      <c r="K12" s="62">
        <v>13.78</v>
      </c>
      <c r="L12" s="59">
        <v>3</v>
      </c>
      <c r="M12" s="60"/>
      <c r="N12" s="60"/>
      <c r="O12" s="25">
        <v>3</v>
      </c>
      <c r="P12" s="33">
        <f t="shared" si="0"/>
        <v>2.6241905274019966E-2</v>
      </c>
      <c r="Q12" s="33">
        <f t="shared" si="1"/>
        <v>0.92672501218043291</v>
      </c>
    </row>
    <row r="13" spans="1:18" x14ac:dyDescent="0.3">
      <c r="A13" s="59" t="s">
        <v>2404</v>
      </c>
      <c r="B13" s="59" t="s">
        <v>2403</v>
      </c>
      <c r="C13" s="59" t="s">
        <v>2402</v>
      </c>
      <c r="D13" s="59" t="s">
        <v>2401</v>
      </c>
      <c r="E13" s="59" t="s">
        <v>2400</v>
      </c>
      <c r="F13" s="59" t="s">
        <v>144</v>
      </c>
      <c r="G13" s="61">
        <v>3</v>
      </c>
      <c r="H13" s="62">
        <v>10.95</v>
      </c>
      <c r="I13" s="62">
        <v>12.99</v>
      </c>
      <c r="J13" s="62">
        <v>9.84</v>
      </c>
      <c r="K13" s="62">
        <v>16.54</v>
      </c>
      <c r="L13" s="59"/>
      <c r="M13" s="60">
        <v>1</v>
      </c>
      <c r="N13" s="60"/>
      <c r="O13" s="25">
        <v>1</v>
      </c>
      <c r="P13" s="33">
        <f t="shared" si="0"/>
        <v>1.1548342345333631E-2</v>
      </c>
      <c r="Q13" s="33">
        <f t="shared" si="1"/>
        <v>0.40782624542275359</v>
      </c>
    </row>
    <row r="14" spans="1:18" x14ac:dyDescent="0.3">
      <c r="A14" s="59" t="s">
        <v>2399</v>
      </c>
      <c r="B14" s="59" t="s">
        <v>2398</v>
      </c>
      <c r="C14" s="59" t="s">
        <v>2397</v>
      </c>
      <c r="D14" s="59" t="s">
        <v>2396</v>
      </c>
      <c r="E14" s="59" t="s">
        <v>1694</v>
      </c>
      <c r="F14" s="59" t="s">
        <v>112</v>
      </c>
      <c r="G14" s="61">
        <v>3</v>
      </c>
      <c r="H14" s="62">
        <v>11.63</v>
      </c>
      <c r="I14" s="62">
        <v>11.811</v>
      </c>
      <c r="J14" s="62">
        <v>9.8424999999999994</v>
      </c>
      <c r="K14" s="62">
        <v>12.984249999999999</v>
      </c>
      <c r="L14" s="59"/>
      <c r="M14" s="60">
        <v>33</v>
      </c>
      <c r="N14" s="60"/>
      <c r="O14" s="25">
        <v>33</v>
      </c>
      <c r="P14" s="33">
        <f t="shared" si="0"/>
        <v>0.27208387041125326</v>
      </c>
      <c r="Q14" s="33">
        <f t="shared" si="1"/>
        <v>9.608560258412286</v>
      </c>
      <c r="R14" s="26" t="s">
        <v>2445</v>
      </c>
    </row>
    <row r="15" spans="1:18" x14ac:dyDescent="0.3">
      <c r="A15" s="59" t="s">
        <v>2395</v>
      </c>
      <c r="B15" s="59" t="s">
        <v>2394</v>
      </c>
      <c r="C15" s="59" t="s">
        <v>2393</v>
      </c>
      <c r="D15" s="59" t="s">
        <v>2392</v>
      </c>
      <c r="E15" s="59" t="s">
        <v>1707</v>
      </c>
      <c r="F15" s="59" t="s">
        <v>1040</v>
      </c>
      <c r="G15" s="61">
        <v>3</v>
      </c>
      <c r="H15" s="62">
        <v>7.7</v>
      </c>
      <c r="I15" s="62">
        <v>11.811</v>
      </c>
      <c r="J15" s="62">
        <v>9.8424999999999994</v>
      </c>
      <c r="K15" s="62">
        <v>9.4488000000000003</v>
      </c>
      <c r="L15" s="59"/>
      <c r="M15" s="60">
        <v>24</v>
      </c>
      <c r="N15" s="60"/>
      <c r="O15" s="25">
        <v>24</v>
      </c>
      <c r="P15" s="33">
        <f t="shared" si="0"/>
        <v>0.14399913600172798</v>
      </c>
      <c r="Q15" s="33">
        <f t="shared" si="1"/>
        <v>5.0852862881602237</v>
      </c>
    </row>
    <row r="16" spans="1:18" x14ac:dyDescent="0.3">
      <c r="A16" s="59" t="s">
        <v>2391</v>
      </c>
      <c r="B16" s="59" t="s">
        <v>2390</v>
      </c>
      <c r="C16" s="59" t="s">
        <v>2389</v>
      </c>
      <c r="D16" s="59" t="s">
        <v>2388</v>
      </c>
      <c r="E16" s="59" t="s">
        <v>1699</v>
      </c>
      <c r="F16" s="59" t="s">
        <v>43</v>
      </c>
      <c r="G16" s="61">
        <v>3</v>
      </c>
      <c r="H16" s="62">
        <v>12.04</v>
      </c>
      <c r="I16" s="62">
        <v>11.811</v>
      </c>
      <c r="J16" s="62">
        <v>9.8424999999999994</v>
      </c>
      <c r="K16" s="62">
        <v>9.4488000000000003</v>
      </c>
      <c r="L16" s="59"/>
      <c r="M16" s="60">
        <v>153</v>
      </c>
      <c r="N16" s="60"/>
      <c r="O16" s="25">
        <v>153</v>
      </c>
      <c r="P16" s="33">
        <f t="shared" si="0"/>
        <v>0.91799449201101579</v>
      </c>
      <c r="Q16" s="33">
        <f t="shared" si="1"/>
        <v>32.418700087021421</v>
      </c>
      <c r="R16" s="26" t="s">
        <v>2445</v>
      </c>
    </row>
    <row r="17" spans="1:18" x14ac:dyDescent="0.3">
      <c r="A17" s="59" t="s">
        <v>2387</v>
      </c>
      <c r="B17" s="59" t="s">
        <v>2386</v>
      </c>
      <c r="C17" s="59" t="s">
        <v>2382</v>
      </c>
      <c r="D17" s="59" t="s">
        <v>2385</v>
      </c>
      <c r="E17" s="59" t="s">
        <v>2273</v>
      </c>
      <c r="F17" s="59" t="s">
        <v>440</v>
      </c>
      <c r="G17" s="61">
        <v>3</v>
      </c>
      <c r="H17" s="62">
        <v>8.01</v>
      </c>
      <c r="I17" s="62">
        <v>11.811</v>
      </c>
      <c r="J17" s="62">
        <v>9.8424999999999994</v>
      </c>
      <c r="K17" s="62">
        <v>9.4488000000000003</v>
      </c>
      <c r="L17" s="59"/>
      <c r="M17" s="60">
        <v>21</v>
      </c>
      <c r="N17" s="60"/>
      <c r="O17" s="25">
        <v>21</v>
      </c>
      <c r="P17" s="33">
        <f t="shared" si="0"/>
        <v>0.12599924400151197</v>
      </c>
      <c r="Q17" s="33">
        <f t="shared" si="1"/>
        <v>4.4496255021401954</v>
      </c>
    </row>
    <row r="18" spans="1:18" x14ac:dyDescent="0.3">
      <c r="A18" s="59" t="s">
        <v>2384</v>
      </c>
      <c r="B18" s="59" t="s">
        <v>2383</v>
      </c>
      <c r="C18" s="59" t="s">
        <v>2382</v>
      </c>
      <c r="D18" s="59" t="s">
        <v>2381</v>
      </c>
      <c r="E18" s="59" t="s">
        <v>1699</v>
      </c>
      <c r="F18" s="59" t="s">
        <v>440</v>
      </c>
      <c r="G18" s="61">
        <v>3</v>
      </c>
      <c r="H18" s="62">
        <v>12.04</v>
      </c>
      <c r="I18" s="62">
        <v>11.811</v>
      </c>
      <c r="J18" s="62">
        <v>9.8424999999999994</v>
      </c>
      <c r="K18" s="62">
        <v>11.811</v>
      </c>
      <c r="L18" s="59"/>
      <c r="M18" s="60">
        <v>27</v>
      </c>
      <c r="N18" s="60"/>
      <c r="O18" s="25">
        <v>27</v>
      </c>
      <c r="P18" s="33">
        <f t="shared" si="0"/>
        <v>0.20249878500242996</v>
      </c>
      <c r="Q18" s="33">
        <f t="shared" si="1"/>
        <v>7.151183842725314</v>
      </c>
    </row>
    <row r="19" spans="1:18" x14ac:dyDescent="0.3">
      <c r="A19" s="59" t="s">
        <v>2380</v>
      </c>
      <c r="B19" s="59" t="s">
        <v>2379</v>
      </c>
      <c r="C19" s="59" t="s">
        <v>2369</v>
      </c>
      <c r="D19" s="59" t="s">
        <v>2378</v>
      </c>
      <c r="E19" s="59" t="s">
        <v>2273</v>
      </c>
      <c r="F19" s="59" t="s">
        <v>440</v>
      </c>
      <c r="G19" s="61">
        <v>3</v>
      </c>
      <c r="H19" s="62">
        <v>8.01</v>
      </c>
      <c r="I19" s="62">
        <v>11.811</v>
      </c>
      <c r="J19" s="62">
        <v>9.8424999999999994</v>
      </c>
      <c r="K19" s="62">
        <v>9.4488000000000003</v>
      </c>
      <c r="L19" s="59"/>
      <c r="M19" s="60">
        <v>181</v>
      </c>
      <c r="N19" s="60"/>
      <c r="O19" s="25">
        <v>181</v>
      </c>
      <c r="P19" s="33">
        <f t="shared" si="0"/>
        <v>1.0859934840130319</v>
      </c>
      <c r="Q19" s="33">
        <f t="shared" si="1"/>
        <v>38.351534089875017</v>
      </c>
      <c r="R19" s="26" t="s">
        <v>2445</v>
      </c>
    </row>
    <row r="20" spans="1:18" x14ac:dyDescent="0.3">
      <c r="A20" s="59" t="s">
        <v>2377</v>
      </c>
      <c r="B20" s="59" t="s">
        <v>2376</v>
      </c>
      <c r="C20" s="59" t="s">
        <v>2369</v>
      </c>
      <c r="D20" s="59" t="s">
        <v>2375</v>
      </c>
      <c r="E20" s="59" t="s">
        <v>1917</v>
      </c>
      <c r="F20" s="59" t="s">
        <v>440</v>
      </c>
      <c r="G20" s="61">
        <v>3</v>
      </c>
      <c r="H20" s="62">
        <v>10.14</v>
      </c>
      <c r="I20" s="62">
        <v>11.811</v>
      </c>
      <c r="J20" s="62">
        <v>9.8424999999999994</v>
      </c>
      <c r="K20" s="62">
        <v>10.629899999999999</v>
      </c>
      <c r="L20" s="59"/>
      <c r="M20" s="60">
        <v>183</v>
      </c>
      <c r="N20" s="60"/>
      <c r="O20" s="25">
        <v>183</v>
      </c>
      <c r="P20" s="33">
        <f t="shared" si="0"/>
        <v>1.2352425885148228</v>
      </c>
      <c r="Q20" s="33">
        <f t="shared" si="1"/>
        <v>43.622221440624415</v>
      </c>
      <c r="R20" s="26" t="s">
        <v>2445</v>
      </c>
    </row>
    <row r="21" spans="1:18" x14ac:dyDescent="0.3">
      <c r="A21" s="59" t="s">
        <v>2374</v>
      </c>
      <c r="B21" s="59" t="s">
        <v>2373</v>
      </c>
      <c r="C21" s="59" t="s">
        <v>2369</v>
      </c>
      <c r="D21" s="59" t="s">
        <v>2372</v>
      </c>
      <c r="E21" s="59" t="s">
        <v>1699</v>
      </c>
      <c r="F21" s="59" t="s">
        <v>440</v>
      </c>
      <c r="G21" s="61">
        <v>3</v>
      </c>
      <c r="H21" s="62">
        <v>12.04</v>
      </c>
      <c r="I21" s="62">
        <v>11.811</v>
      </c>
      <c r="J21" s="62">
        <v>9.8424999999999994</v>
      </c>
      <c r="K21" s="62">
        <v>11.811</v>
      </c>
      <c r="L21" s="59"/>
      <c r="M21" s="60">
        <v>54</v>
      </c>
      <c r="N21" s="60"/>
      <c r="O21" s="25">
        <v>54</v>
      </c>
      <c r="P21" s="33">
        <f t="shared" si="0"/>
        <v>0.40499757000485992</v>
      </c>
      <c r="Q21" s="33">
        <f t="shared" si="1"/>
        <v>14.302367685450628</v>
      </c>
      <c r="R21" s="26" t="s">
        <v>2445</v>
      </c>
    </row>
    <row r="22" spans="1:18" x14ac:dyDescent="0.3">
      <c r="A22" s="59" t="s">
        <v>2371</v>
      </c>
      <c r="B22" s="59" t="s">
        <v>2370</v>
      </c>
      <c r="C22" s="59" t="s">
        <v>2369</v>
      </c>
      <c r="D22" s="59" t="s">
        <v>2368</v>
      </c>
      <c r="E22" s="59" t="s">
        <v>1694</v>
      </c>
      <c r="F22" s="59" t="s">
        <v>440</v>
      </c>
      <c r="G22" s="61">
        <v>3</v>
      </c>
      <c r="H22" s="62">
        <v>12.1</v>
      </c>
      <c r="I22" s="62">
        <v>11.811</v>
      </c>
      <c r="J22" s="62">
        <v>9.8424999999999994</v>
      </c>
      <c r="K22" s="62">
        <v>12.98</v>
      </c>
      <c r="L22" s="59"/>
      <c r="M22" s="60">
        <v>123</v>
      </c>
      <c r="N22" s="60"/>
      <c r="O22" s="25">
        <v>123</v>
      </c>
      <c r="P22" s="33">
        <f t="shared" si="0"/>
        <v>1.0137988447924551</v>
      </c>
      <c r="Q22" s="33">
        <f t="shared" si="1"/>
        <v>35.802002064192116</v>
      </c>
      <c r="R22" s="26" t="s">
        <v>2445</v>
      </c>
    </row>
    <row r="23" spans="1:18" x14ac:dyDescent="0.3">
      <c r="A23" s="59" t="s">
        <v>2367</v>
      </c>
      <c r="B23" s="59" t="s">
        <v>2366</v>
      </c>
      <c r="C23" s="59" t="s">
        <v>2354</v>
      </c>
      <c r="D23" s="59" t="s">
        <v>2365</v>
      </c>
      <c r="E23" s="59" t="s">
        <v>2273</v>
      </c>
      <c r="F23" s="59" t="s">
        <v>1041</v>
      </c>
      <c r="G23" s="61">
        <v>3</v>
      </c>
      <c r="H23" s="62">
        <v>8.01</v>
      </c>
      <c r="I23" s="62">
        <v>11.811</v>
      </c>
      <c r="J23" s="62">
        <v>9.8424999999999994</v>
      </c>
      <c r="K23" s="62">
        <v>9.4488000000000003</v>
      </c>
      <c r="L23" s="59"/>
      <c r="M23" s="60">
        <v>45</v>
      </c>
      <c r="N23" s="60"/>
      <c r="O23" s="25">
        <v>45</v>
      </c>
      <c r="P23" s="33">
        <f t="shared" si="0"/>
        <v>0.26999838000323995</v>
      </c>
      <c r="Q23" s="33">
        <f t="shared" si="1"/>
        <v>9.5349117903004181</v>
      </c>
      <c r="R23" s="26" t="s">
        <v>2445</v>
      </c>
    </row>
    <row r="24" spans="1:18" x14ac:dyDescent="0.3">
      <c r="A24" s="59" t="s">
        <v>2364</v>
      </c>
      <c r="B24" s="59" t="s">
        <v>2363</v>
      </c>
      <c r="C24" s="59" t="s">
        <v>2354</v>
      </c>
      <c r="D24" s="59" t="s">
        <v>2362</v>
      </c>
      <c r="E24" s="59" t="s">
        <v>1699</v>
      </c>
      <c r="F24" s="59" t="s">
        <v>1041</v>
      </c>
      <c r="G24" s="61">
        <v>3</v>
      </c>
      <c r="H24" s="62">
        <v>12.04</v>
      </c>
      <c r="I24" s="62">
        <v>11.811</v>
      </c>
      <c r="J24" s="62">
        <v>9.8424999999999994</v>
      </c>
      <c r="K24" s="62">
        <v>11.811</v>
      </c>
      <c r="L24" s="59"/>
      <c r="M24" s="60">
        <v>36</v>
      </c>
      <c r="N24" s="60"/>
      <c r="O24" s="25">
        <v>36</v>
      </c>
      <c r="P24" s="33">
        <f t="shared" si="0"/>
        <v>0.26999838000323995</v>
      </c>
      <c r="Q24" s="33">
        <f t="shared" si="1"/>
        <v>9.5349117903004181</v>
      </c>
      <c r="R24" s="26" t="s">
        <v>2445</v>
      </c>
    </row>
    <row r="25" spans="1:18" x14ac:dyDescent="0.3">
      <c r="A25" s="59" t="s">
        <v>2361</v>
      </c>
      <c r="B25" s="59" t="s">
        <v>2360</v>
      </c>
      <c r="C25" s="59" t="s">
        <v>2354</v>
      </c>
      <c r="D25" s="59" t="s">
        <v>2353</v>
      </c>
      <c r="E25" s="59" t="s">
        <v>1694</v>
      </c>
      <c r="F25" s="59" t="s">
        <v>1041</v>
      </c>
      <c r="G25" s="61">
        <v>3</v>
      </c>
      <c r="H25" s="62">
        <v>12.1</v>
      </c>
      <c r="I25" s="62">
        <v>11.811</v>
      </c>
      <c r="J25" s="62">
        <v>9.8424999999999994</v>
      </c>
      <c r="K25" s="62">
        <v>12.98</v>
      </c>
      <c r="L25" s="59"/>
      <c r="M25" s="60">
        <v>16</v>
      </c>
      <c r="N25" s="60"/>
      <c r="O25" s="25">
        <v>16</v>
      </c>
      <c r="P25" s="33">
        <f t="shared" si="0"/>
        <v>0.13187627249332751</v>
      </c>
      <c r="Q25" s="33">
        <f t="shared" si="1"/>
        <v>4.6571710002201128</v>
      </c>
    </row>
    <row r="26" spans="1:18" x14ac:dyDescent="0.3">
      <c r="A26" s="59" t="s">
        <v>2359</v>
      </c>
      <c r="B26" s="59" t="s">
        <v>2358</v>
      </c>
      <c r="C26" s="59" t="s">
        <v>2354</v>
      </c>
      <c r="D26" s="59" t="s">
        <v>2357</v>
      </c>
      <c r="E26" s="59" t="s">
        <v>1917</v>
      </c>
      <c r="F26" s="59" t="s">
        <v>2352</v>
      </c>
      <c r="G26" s="61">
        <v>3</v>
      </c>
      <c r="H26" s="62">
        <v>10.14</v>
      </c>
      <c r="I26" s="62">
        <v>11.811</v>
      </c>
      <c r="J26" s="62">
        <v>9.8424999999999994</v>
      </c>
      <c r="K26" s="62">
        <v>10.629899999999999</v>
      </c>
      <c r="L26" s="59"/>
      <c r="M26" s="60">
        <v>9</v>
      </c>
      <c r="N26" s="60"/>
      <c r="O26" s="25">
        <v>9</v>
      </c>
      <c r="P26" s="33">
        <f t="shared" si="0"/>
        <v>6.0749635500728982E-2</v>
      </c>
      <c r="Q26" s="33">
        <f t="shared" si="1"/>
        <v>2.145355152817594</v>
      </c>
    </row>
    <row r="27" spans="1:18" x14ac:dyDescent="0.3">
      <c r="A27" s="59" t="s">
        <v>2356</v>
      </c>
      <c r="B27" s="59" t="s">
        <v>2355</v>
      </c>
      <c r="C27" s="59" t="s">
        <v>2354</v>
      </c>
      <c r="D27" s="59" t="s">
        <v>2353</v>
      </c>
      <c r="E27" s="59" t="s">
        <v>1694</v>
      </c>
      <c r="F27" s="59" t="s">
        <v>2352</v>
      </c>
      <c r="G27" s="61">
        <v>3</v>
      </c>
      <c r="H27" s="62">
        <v>12.1</v>
      </c>
      <c r="I27" s="62">
        <v>11.811</v>
      </c>
      <c r="J27" s="62">
        <v>9.8424999999999994</v>
      </c>
      <c r="K27" s="62">
        <v>12.98</v>
      </c>
      <c r="L27" s="59"/>
      <c r="M27" s="60">
        <v>16</v>
      </c>
      <c r="N27" s="60"/>
      <c r="O27" s="25">
        <v>16</v>
      </c>
      <c r="P27" s="33">
        <f t="shared" si="0"/>
        <v>0.13187627249332751</v>
      </c>
      <c r="Q27" s="33">
        <f t="shared" si="1"/>
        <v>4.6571710002201128</v>
      </c>
    </row>
    <row r="28" spans="1:18" x14ac:dyDescent="0.3">
      <c r="A28" s="59" t="s">
        <v>2351</v>
      </c>
      <c r="B28" s="59" t="s">
        <v>2350</v>
      </c>
      <c r="C28" s="59" t="s">
        <v>2332</v>
      </c>
      <c r="D28" s="59" t="s">
        <v>2341</v>
      </c>
      <c r="E28" s="59" t="s">
        <v>1707</v>
      </c>
      <c r="F28" s="59" t="s">
        <v>116</v>
      </c>
      <c r="G28" s="61">
        <v>3</v>
      </c>
      <c r="H28" s="62">
        <v>8.01</v>
      </c>
      <c r="I28" s="62">
        <v>11.811</v>
      </c>
      <c r="J28" s="62">
        <v>9.8424999999999994</v>
      </c>
      <c r="K28" s="62">
        <v>9.4488000000000003</v>
      </c>
      <c r="L28" s="59"/>
      <c r="M28" s="60">
        <v>24</v>
      </c>
      <c r="N28" s="60"/>
      <c r="O28" s="25">
        <v>24</v>
      </c>
      <c r="P28" s="33">
        <f t="shared" si="0"/>
        <v>0.14399913600172798</v>
      </c>
      <c r="Q28" s="33">
        <f t="shared" si="1"/>
        <v>5.0852862881602237</v>
      </c>
    </row>
    <row r="29" spans="1:18" x14ac:dyDescent="0.3">
      <c r="A29" s="59" t="s">
        <v>2349</v>
      </c>
      <c r="B29" s="59" t="s">
        <v>2348</v>
      </c>
      <c r="C29" s="59" t="s">
        <v>2332</v>
      </c>
      <c r="D29" s="59" t="s">
        <v>2338</v>
      </c>
      <c r="E29" s="59" t="s">
        <v>1917</v>
      </c>
      <c r="F29" s="59" t="s">
        <v>116</v>
      </c>
      <c r="G29" s="61">
        <v>3</v>
      </c>
      <c r="H29" s="62">
        <v>10.14</v>
      </c>
      <c r="I29" s="62">
        <v>11.811</v>
      </c>
      <c r="J29" s="62">
        <v>9.8424999999999994</v>
      </c>
      <c r="K29" s="62">
        <v>10.629899999999999</v>
      </c>
      <c r="L29" s="59"/>
      <c r="M29" s="60">
        <v>21</v>
      </c>
      <c r="N29" s="60"/>
      <c r="O29" s="25">
        <v>21</v>
      </c>
      <c r="P29" s="33">
        <f t="shared" si="0"/>
        <v>0.14174914950170095</v>
      </c>
      <c r="Q29" s="33">
        <f t="shared" si="1"/>
        <v>5.0058286899077187</v>
      </c>
    </row>
    <row r="30" spans="1:18" x14ac:dyDescent="0.3">
      <c r="A30" s="59" t="s">
        <v>2347</v>
      </c>
      <c r="B30" s="59" t="s">
        <v>2346</v>
      </c>
      <c r="C30" s="59" t="s">
        <v>2332</v>
      </c>
      <c r="D30" s="59" t="s">
        <v>2335</v>
      </c>
      <c r="E30" s="59" t="s">
        <v>1699</v>
      </c>
      <c r="F30" s="59" t="s">
        <v>116</v>
      </c>
      <c r="G30" s="61">
        <v>3</v>
      </c>
      <c r="H30" s="62">
        <v>12.04</v>
      </c>
      <c r="I30" s="62">
        <v>11.811</v>
      </c>
      <c r="J30" s="62">
        <v>9.8424999999999994</v>
      </c>
      <c r="K30" s="62">
        <v>11.811</v>
      </c>
      <c r="L30" s="59"/>
      <c r="M30" s="60">
        <v>99</v>
      </c>
      <c r="N30" s="60"/>
      <c r="O30" s="25">
        <v>99</v>
      </c>
      <c r="P30" s="33">
        <f t="shared" si="0"/>
        <v>0.7424955450089098</v>
      </c>
      <c r="Q30" s="33">
        <f t="shared" si="1"/>
        <v>26.221007423326149</v>
      </c>
      <c r="R30" s="26" t="s">
        <v>2445</v>
      </c>
    </row>
    <row r="31" spans="1:18" x14ac:dyDescent="0.3">
      <c r="A31" s="59" t="s">
        <v>2345</v>
      </c>
      <c r="B31" s="59" t="s">
        <v>2344</v>
      </c>
      <c r="C31" s="59" t="s">
        <v>2332</v>
      </c>
      <c r="D31" s="59" t="s">
        <v>2331</v>
      </c>
      <c r="E31" s="59" t="s">
        <v>1694</v>
      </c>
      <c r="F31" s="59" t="s">
        <v>116</v>
      </c>
      <c r="G31" s="61">
        <v>3</v>
      </c>
      <c r="H31" s="62">
        <v>12.1</v>
      </c>
      <c r="I31" s="62">
        <v>11.811</v>
      </c>
      <c r="J31" s="62">
        <v>9.8424999999999994</v>
      </c>
      <c r="K31" s="62">
        <v>12.98</v>
      </c>
      <c r="L31" s="59"/>
      <c r="M31" s="60">
        <v>45</v>
      </c>
      <c r="N31" s="60"/>
      <c r="O31" s="25">
        <v>45</v>
      </c>
      <c r="P31" s="33">
        <f t="shared" si="0"/>
        <v>0.3709020163874836</v>
      </c>
      <c r="Q31" s="33">
        <f t="shared" si="1"/>
        <v>13.098293438119068</v>
      </c>
      <c r="R31" s="26" t="s">
        <v>2445</v>
      </c>
    </row>
    <row r="32" spans="1:18" x14ac:dyDescent="0.3">
      <c r="A32" s="59" t="s">
        <v>2343</v>
      </c>
      <c r="B32" s="59" t="s">
        <v>2342</v>
      </c>
      <c r="C32" s="59" t="s">
        <v>2332</v>
      </c>
      <c r="D32" s="59" t="s">
        <v>2341</v>
      </c>
      <c r="E32" s="59" t="s">
        <v>2273</v>
      </c>
      <c r="F32" s="59" t="s">
        <v>43</v>
      </c>
      <c r="G32" s="61">
        <v>3</v>
      </c>
      <c r="H32" s="62">
        <v>8.01</v>
      </c>
      <c r="I32" s="62">
        <v>11.811</v>
      </c>
      <c r="J32" s="62">
        <v>9.8424999999999994</v>
      </c>
      <c r="K32" s="62">
        <v>9.4488000000000003</v>
      </c>
      <c r="L32" s="59"/>
      <c r="M32" s="60">
        <v>21</v>
      </c>
      <c r="N32" s="60"/>
      <c r="O32" s="25">
        <v>21</v>
      </c>
      <c r="P32" s="33">
        <f t="shared" si="0"/>
        <v>0.12599924400151197</v>
      </c>
      <c r="Q32" s="33">
        <f t="shared" si="1"/>
        <v>4.4496255021401954</v>
      </c>
    </row>
    <row r="33" spans="1:18" x14ac:dyDescent="0.3">
      <c r="A33" s="59" t="s">
        <v>2340</v>
      </c>
      <c r="B33" s="59" t="s">
        <v>2339</v>
      </c>
      <c r="C33" s="59" t="s">
        <v>2332</v>
      </c>
      <c r="D33" s="59" t="s">
        <v>2338</v>
      </c>
      <c r="E33" s="59" t="s">
        <v>1917</v>
      </c>
      <c r="F33" s="59" t="s">
        <v>43</v>
      </c>
      <c r="G33" s="61">
        <v>3</v>
      </c>
      <c r="H33" s="62">
        <v>10.14</v>
      </c>
      <c r="I33" s="62">
        <v>11.811</v>
      </c>
      <c r="J33" s="62">
        <v>9.8424999999999994</v>
      </c>
      <c r="K33" s="62">
        <v>10.629899999999999</v>
      </c>
      <c r="L33" s="59"/>
      <c r="M33" s="60">
        <v>21</v>
      </c>
      <c r="N33" s="60"/>
      <c r="O33" s="25">
        <v>21</v>
      </c>
      <c r="P33" s="33">
        <f t="shared" si="0"/>
        <v>0.14174914950170095</v>
      </c>
      <c r="Q33" s="33">
        <f t="shared" si="1"/>
        <v>5.0058286899077187</v>
      </c>
    </row>
    <row r="34" spans="1:18" x14ac:dyDescent="0.3">
      <c r="A34" s="59" t="s">
        <v>2337</v>
      </c>
      <c r="B34" s="59" t="s">
        <v>2336</v>
      </c>
      <c r="C34" s="59" t="s">
        <v>2332</v>
      </c>
      <c r="D34" s="59" t="s">
        <v>2335</v>
      </c>
      <c r="E34" s="59" t="s">
        <v>1699</v>
      </c>
      <c r="F34" s="59" t="s">
        <v>43</v>
      </c>
      <c r="G34" s="61">
        <v>3</v>
      </c>
      <c r="H34" s="62">
        <v>12.04</v>
      </c>
      <c r="I34" s="62">
        <v>11.811</v>
      </c>
      <c r="J34" s="62">
        <v>9.8424999999999994</v>
      </c>
      <c r="K34" s="62">
        <v>11.811</v>
      </c>
      <c r="L34" s="59"/>
      <c r="M34" s="60">
        <v>129</v>
      </c>
      <c r="N34" s="60"/>
      <c r="O34" s="25">
        <v>129</v>
      </c>
      <c r="P34" s="33">
        <f t="shared" si="0"/>
        <v>0.96749419501160971</v>
      </c>
      <c r="Q34" s="33">
        <f t="shared" si="1"/>
        <v>34.166767248576498</v>
      </c>
      <c r="R34" s="26" t="s">
        <v>2445</v>
      </c>
    </row>
    <row r="35" spans="1:18" x14ac:dyDescent="0.3">
      <c r="A35" s="59" t="s">
        <v>2334</v>
      </c>
      <c r="B35" s="59" t="s">
        <v>2333</v>
      </c>
      <c r="C35" s="59" t="s">
        <v>2332</v>
      </c>
      <c r="D35" s="59" t="s">
        <v>2331</v>
      </c>
      <c r="E35" s="59" t="s">
        <v>1694</v>
      </c>
      <c r="F35" s="59" t="s">
        <v>43</v>
      </c>
      <c r="G35" s="61">
        <v>3</v>
      </c>
      <c r="H35" s="62">
        <v>12.1</v>
      </c>
      <c r="I35" s="62">
        <v>11.811</v>
      </c>
      <c r="J35" s="62">
        <v>9.8424999999999994</v>
      </c>
      <c r="K35" s="62">
        <v>12.98</v>
      </c>
      <c r="L35" s="59"/>
      <c r="M35" s="60">
        <v>18</v>
      </c>
      <c r="N35" s="60"/>
      <c r="O35" s="25">
        <v>18</v>
      </c>
      <c r="P35" s="33">
        <f t="shared" si="0"/>
        <v>0.14836080655499345</v>
      </c>
      <c r="Q35" s="33">
        <f t="shared" si="1"/>
        <v>5.2393173752476274</v>
      </c>
    </row>
    <row r="36" spans="1:18" x14ac:dyDescent="0.3">
      <c r="A36" s="59" t="s">
        <v>2330</v>
      </c>
      <c r="B36" s="59" t="s">
        <v>2329</v>
      </c>
      <c r="C36" s="59" t="s">
        <v>2319</v>
      </c>
      <c r="D36" s="59" t="s">
        <v>2328</v>
      </c>
      <c r="E36" s="59" t="s">
        <v>2273</v>
      </c>
      <c r="F36" s="59" t="s">
        <v>440</v>
      </c>
      <c r="G36" s="61">
        <v>3</v>
      </c>
      <c r="H36" s="62">
        <v>8.01</v>
      </c>
      <c r="I36" s="62">
        <v>11.811</v>
      </c>
      <c r="J36" s="62">
        <v>9.8424999999999994</v>
      </c>
      <c r="K36" s="62">
        <v>9.4488000000000003</v>
      </c>
      <c r="L36" s="59"/>
      <c r="M36" s="60">
        <v>15</v>
      </c>
      <c r="N36" s="60"/>
      <c r="O36" s="25">
        <v>15</v>
      </c>
      <c r="P36" s="33">
        <f t="shared" si="0"/>
        <v>8.9999460001079973E-2</v>
      </c>
      <c r="Q36" s="33">
        <f t="shared" si="1"/>
        <v>3.1783039301001392</v>
      </c>
    </row>
    <row r="37" spans="1:18" x14ac:dyDescent="0.3">
      <c r="A37" s="59" t="s">
        <v>2327</v>
      </c>
      <c r="B37" s="59" t="s">
        <v>2326</v>
      </c>
      <c r="C37" s="59" t="s">
        <v>2319</v>
      </c>
      <c r="D37" s="59" t="s">
        <v>2325</v>
      </c>
      <c r="E37" s="59" t="s">
        <v>1917</v>
      </c>
      <c r="F37" s="59" t="s">
        <v>440</v>
      </c>
      <c r="G37" s="61">
        <v>3</v>
      </c>
      <c r="H37" s="62">
        <v>10.14</v>
      </c>
      <c r="I37" s="62">
        <v>11.811</v>
      </c>
      <c r="J37" s="62">
        <v>9.8424999999999994</v>
      </c>
      <c r="K37" s="62">
        <v>10.629899999999999</v>
      </c>
      <c r="L37" s="59"/>
      <c r="M37" s="60">
        <v>12</v>
      </c>
      <c r="N37" s="60"/>
      <c r="O37" s="25">
        <v>12</v>
      </c>
      <c r="P37" s="33">
        <f t="shared" si="0"/>
        <v>8.0999514000971967E-2</v>
      </c>
      <c r="Q37" s="33">
        <f t="shared" si="1"/>
        <v>2.8604735370901251</v>
      </c>
    </row>
    <row r="38" spans="1:18" x14ac:dyDescent="0.3">
      <c r="A38" s="59" t="s">
        <v>2324</v>
      </c>
      <c r="B38" s="59" t="s">
        <v>2323</v>
      </c>
      <c r="C38" s="59" t="s">
        <v>2319</v>
      </c>
      <c r="D38" s="59" t="s">
        <v>2322</v>
      </c>
      <c r="E38" s="59" t="s">
        <v>1699</v>
      </c>
      <c r="F38" s="59" t="s">
        <v>440</v>
      </c>
      <c r="G38" s="61">
        <v>3</v>
      </c>
      <c r="H38" s="62">
        <v>12.04</v>
      </c>
      <c r="I38" s="62">
        <v>11.811</v>
      </c>
      <c r="J38" s="62">
        <v>9.8424999999999994</v>
      </c>
      <c r="K38" s="62">
        <v>11.811</v>
      </c>
      <c r="L38" s="59"/>
      <c r="M38" s="60">
        <v>180</v>
      </c>
      <c r="N38" s="60"/>
      <c r="O38" s="25">
        <v>180</v>
      </c>
      <c r="P38" s="33">
        <f t="shared" si="0"/>
        <v>1.3499919000161997</v>
      </c>
      <c r="Q38" s="33">
        <f t="shared" si="1"/>
        <v>47.674558951502092</v>
      </c>
    </row>
    <row r="39" spans="1:18" x14ac:dyDescent="0.3">
      <c r="A39" s="59" t="s">
        <v>2321</v>
      </c>
      <c r="B39" s="59" t="s">
        <v>2320</v>
      </c>
      <c r="C39" s="59" t="s">
        <v>2319</v>
      </c>
      <c r="D39" s="59" t="s">
        <v>2318</v>
      </c>
      <c r="E39" s="59" t="s">
        <v>1694</v>
      </c>
      <c r="F39" s="59" t="s">
        <v>440</v>
      </c>
      <c r="G39" s="61">
        <v>3</v>
      </c>
      <c r="H39" s="62">
        <v>12.1</v>
      </c>
      <c r="I39" s="62">
        <v>11.811</v>
      </c>
      <c r="J39" s="62">
        <v>9.8424999999999994</v>
      </c>
      <c r="K39" s="62">
        <v>12.98</v>
      </c>
      <c r="L39" s="59"/>
      <c r="M39" s="60">
        <v>18</v>
      </c>
      <c r="N39" s="60"/>
      <c r="O39" s="25">
        <v>18</v>
      </c>
      <c r="P39" s="33">
        <f t="shared" si="0"/>
        <v>0.14836080655499345</v>
      </c>
      <c r="Q39" s="33">
        <f t="shared" si="1"/>
        <v>5.2393173752476274</v>
      </c>
    </row>
    <row r="40" spans="1:18" x14ac:dyDescent="0.3">
      <c r="A40" s="59" t="s">
        <v>2317</v>
      </c>
      <c r="B40" s="59" t="s">
        <v>2316</v>
      </c>
      <c r="C40" s="59" t="s">
        <v>2312</v>
      </c>
      <c r="D40" s="59" t="s">
        <v>2315</v>
      </c>
      <c r="E40" s="59" t="s">
        <v>2273</v>
      </c>
      <c r="F40" s="59" t="s">
        <v>144</v>
      </c>
      <c r="G40" s="61">
        <v>3</v>
      </c>
      <c r="H40" s="62">
        <v>8.01</v>
      </c>
      <c r="I40" s="62">
        <v>11.811</v>
      </c>
      <c r="J40" s="62">
        <v>9.8424999999999994</v>
      </c>
      <c r="K40" s="62">
        <v>9.4488000000000003</v>
      </c>
      <c r="L40" s="59"/>
      <c r="M40" s="60">
        <v>87</v>
      </c>
      <c r="N40" s="60"/>
      <c r="O40" s="25">
        <v>87</v>
      </c>
      <c r="P40" s="33">
        <f t="shared" si="0"/>
        <v>0.52199686800626388</v>
      </c>
      <c r="Q40" s="33">
        <f t="shared" si="1"/>
        <v>18.434162794580807</v>
      </c>
      <c r="R40" s="26" t="s">
        <v>2445</v>
      </c>
    </row>
    <row r="41" spans="1:18" x14ac:dyDescent="0.3">
      <c r="A41" s="59" t="s">
        <v>2314</v>
      </c>
      <c r="B41" s="59" t="s">
        <v>2313</v>
      </c>
      <c r="C41" s="59" t="s">
        <v>2312</v>
      </c>
      <c r="D41" s="59" t="s">
        <v>2311</v>
      </c>
      <c r="E41" s="59" t="s">
        <v>1694</v>
      </c>
      <c r="F41" s="59" t="s">
        <v>144</v>
      </c>
      <c r="G41" s="61">
        <v>3</v>
      </c>
      <c r="H41" s="62">
        <v>12.1</v>
      </c>
      <c r="I41" s="62">
        <v>11.811</v>
      </c>
      <c r="J41" s="62">
        <v>9.8424999999999994</v>
      </c>
      <c r="K41" s="62">
        <v>12.98</v>
      </c>
      <c r="L41" s="59"/>
      <c r="M41" s="60">
        <v>54</v>
      </c>
      <c r="N41" s="60"/>
      <c r="O41" s="25">
        <v>54</v>
      </c>
      <c r="P41" s="33">
        <f t="shared" si="0"/>
        <v>0.44508241966498024</v>
      </c>
      <c r="Q41" s="33">
        <f t="shared" si="1"/>
        <v>15.71795212574288</v>
      </c>
      <c r="R41" s="26" t="s">
        <v>2445</v>
      </c>
    </row>
    <row r="42" spans="1:18" x14ac:dyDescent="0.3">
      <c r="A42" s="59" t="s">
        <v>2310</v>
      </c>
      <c r="B42" s="59" t="s">
        <v>2309</v>
      </c>
      <c r="C42" s="59" t="s">
        <v>2299</v>
      </c>
      <c r="D42" s="59" t="s">
        <v>2308</v>
      </c>
      <c r="E42" s="59" t="s">
        <v>2273</v>
      </c>
      <c r="F42" s="59" t="s">
        <v>169</v>
      </c>
      <c r="G42" s="61">
        <v>3</v>
      </c>
      <c r="H42" s="62">
        <v>8.01</v>
      </c>
      <c r="I42" s="62">
        <v>11.811</v>
      </c>
      <c r="J42" s="62">
        <v>9.8424999999999994</v>
      </c>
      <c r="K42" s="62">
        <v>9.4488000000000003</v>
      </c>
      <c r="L42" s="59"/>
      <c r="M42" s="60">
        <v>81</v>
      </c>
      <c r="N42" s="60"/>
      <c r="O42" s="25">
        <v>81</v>
      </c>
      <c r="P42" s="33">
        <f t="shared" si="0"/>
        <v>0.48599708400583197</v>
      </c>
      <c r="Q42" s="33">
        <f t="shared" si="1"/>
        <v>17.162841222540756</v>
      </c>
      <c r="R42" s="26" t="s">
        <v>2445</v>
      </c>
    </row>
    <row r="43" spans="1:18" x14ac:dyDescent="0.3">
      <c r="A43" s="59" t="s">
        <v>2307</v>
      </c>
      <c r="B43" s="59" t="s">
        <v>2306</v>
      </c>
      <c r="C43" s="59" t="s">
        <v>2299</v>
      </c>
      <c r="D43" s="59" t="s">
        <v>2305</v>
      </c>
      <c r="E43" s="59" t="s">
        <v>1917</v>
      </c>
      <c r="F43" s="59" t="s">
        <v>169</v>
      </c>
      <c r="G43" s="61">
        <v>3</v>
      </c>
      <c r="H43" s="62">
        <v>10.14</v>
      </c>
      <c r="I43" s="62">
        <v>11.811</v>
      </c>
      <c r="J43" s="62">
        <v>9.8424999999999994</v>
      </c>
      <c r="K43" s="62">
        <v>10.629899999999999</v>
      </c>
      <c r="L43" s="59"/>
      <c r="M43" s="60">
        <v>54</v>
      </c>
      <c r="N43" s="60"/>
      <c r="O43" s="25">
        <v>54</v>
      </c>
      <c r="P43" s="33">
        <f t="shared" si="0"/>
        <v>0.36449781300437395</v>
      </c>
      <c r="Q43" s="33">
        <f t="shared" si="1"/>
        <v>12.872130916905565</v>
      </c>
      <c r="R43" s="26" t="s">
        <v>2445</v>
      </c>
    </row>
    <row r="44" spans="1:18" x14ac:dyDescent="0.3">
      <c r="A44" s="59" t="s">
        <v>2304</v>
      </c>
      <c r="B44" s="59" t="s">
        <v>2303</v>
      </c>
      <c r="C44" s="59" t="s">
        <v>2299</v>
      </c>
      <c r="D44" s="59" t="s">
        <v>2302</v>
      </c>
      <c r="E44" s="59" t="s">
        <v>1699</v>
      </c>
      <c r="F44" s="59" t="s">
        <v>169</v>
      </c>
      <c r="G44" s="61">
        <v>3</v>
      </c>
      <c r="H44" s="62">
        <v>12.04</v>
      </c>
      <c r="I44" s="62">
        <v>11.811</v>
      </c>
      <c r="J44" s="62">
        <v>9.8424999999999994</v>
      </c>
      <c r="K44" s="62">
        <v>11.811</v>
      </c>
      <c r="L44" s="59"/>
      <c r="M44" s="60">
        <v>15</v>
      </c>
      <c r="N44" s="60"/>
      <c r="O44" s="25">
        <v>15</v>
      </c>
      <c r="P44" s="33">
        <f t="shared" si="0"/>
        <v>0.11249932500134996</v>
      </c>
      <c r="Q44" s="33">
        <f t="shared" si="1"/>
        <v>3.9728799126251735</v>
      </c>
    </row>
    <row r="45" spans="1:18" x14ac:dyDescent="0.3">
      <c r="A45" s="59" t="s">
        <v>2301</v>
      </c>
      <c r="B45" s="59" t="s">
        <v>2300</v>
      </c>
      <c r="C45" s="59" t="s">
        <v>2299</v>
      </c>
      <c r="D45" s="59" t="s">
        <v>2298</v>
      </c>
      <c r="E45" s="59" t="s">
        <v>1694</v>
      </c>
      <c r="F45" s="59" t="s">
        <v>169</v>
      </c>
      <c r="G45" s="61">
        <v>3</v>
      </c>
      <c r="H45" s="62">
        <v>12.1</v>
      </c>
      <c r="I45" s="62">
        <v>11.811</v>
      </c>
      <c r="J45" s="62">
        <v>9.8424999999999994</v>
      </c>
      <c r="K45" s="62">
        <v>12.98</v>
      </c>
      <c r="L45" s="59"/>
      <c r="M45" s="60">
        <v>24</v>
      </c>
      <c r="N45" s="60"/>
      <c r="O45" s="25">
        <v>24</v>
      </c>
      <c r="P45" s="33">
        <f t="shared" si="0"/>
        <v>0.19781440873999123</v>
      </c>
      <c r="Q45" s="33">
        <f t="shared" si="1"/>
        <v>6.9857565003301687</v>
      </c>
    </row>
    <row r="46" spans="1:18" x14ac:dyDescent="0.3">
      <c r="A46" s="59" t="s">
        <v>2297</v>
      </c>
      <c r="B46" s="59" t="s">
        <v>2296</v>
      </c>
      <c r="C46" s="59" t="s">
        <v>2289</v>
      </c>
      <c r="D46" s="59" t="s">
        <v>2295</v>
      </c>
      <c r="E46" s="59" t="s">
        <v>2273</v>
      </c>
      <c r="F46" s="59" t="s">
        <v>144</v>
      </c>
      <c r="G46" s="61">
        <v>3</v>
      </c>
      <c r="H46" s="62">
        <v>8.01</v>
      </c>
      <c r="I46" s="62">
        <v>11.811</v>
      </c>
      <c r="J46" s="62">
        <v>9.8424999999999994</v>
      </c>
      <c r="K46" s="62">
        <v>9.4488000000000003</v>
      </c>
      <c r="L46" s="59"/>
      <c r="M46" s="60">
        <v>81</v>
      </c>
      <c r="N46" s="60"/>
      <c r="O46" s="25">
        <v>81</v>
      </c>
      <c r="P46" s="33">
        <f t="shared" si="0"/>
        <v>0.48599708400583197</v>
      </c>
      <c r="Q46" s="33">
        <f t="shared" si="1"/>
        <v>17.162841222540756</v>
      </c>
      <c r="R46" s="26" t="s">
        <v>2445</v>
      </c>
    </row>
    <row r="47" spans="1:18" x14ac:dyDescent="0.3">
      <c r="A47" s="59" t="s">
        <v>2294</v>
      </c>
      <c r="B47" s="59" t="s">
        <v>2293</v>
      </c>
      <c r="C47" s="59" t="s">
        <v>2289</v>
      </c>
      <c r="D47" s="59" t="s">
        <v>2292</v>
      </c>
      <c r="E47" s="59" t="s">
        <v>1917</v>
      </c>
      <c r="F47" s="59" t="s">
        <v>144</v>
      </c>
      <c r="G47" s="61">
        <v>3</v>
      </c>
      <c r="H47" s="62">
        <v>10.14</v>
      </c>
      <c r="I47" s="62">
        <v>11.811</v>
      </c>
      <c r="J47" s="62">
        <v>9.8424999999999994</v>
      </c>
      <c r="K47" s="62">
        <v>10.629899999999999</v>
      </c>
      <c r="L47" s="59"/>
      <c r="M47" s="60">
        <v>218</v>
      </c>
      <c r="N47" s="60"/>
      <c r="O47" s="25">
        <v>218</v>
      </c>
      <c r="P47" s="33">
        <f t="shared" si="0"/>
        <v>1.4714911710176579</v>
      </c>
      <c r="Q47" s="33">
        <f t="shared" si="1"/>
        <v>51.965269257137287</v>
      </c>
      <c r="R47" s="26" t="s">
        <v>2445</v>
      </c>
    </row>
    <row r="48" spans="1:18" x14ac:dyDescent="0.3">
      <c r="A48" s="59" t="s">
        <v>2291</v>
      </c>
      <c r="B48" s="59" t="s">
        <v>2290</v>
      </c>
      <c r="C48" s="59" t="s">
        <v>2289</v>
      </c>
      <c r="D48" s="59" t="s">
        <v>2288</v>
      </c>
      <c r="E48" s="59" t="s">
        <v>1694</v>
      </c>
      <c r="F48" s="59" t="s">
        <v>144</v>
      </c>
      <c r="G48" s="61">
        <v>3</v>
      </c>
      <c r="H48" s="62">
        <v>12.1</v>
      </c>
      <c r="I48" s="62">
        <v>11.811</v>
      </c>
      <c r="J48" s="62">
        <v>9.8424999999999994</v>
      </c>
      <c r="K48" s="62">
        <v>12.98</v>
      </c>
      <c r="L48" s="59"/>
      <c r="M48" s="60">
        <v>69</v>
      </c>
      <c r="N48" s="60"/>
      <c r="O48" s="25">
        <v>69</v>
      </c>
      <c r="P48" s="33">
        <f t="shared" si="0"/>
        <v>0.56871642512747478</v>
      </c>
      <c r="Q48" s="33">
        <f t="shared" si="1"/>
        <v>20.084049938449233</v>
      </c>
      <c r="R48" s="26" t="s">
        <v>2445</v>
      </c>
    </row>
    <row r="49" spans="1:18" x14ac:dyDescent="0.3">
      <c r="A49" s="59" t="s">
        <v>2287</v>
      </c>
      <c r="B49" s="59" t="s">
        <v>2286</v>
      </c>
      <c r="C49" s="59" t="s">
        <v>2279</v>
      </c>
      <c r="D49" s="59" t="s">
        <v>2285</v>
      </c>
      <c r="E49" s="59" t="s">
        <v>2273</v>
      </c>
      <c r="F49" s="59" t="s">
        <v>144</v>
      </c>
      <c r="G49" s="61">
        <v>3</v>
      </c>
      <c r="H49" s="62">
        <v>8.01</v>
      </c>
      <c r="I49" s="62">
        <v>11.811</v>
      </c>
      <c r="J49" s="62">
        <v>9.8424999999999994</v>
      </c>
      <c r="K49" s="62">
        <v>9.4488000000000003</v>
      </c>
      <c r="L49" s="59"/>
      <c r="M49" s="60">
        <v>42</v>
      </c>
      <c r="N49" s="60"/>
      <c r="O49" s="25">
        <v>42</v>
      </c>
      <c r="P49" s="33">
        <f t="shared" si="0"/>
        <v>0.25199848800302393</v>
      </c>
      <c r="Q49" s="33">
        <f t="shared" si="1"/>
        <v>8.8992510042803907</v>
      </c>
      <c r="R49" s="26" t="s">
        <v>2445</v>
      </c>
    </row>
    <row r="50" spans="1:18" x14ac:dyDescent="0.3">
      <c r="A50" s="59" t="s">
        <v>2284</v>
      </c>
      <c r="B50" s="59" t="s">
        <v>2283</v>
      </c>
      <c r="C50" s="59" t="s">
        <v>2279</v>
      </c>
      <c r="D50" s="59" t="s">
        <v>2282</v>
      </c>
      <c r="E50" s="59" t="s">
        <v>1699</v>
      </c>
      <c r="F50" s="59" t="s">
        <v>144</v>
      </c>
      <c r="G50" s="61">
        <v>3</v>
      </c>
      <c r="H50" s="62">
        <v>12.04</v>
      </c>
      <c r="I50" s="62">
        <v>11.811</v>
      </c>
      <c r="J50" s="62">
        <v>9.8424999999999994</v>
      </c>
      <c r="K50" s="62">
        <v>11.811</v>
      </c>
      <c r="L50" s="59"/>
      <c r="M50" s="60">
        <v>24</v>
      </c>
      <c r="N50" s="60"/>
      <c r="O50" s="25">
        <v>24</v>
      </c>
      <c r="P50" s="33">
        <f t="shared" si="0"/>
        <v>0.17999892000215997</v>
      </c>
      <c r="Q50" s="33">
        <f t="shared" si="1"/>
        <v>6.3566078602002793</v>
      </c>
    </row>
    <row r="51" spans="1:18" x14ac:dyDescent="0.3">
      <c r="A51" s="59" t="s">
        <v>2281</v>
      </c>
      <c r="B51" s="59" t="s">
        <v>2280</v>
      </c>
      <c r="C51" s="59" t="s">
        <v>2279</v>
      </c>
      <c r="D51" s="59" t="s">
        <v>2278</v>
      </c>
      <c r="E51" s="59" t="s">
        <v>1694</v>
      </c>
      <c r="F51" s="59" t="s">
        <v>144</v>
      </c>
      <c r="G51" s="61">
        <v>3</v>
      </c>
      <c r="H51" s="62">
        <v>12.1</v>
      </c>
      <c r="I51" s="62">
        <v>11.811</v>
      </c>
      <c r="J51" s="62">
        <v>9.8424999999999994</v>
      </c>
      <c r="K51" s="62">
        <v>12.98</v>
      </c>
      <c r="L51" s="59"/>
      <c r="M51" s="60">
        <v>15</v>
      </c>
      <c r="N51" s="60"/>
      <c r="O51" s="25">
        <v>15</v>
      </c>
      <c r="P51" s="33">
        <f t="shared" si="0"/>
        <v>0.12363400546249452</v>
      </c>
      <c r="Q51" s="33">
        <f t="shared" si="1"/>
        <v>4.3660978127063554</v>
      </c>
    </row>
    <row r="52" spans="1:18" x14ac:dyDescent="0.3">
      <c r="A52" s="59" t="s">
        <v>2277</v>
      </c>
      <c r="B52" s="59" t="s">
        <v>2276</v>
      </c>
      <c r="C52" s="59" t="s">
        <v>2275</v>
      </c>
      <c r="D52" s="59" t="s">
        <v>2274</v>
      </c>
      <c r="E52" s="59" t="s">
        <v>2273</v>
      </c>
      <c r="F52" s="59" t="s">
        <v>144</v>
      </c>
      <c r="G52" s="61">
        <v>3</v>
      </c>
      <c r="H52" s="62">
        <v>8.01</v>
      </c>
      <c r="I52" s="62">
        <v>11.811</v>
      </c>
      <c r="J52" s="62">
        <v>9.8424999999999994</v>
      </c>
      <c r="K52" s="62">
        <v>9.4488000000000003</v>
      </c>
      <c r="L52" s="59"/>
      <c r="M52" s="60">
        <v>12</v>
      </c>
      <c r="N52" s="60"/>
      <c r="O52" s="25">
        <v>12</v>
      </c>
      <c r="P52" s="33">
        <f t="shared" si="0"/>
        <v>7.1999568000863989E-2</v>
      </c>
      <c r="Q52" s="33">
        <f t="shared" si="1"/>
        <v>2.5426431440801118</v>
      </c>
    </row>
    <row r="53" spans="1:18" x14ac:dyDescent="0.3">
      <c r="A53" s="59" t="s">
        <v>2272</v>
      </c>
      <c r="B53" s="59" t="s">
        <v>2271</v>
      </c>
      <c r="C53" s="59" t="s">
        <v>2267</v>
      </c>
      <c r="D53" s="59" t="s">
        <v>2270</v>
      </c>
      <c r="E53" s="59" t="s">
        <v>1707</v>
      </c>
      <c r="F53" s="59" t="s">
        <v>2113</v>
      </c>
      <c r="G53" s="61">
        <v>3</v>
      </c>
      <c r="H53" s="62">
        <v>8.01</v>
      </c>
      <c r="I53" s="62">
        <v>11.811</v>
      </c>
      <c r="J53" s="62">
        <v>9.8424999999999994</v>
      </c>
      <c r="K53" s="62">
        <v>9.4488000000000003</v>
      </c>
      <c r="L53" s="59"/>
      <c r="M53" s="60">
        <v>12</v>
      </c>
      <c r="N53" s="60"/>
      <c r="O53" s="25">
        <v>12</v>
      </c>
      <c r="P53" s="33">
        <f t="shared" si="0"/>
        <v>7.1999568000863989E-2</v>
      </c>
      <c r="Q53" s="33">
        <f t="shared" si="1"/>
        <v>2.5426431440801118</v>
      </c>
    </row>
    <row r="54" spans="1:18" x14ac:dyDescent="0.3">
      <c r="A54" s="59" t="s">
        <v>2269</v>
      </c>
      <c r="B54" s="59" t="s">
        <v>2268</v>
      </c>
      <c r="C54" s="59" t="s">
        <v>2267</v>
      </c>
      <c r="D54" s="59" t="s">
        <v>2266</v>
      </c>
      <c r="E54" s="59" t="s">
        <v>1699</v>
      </c>
      <c r="F54" s="59" t="s">
        <v>2113</v>
      </c>
      <c r="G54" s="61">
        <v>3</v>
      </c>
      <c r="H54" s="62">
        <v>12.04</v>
      </c>
      <c r="I54" s="62">
        <v>11.811</v>
      </c>
      <c r="J54" s="62">
        <v>9.8424999999999994</v>
      </c>
      <c r="K54" s="62">
        <v>11.811</v>
      </c>
      <c r="L54" s="59"/>
      <c r="M54" s="60">
        <v>90</v>
      </c>
      <c r="N54" s="60"/>
      <c r="O54" s="25">
        <v>90</v>
      </c>
      <c r="P54" s="33">
        <f t="shared" si="0"/>
        <v>0.67499595000809987</v>
      </c>
      <c r="Q54" s="33">
        <f t="shared" si="1"/>
        <v>23.837279475751046</v>
      </c>
      <c r="R54" s="26" t="s">
        <v>2445</v>
      </c>
    </row>
    <row r="55" spans="1:18" x14ac:dyDescent="0.3">
      <c r="A55" s="59" t="s">
        <v>2265</v>
      </c>
      <c r="B55" s="59" t="s">
        <v>2264</v>
      </c>
      <c r="C55" s="59" t="s">
        <v>2260</v>
      </c>
      <c r="D55" s="59" t="s">
        <v>2263</v>
      </c>
      <c r="E55" s="59" t="s">
        <v>1917</v>
      </c>
      <c r="F55" s="59" t="s">
        <v>144</v>
      </c>
      <c r="G55" s="61">
        <v>3</v>
      </c>
      <c r="H55" s="62">
        <v>10.14</v>
      </c>
      <c r="I55" s="62">
        <v>11.811</v>
      </c>
      <c r="J55" s="62">
        <v>9.8424999999999994</v>
      </c>
      <c r="K55" s="62">
        <v>10.629899999999999</v>
      </c>
      <c r="L55" s="59"/>
      <c r="M55" s="60">
        <v>23</v>
      </c>
      <c r="N55" s="60"/>
      <c r="O55" s="25">
        <v>23</v>
      </c>
      <c r="P55" s="33">
        <f t="shared" si="0"/>
        <v>0.15524906850186299</v>
      </c>
      <c r="Q55" s="33">
        <f t="shared" si="1"/>
        <v>5.4825742794227414</v>
      </c>
    </row>
    <row r="56" spans="1:18" x14ac:dyDescent="0.3">
      <c r="A56" s="59" t="s">
        <v>2262</v>
      </c>
      <c r="B56" s="59" t="s">
        <v>2261</v>
      </c>
      <c r="C56" s="59" t="s">
        <v>2260</v>
      </c>
      <c r="D56" s="59" t="s">
        <v>2259</v>
      </c>
      <c r="E56" s="59" t="s">
        <v>1699</v>
      </c>
      <c r="F56" s="59" t="s">
        <v>144</v>
      </c>
      <c r="G56" s="61">
        <v>3</v>
      </c>
      <c r="H56" s="62">
        <v>12.04</v>
      </c>
      <c r="I56" s="62">
        <v>11.811</v>
      </c>
      <c r="J56" s="62">
        <v>9.8424999999999994</v>
      </c>
      <c r="K56" s="62">
        <v>11.811</v>
      </c>
      <c r="L56" s="59"/>
      <c r="M56" s="60">
        <v>310</v>
      </c>
      <c r="N56" s="60"/>
      <c r="O56" s="25">
        <v>310</v>
      </c>
      <c r="P56" s="33">
        <f t="shared" si="0"/>
        <v>2.3249860500278996</v>
      </c>
      <c r="Q56" s="33">
        <f t="shared" si="1"/>
        <v>82.106184860920266</v>
      </c>
      <c r="R56" s="26" t="s">
        <v>2445</v>
      </c>
    </row>
    <row r="57" spans="1:18" x14ac:dyDescent="0.3">
      <c r="A57" s="59" t="s">
        <v>2258</v>
      </c>
      <c r="B57" s="59" t="s">
        <v>2257</v>
      </c>
      <c r="C57" s="59" t="s">
        <v>2256</v>
      </c>
      <c r="D57" s="59" t="s">
        <v>2255</v>
      </c>
      <c r="E57" s="59" t="s">
        <v>1917</v>
      </c>
      <c r="F57" s="59" t="s">
        <v>144</v>
      </c>
      <c r="G57" s="61">
        <v>3</v>
      </c>
      <c r="H57" s="62">
        <v>10.14</v>
      </c>
      <c r="I57" s="62">
        <v>11.811</v>
      </c>
      <c r="J57" s="62">
        <v>9.8424999999999994</v>
      </c>
      <c r="K57" s="62">
        <v>10.629899999999999</v>
      </c>
      <c r="L57" s="59"/>
      <c r="M57" s="60">
        <v>24</v>
      </c>
      <c r="N57" s="60"/>
      <c r="O57" s="25">
        <v>24</v>
      </c>
      <c r="P57" s="33">
        <f t="shared" si="0"/>
        <v>0.16199902800194393</v>
      </c>
      <c r="Q57" s="33">
        <f t="shared" si="1"/>
        <v>5.7209470741802502</v>
      </c>
    </row>
    <row r="58" spans="1:18" x14ac:dyDescent="0.3">
      <c r="A58" s="59" t="s">
        <v>2254</v>
      </c>
      <c r="B58" s="59" t="s">
        <v>2253</v>
      </c>
      <c r="C58" s="59" t="s">
        <v>440</v>
      </c>
      <c r="D58" s="59" t="s">
        <v>2252</v>
      </c>
      <c r="E58" s="59" t="s">
        <v>2145</v>
      </c>
      <c r="F58" s="59" t="s">
        <v>2182</v>
      </c>
      <c r="G58" s="61">
        <v>3</v>
      </c>
      <c r="H58" s="62">
        <v>17.16</v>
      </c>
      <c r="I58" s="62">
        <v>12.75</v>
      </c>
      <c r="J58" s="62">
        <v>9.75</v>
      </c>
      <c r="K58" s="62">
        <v>21.5</v>
      </c>
      <c r="L58" s="59"/>
      <c r="M58" s="60">
        <v>132</v>
      </c>
      <c r="N58" s="60"/>
      <c r="O58" s="25">
        <v>132</v>
      </c>
      <c r="P58" s="33">
        <f t="shared" si="0"/>
        <v>1.9271125812509999</v>
      </c>
      <c r="Q58" s="33">
        <f t="shared" si="1"/>
        <v>68.055402673104695</v>
      </c>
      <c r="R58" s="26" t="s">
        <v>2445</v>
      </c>
    </row>
    <row r="59" spans="1:18" x14ac:dyDescent="0.3">
      <c r="A59" s="59" t="s">
        <v>2251</v>
      </c>
      <c r="B59" s="59" t="s">
        <v>2250</v>
      </c>
      <c r="C59" s="59" t="s">
        <v>112</v>
      </c>
      <c r="D59" s="59" t="s">
        <v>2249</v>
      </c>
      <c r="E59" s="59" t="s">
        <v>2145</v>
      </c>
      <c r="F59" s="59" t="s">
        <v>2248</v>
      </c>
      <c r="G59" s="61">
        <v>3</v>
      </c>
      <c r="H59" s="62">
        <v>17.16</v>
      </c>
      <c r="I59" s="62">
        <v>12.99</v>
      </c>
      <c r="J59" s="62">
        <v>9.7520000000000007</v>
      </c>
      <c r="K59" s="62">
        <v>21.65</v>
      </c>
      <c r="L59" s="59"/>
      <c r="M59" s="60">
        <v>48</v>
      </c>
      <c r="N59" s="60"/>
      <c r="O59" s="25">
        <v>48</v>
      </c>
      <c r="P59" s="33">
        <f t="shared" si="0"/>
        <v>0.71908772762089412</v>
      </c>
      <c r="Q59" s="33">
        <f t="shared" si="1"/>
        <v>25.394367374613591</v>
      </c>
      <c r="R59" s="26" t="s">
        <v>2445</v>
      </c>
    </row>
    <row r="60" spans="1:18" x14ac:dyDescent="0.3">
      <c r="A60" s="59" t="s">
        <v>2247</v>
      </c>
      <c r="B60" s="59" t="s">
        <v>2246</v>
      </c>
      <c r="C60" s="59" t="s">
        <v>43</v>
      </c>
      <c r="D60" s="59" t="s">
        <v>2245</v>
      </c>
      <c r="E60" s="59" t="s">
        <v>2210</v>
      </c>
      <c r="F60" s="59" t="s">
        <v>2241</v>
      </c>
      <c r="G60" s="61">
        <v>3</v>
      </c>
      <c r="H60" s="62">
        <v>15.7</v>
      </c>
      <c r="I60" s="62">
        <v>12.75</v>
      </c>
      <c r="J60" s="62">
        <v>9.75</v>
      </c>
      <c r="K60" s="62">
        <v>19.5</v>
      </c>
      <c r="L60" s="59"/>
      <c r="M60" s="60">
        <v>12</v>
      </c>
      <c r="N60" s="60"/>
      <c r="O60" s="25">
        <v>12</v>
      </c>
      <c r="P60" s="33">
        <f t="shared" si="0"/>
        <v>0.15889511769299999</v>
      </c>
      <c r="Q60" s="33">
        <f t="shared" si="1"/>
        <v>5.6113334127929875</v>
      </c>
    </row>
    <row r="61" spans="1:18" x14ac:dyDescent="0.3">
      <c r="A61" s="59" t="s">
        <v>2244</v>
      </c>
      <c r="B61" s="59" t="s">
        <v>2243</v>
      </c>
      <c r="C61" s="59" t="s">
        <v>43</v>
      </c>
      <c r="D61" s="59" t="s">
        <v>2242</v>
      </c>
      <c r="E61" s="59" t="s">
        <v>1694</v>
      </c>
      <c r="F61" s="59" t="s">
        <v>2241</v>
      </c>
      <c r="G61" s="61">
        <v>3</v>
      </c>
      <c r="H61" s="62">
        <v>20.07</v>
      </c>
      <c r="I61" s="62">
        <v>12.75</v>
      </c>
      <c r="J61" s="62">
        <v>9.4488000000000003</v>
      </c>
      <c r="K61" s="62">
        <v>23</v>
      </c>
      <c r="L61" s="59"/>
      <c r="M61" s="60">
        <v>21</v>
      </c>
      <c r="N61" s="60"/>
      <c r="O61" s="25">
        <v>21</v>
      </c>
      <c r="P61" s="33">
        <f t="shared" si="0"/>
        <v>0.31784388991094881</v>
      </c>
      <c r="Q61" s="33">
        <f t="shared" si="1"/>
        <v>11.224561619038184</v>
      </c>
    </row>
    <row r="62" spans="1:18" x14ac:dyDescent="0.3">
      <c r="A62" s="59" t="s">
        <v>2240</v>
      </c>
      <c r="B62" s="59" t="s">
        <v>2239</v>
      </c>
      <c r="C62" s="59" t="s">
        <v>169</v>
      </c>
      <c r="D62" s="59" t="s">
        <v>2238</v>
      </c>
      <c r="E62" s="59" t="s">
        <v>2210</v>
      </c>
      <c r="F62" s="59" t="s">
        <v>2237</v>
      </c>
      <c r="G62" s="61">
        <v>3</v>
      </c>
      <c r="H62" s="62">
        <v>15.7</v>
      </c>
      <c r="I62" s="62">
        <v>12.75</v>
      </c>
      <c r="J62" s="62">
        <v>9.75</v>
      </c>
      <c r="K62" s="62">
        <v>19.5</v>
      </c>
      <c r="L62" s="59"/>
      <c r="M62" s="60">
        <v>36</v>
      </c>
      <c r="N62" s="60"/>
      <c r="O62" s="25">
        <v>36</v>
      </c>
      <c r="P62" s="33">
        <f t="shared" si="0"/>
        <v>0.47668535307899995</v>
      </c>
      <c r="Q62" s="33">
        <f t="shared" si="1"/>
        <v>16.834000238378959</v>
      </c>
      <c r="R62" s="26" t="s">
        <v>2445</v>
      </c>
    </row>
    <row r="63" spans="1:18" x14ac:dyDescent="0.3">
      <c r="A63" s="59" t="s">
        <v>2236</v>
      </c>
      <c r="B63" s="59" t="s">
        <v>2235</v>
      </c>
      <c r="C63" s="59" t="s">
        <v>2234</v>
      </c>
      <c r="D63" s="59" t="s">
        <v>2233</v>
      </c>
      <c r="E63" s="59" t="s">
        <v>1694</v>
      </c>
      <c r="F63" s="59" t="s">
        <v>226</v>
      </c>
      <c r="G63" s="61">
        <v>3</v>
      </c>
      <c r="H63" s="62">
        <v>20.07</v>
      </c>
      <c r="I63" s="62">
        <v>12.99</v>
      </c>
      <c r="J63" s="62">
        <v>9.7520000000000007</v>
      </c>
      <c r="K63" s="62">
        <v>23.23</v>
      </c>
      <c r="L63" s="59"/>
      <c r="M63" s="60">
        <v>12</v>
      </c>
      <c r="N63" s="60"/>
      <c r="O63" s="25">
        <v>12</v>
      </c>
      <c r="P63" s="33">
        <f t="shared" si="0"/>
        <v>0.19289154633525835</v>
      </c>
      <c r="Q63" s="33">
        <f t="shared" si="1"/>
        <v>6.8119070913657485</v>
      </c>
    </row>
    <row r="64" spans="1:18" x14ac:dyDescent="0.3">
      <c r="A64" s="59" t="s">
        <v>2232</v>
      </c>
      <c r="B64" s="59" t="s">
        <v>2231</v>
      </c>
      <c r="C64" s="59" t="s">
        <v>2230</v>
      </c>
      <c r="D64" s="59" t="s">
        <v>2229</v>
      </c>
      <c r="E64" s="59" t="s">
        <v>2210</v>
      </c>
      <c r="F64" s="59" t="s">
        <v>144</v>
      </c>
      <c r="G64" s="61">
        <v>3</v>
      </c>
      <c r="H64" s="62">
        <v>15.7</v>
      </c>
      <c r="I64" s="62">
        <v>12.75</v>
      </c>
      <c r="J64" s="62">
        <v>9.75</v>
      </c>
      <c r="K64" s="62">
        <v>19.5</v>
      </c>
      <c r="L64" s="59"/>
      <c r="M64" s="60">
        <v>30</v>
      </c>
      <c r="N64" s="60"/>
      <c r="O64" s="25">
        <v>30</v>
      </c>
      <c r="P64" s="33">
        <f t="shared" si="0"/>
        <v>0.39723779423249994</v>
      </c>
      <c r="Q64" s="33">
        <f t="shared" si="1"/>
        <v>14.028333531982467</v>
      </c>
    </row>
    <row r="65" spans="1:18" x14ac:dyDescent="0.3">
      <c r="A65" s="59" t="s">
        <v>2228</v>
      </c>
      <c r="B65" s="59" t="s">
        <v>2227</v>
      </c>
      <c r="C65" s="59" t="s">
        <v>2226</v>
      </c>
      <c r="D65" s="59" t="s">
        <v>2225</v>
      </c>
      <c r="E65" s="59" t="s">
        <v>2145</v>
      </c>
      <c r="F65" s="59" t="s">
        <v>144</v>
      </c>
      <c r="G65" s="61">
        <v>3</v>
      </c>
      <c r="H65" s="62">
        <v>17.16</v>
      </c>
      <c r="I65" s="62">
        <v>12.75</v>
      </c>
      <c r="J65" s="62">
        <v>9.75</v>
      </c>
      <c r="K65" s="62">
        <v>21.5</v>
      </c>
      <c r="L65" s="59"/>
      <c r="M65" s="60">
        <v>15</v>
      </c>
      <c r="N65" s="60"/>
      <c r="O65" s="25">
        <v>15</v>
      </c>
      <c r="P65" s="33">
        <f t="shared" si="0"/>
        <v>0.21899006605124999</v>
      </c>
      <c r="Q65" s="33">
        <f t="shared" si="1"/>
        <v>7.7335684855800784</v>
      </c>
    </row>
    <row r="66" spans="1:18" x14ac:dyDescent="0.3">
      <c r="A66" s="59" t="s">
        <v>2224</v>
      </c>
      <c r="B66" s="59" t="s">
        <v>2223</v>
      </c>
      <c r="C66" s="59" t="s">
        <v>2222</v>
      </c>
      <c r="D66" s="59" t="s">
        <v>2221</v>
      </c>
      <c r="E66" s="59" t="s">
        <v>2145</v>
      </c>
      <c r="F66" s="59" t="s">
        <v>74</v>
      </c>
      <c r="G66" s="61">
        <v>3</v>
      </c>
      <c r="H66" s="62">
        <v>17.16</v>
      </c>
      <c r="I66" s="62">
        <v>12.75</v>
      </c>
      <c r="J66" s="62">
        <v>9.75</v>
      </c>
      <c r="K66" s="62">
        <v>21.5</v>
      </c>
      <c r="L66" s="59"/>
      <c r="M66" s="60">
        <v>54</v>
      </c>
      <c r="N66" s="60"/>
      <c r="O66" s="25">
        <v>54</v>
      </c>
      <c r="P66" s="33">
        <f t="shared" ref="P66:P129" si="2">O66/G66*I66*J66*K66*0.0254*0.0254*0.0254</f>
        <v>0.78836423778449993</v>
      </c>
      <c r="Q66" s="33">
        <f t="shared" ref="Q66:Q129" si="3">P66*35.3147</f>
        <v>27.84084654808828</v>
      </c>
      <c r="R66" s="26" t="s">
        <v>2445</v>
      </c>
    </row>
    <row r="67" spans="1:18" x14ac:dyDescent="0.3">
      <c r="A67" s="59" t="s">
        <v>2220</v>
      </c>
      <c r="B67" s="59" t="s">
        <v>2219</v>
      </c>
      <c r="C67" s="59" t="s">
        <v>2215</v>
      </c>
      <c r="D67" s="59" t="s">
        <v>2218</v>
      </c>
      <c r="E67" s="59" t="s">
        <v>2210</v>
      </c>
      <c r="F67" s="59" t="s">
        <v>144</v>
      </c>
      <c r="G67" s="61">
        <v>3</v>
      </c>
      <c r="H67" s="62">
        <v>15.7</v>
      </c>
      <c r="I67" s="62">
        <v>12.75</v>
      </c>
      <c r="J67" s="62">
        <v>9.75</v>
      </c>
      <c r="K67" s="62">
        <v>19.5</v>
      </c>
      <c r="L67" s="59"/>
      <c r="M67" s="60">
        <v>18</v>
      </c>
      <c r="N67" s="60"/>
      <c r="O67" s="25">
        <v>18</v>
      </c>
      <c r="P67" s="33">
        <f t="shared" si="2"/>
        <v>0.23834267653949998</v>
      </c>
      <c r="Q67" s="33">
        <f t="shared" si="3"/>
        <v>8.4170001191894794</v>
      </c>
    </row>
    <row r="68" spans="1:18" x14ac:dyDescent="0.3">
      <c r="A68" s="59" t="s">
        <v>2217</v>
      </c>
      <c r="B68" s="59" t="s">
        <v>2216</v>
      </c>
      <c r="C68" s="59" t="s">
        <v>2215</v>
      </c>
      <c r="D68" s="59" t="s">
        <v>2214</v>
      </c>
      <c r="E68" s="59" t="s">
        <v>2145</v>
      </c>
      <c r="F68" s="59" t="s">
        <v>144</v>
      </c>
      <c r="G68" s="61">
        <v>3</v>
      </c>
      <c r="H68" s="62">
        <v>17.16</v>
      </c>
      <c r="I68" s="62">
        <v>12.75</v>
      </c>
      <c r="J68" s="62">
        <v>9.75</v>
      </c>
      <c r="K68" s="62">
        <v>21.5</v>
      </c>
      <c r="L68" s="59"/>
      <c r="M68" s="60">
        <v>18</v>
      </c>
      <c r="N68" s="60"/>
      <c r="O68" s="25">
        <v>18</v>
      </c>
      <c r="P68" s="33">
        <f t="shared" si="2"/>
        <v>0.2627880792615</v>
      </c>
      <c r="Q68" s="33">
        <f t="shared" si="3"/>
        <v>9.2802821826960944</v>
      </c>
    </row>
    <row r="69" spans="1:18" x14ac:dyDescent="0.3">
      <c r="A69" s="59" t="s">
        <v>2213</v>
      </c>
      <c r="B69" s="59" t="s">
        <v>2212</v>
      </c>
      <c r="C69" s="59" t="s">
        <v>2188</v>
      </c>
      <c r="D69" s="59" t="s">
        <v>2211</v>
      </c>
      <c r="E69" s="59" t="s">
        <v>2210</v>
      </c>
      <c r="F69" s="59" t="s">
        <v>144</v>
      </c>
      <c r="G69" s="61">
        <v>3</v>
      </c>
      <c r="H69" s="62">
        <v>15.7</v>
      </c>
      <c r="I69" s="62">
        <v>12.75</v>
      </c>
      <c r="J69" s="62">
        <v>9.75</v>
      </c>
      <c r="K69" s="62">
        <v>19.5</v>
      </c>
      <c r="L69" s="59"/>
      <c r="M69" s="60">
        <v>44</v>
      </c>
      <c r="N69" s="60"/>
      <c r="O69" s="25">
        <v>44</v>
      </c>
      <c r="P69" s="33">
        <f t="shared" si="2"/>
        <v>0.58261543154099993</v>
      </c>
      <c r="Q69" s="33">
        <f t="shared" si="3"/>
        <v>20.574889180240952</v>
      </c>
      <c r="R69" s="26" t="s">
        <v>2445</v>
      </c>
    </row>
    <row r="70" spans="1:18" x14ac:dyDescent="0.3">
      <c r="A70" s="59" t="s">
        <v>2209</v>
      </c>
      <c r="B70" s="59" t="s">
        <v>2208</v>
      </c>
      <c r="C70" s="59" t="s">
        <v>2207</v>
      </c>
      <c r="D70" s="59" t="s">
        <v>2206</v>
      </c>
      <c r="E70" s="59" t="s">
        <v>1694</v>
      </c>
      <c r="F70" s="59" t="s">
        <v>144</v>
      </c>
      <c r="G70" s="61">
        <v>3</v>
      </c>
      <c r="H70" s="62">
        <v>20.07</v>
      </c>
      <c r="I70" s="62">
        <v>12.99213</v>
      </c>
      <c r="J70" s="62">
        <v>9.7520000000000007</v>
      </c>
      <c r="K70" s="62">
        <v>23.228349999999999</v>
      </c>
      <c r="L70" s="59"/>
      <c r="M70" s="60">
        <v>15</v>
      </c>
      <c r="N70" s="60"/>
      <c r="O70" s="25">
        <v>15</v>
      </c>
      <c r="P70" s="33">
        <f t="shared" si="2"/>
        <v>0.24113684011675091</v>
      </c>
      <c r="Q70" s="33">
        <f t="shared" si="3"/>
        <v>8.5156751676710236</v>
      </c>
    </row>
    <row r="71" spans="1:18" x14ac:dyDescent="0.3">
      <c r="A71" s="59" t="s">
        <v>2205</v>
      </c>
      <c r="B71" s="59" t="s">
        <v>2204</v>
      </c>
      <c r="C71" s="59" t="s">
        <v>2200</v>
      </c>
      <c r="D71" s="59" t="s">
        <v>2203</v>
      </c>
      <c r="E71" s="59" t="s">
        <v>2145</v>
      </c>
      <c r="F71" s="59" t="s">
        <v>50</v>
      </c>
      <c r="G71" s="61">
        <v>3</v>
      </c>
      <c r="H71" s="62">
        <v>17.16</v>
      </c>
      <c r="I71" s="62">
        <v>12.75</v>
      </c>
      <c r="J71" s="62">
        <v>9.75</v>
      </c>
      <c r="K71" s="62">
        <v>21.5</v>
      </c>
      <c r="L71" s="59"/>
      <c r="M71" s="60">
        <v>123</v>
      </c>
      <c r="N71" s="60"/>
      <c r="O71" s="25">
        <v>123</v>
      </c>
      <c r="P71" s="33">
        <f t="shared" si="2"/>
        <v>1.7957185416202497</v>
      </c>
      <c r="Q71" s="33">
        <f t="shared" si="3"/>
        <v>63.415261581756639</v>
      </c>
      <c r="R71" s="26" t="s">
        <v>2445</v>
      </c>
    </row>
    <row r="72" spans="1:18" x14ac:dyDescent="0.3">
      <c r="A72" s="59" t="s">
        <v>2202</v>
      </c>
      <c r="B72" s="59" t="s">
        <v>2201</v>
      </c>
      <c r="C72" s="59" t="s">
        <v>2200</v>
      </c>
      <c r="D72" s="59" t="s">
        <v>2199</v>
      </c>
      <c r="E72" s="59" t="s">
        <v>1694</v>
      </c>
      <c r="F72" s="59" t="s">
        <v>50</v>
      </c>
      <c r="G72" s="61">
        <v>3</v>
      </c>
      <c r="H72" s="62">
        <v>20.07</v>
      </c>
      <c r="I72" s="62">
        <v>12.75</v>
      </c>
      <c r="J72" s="62">
        <v>9.75</v>
      </c>
      <c r="K72" s="62">
        <v>23</v>
      </c>
      <c r="L72" s="59"/>
      <c r="M72" s="60">
        <v>14</v>
      </c>
      <c r="N72" s="60"/>
      <c r="O72" s="25">
        <v>14</v>
      </c>
      <c r="P72" s="33">
        <f t="shared" si="2"/>
        <v>0.21865054656900001</v>
      </c>
      <c r="Q72" s="33">
        <f t="shared" si="3"/>
        <v>7.7215784569202652</v>
      </c>
    </row>
    <row r="73" spans="1:18" x14ac:dyDescent="0.3">
      <c r="A73" s="59" t="s">
        <v>2198</v>
      </c>
      <c r="B73" s="59" t="s">
        <v>2197</v>
      </c>
      <c r="C73" s="59" t="s">
        <v>2196</v>
      </c>
      <c r="D73" s="59" t="s">
        <v>2195</v>
      </c>
      <c r="E73" s="59" t="s">
        <v>2186</v>
      </c>
      <c r="F73" s="59" t="s">
        <v>33</v>
      </c>
      <c r="G73" s="61">
        <v>3</v>
      </c>
      <c r="H73" s="62">
        <v>12.43</v>
      </c>
      <c r="I73" s="62">
        <v>12.75</v>
      </c>
      <c r="J73" s="62">
        <v>9.75</v>
      </c>
      <c r="K73" s="62">
        <v>16.5</v>
      </c>
      <c r="L73" s="59"/>
      <c r="M73" s="60">
        <v>45</v>
      </c>
      <c r="N73" s="60"/>
      <c r="O73" s="25">
        <v>45</v>
      </c>
      <c r="P73" s="33">
        <f t="shared" si="2"/>
        <v>0.50418643114124995</v>
      </c>
      <c r="Q73" s="33">
        <f t="shared" si="3"/>
        <v>17.805192559823901</v>
      </c>
      <c r="R73" s="26" t="s">
        <v>2445</v>
      </c>
    </row>
    <row r="74" spans="1:18" x14ac:dyDescent="0.3">
      <c r="A74" s="59" t="s">
        <v>2194</v>
      </c>
      <c r="B74" s="59" t="s">
        <v>2193</v>
      </c>
      <c r="C74" s="59" t="s">
        <v>2192</v>
      </c>
      <c r="D74" s="59" t="s">
        <v>2191</v>
      </c>
      <c r="E74" s="59" t="s">
        <v>2186</v>
      </c>
      <c r="F74" s="59" t="s">
        <v>144</v>
      </c>
      <c r="G74" s="61">
        <v>3</v>
      </c>
      <c r="H74" s="62">
        <v>12.43</v>
      </c>
      <c r="I74" s="62">
        <v>12.99</v>
      </c>
      <c r="J74" s="62">
        <v>9.84</v>
      </c>
      <c r="K74" s="62">
        <v>16.54</v>
      </c>
      <c r="L74" s="59"/>
      <c r="M74" s="60">
        <v>57</v>
      </c>
      <c r="N74" s="60"/>
      <c r="O74" s="25">
        <v>57</v>
      </c>
      <c r="P74" s="33">
        <f t="shared" si="2"/>
        <v>0.65825551368401702</v>
      </c>
      <c r="Q74" s="33">
        <f t="shared" si="3"/>
        <v>23.246095989096958</v>
      </c>
      <c r="R74" s="26" t="s">
        <v>2445</v>
      </c>
    </row>
    <row r="75" spans="1:18" x14ac:dyDescent="0.3">
      <c r="A75" s="59" t="s">
        <v>2190</v>
      </c>
      <c r="B75" s="59" t="s">
        <v>2189</v>
      </c>
      <c r="C75" s="59" t="s">
        <v>2188</v>
      </c>
      <c r="D75" s="59" t="s">
        <v>2187</v>
      </c>
      <c r="E75" s="59" t="s">
        <v>2186</v>
      </c>
      <c r="F75" s="59" t="s">
        <v>144</v>
      </c>
      <c r="G75" s="61">
        <v>3</v>
      </c>
      <c r="H75" s="62">
        <v>12.43</v>
      </c>
      <c r="I75" s="62">
        <v>12.75</v>
      </c>
      <c r="J75" s="62">
        <v>9.75</v>
      </c>
      <c r="K75" s="62">
        <v>16.5</v>
      </c>
      <c r="L75" s="59"/>
      <c r="M75" s="60">
        <v>81</v>
      </c>
      <c r="N75" s="60"/>
      <c r="O75" s="25">
        <v>81</v>
      </c>
      <c r="P75" s="33">
        <f t="shared" si="2"/>
        <v>0.90753557605424984</v>
      </c>
      <c r="Q75" s="33">
        <f t="shared" si="3"/>
        <v>32.04934660768302</v>
      </c>
      <c r="R75" s="26" t="s">
        <v>2445</v>
      </c>
    </row>
    <row r="76" spans="1:18" x14ac:dyDescent="0.3">
      <c r="A76" s="59" t="s">
        <v>2185</v>
      </c>
      <c r="B76" s="59" t="s">
        <v>2184</v>
      </c>
      <c r="C76" s="59" t="s">
        <v>440</v>
      </c>
      <c r="D76" s="59" t="s">
        <v>2183</v>
      </c>
      <c r="E76" s="59" t="s">
        <v>1694</v>
      </c>
      <c r="F76" s="59" t="s">
        <v>2182</v>
      </c>
      <c r="G76" s="61">
        <v>3</v>
      </c>
      <c r="H76" s="62">
        <v>9.9600000000000009</v>
      </c>
      <c r="I76" s="62">
        <v>11.811</v>
      </c>
      <c r="J76" s="62">
        <v>9.8424999999999994</v>
      </c>
      <c r="K76" s="62">
        <v>12.984249999999999</v>
      </c>
      <c r="L76" s="59"/>
      <c r="M76" s="60">
        <v>207</v>
      </c>
      <c r="N76" s="60"/>
      <c r="O76" s="25">
        <v>207</v>
      </c>
      <c r="P76" s="33">
        <f t="shared" si="2"/>
        <v>1.7067079143978614</v>
      </c>
      <c r="Q76" s="33">
        <f t="shared" si="3"/>
        <v>60.271877984586162</v>
      </c>
      <c r="R76" s="26" t="s">
        <v>2445</v>
      </c>
    </row>
    <row r="77" spans="1:18" x14ac:dyDescent="0.3">
      <c r="A77" s="59" t="s">
        <v>2181</v>
      </c>
      <c r="B77" s="59" t="s">
        <v>2180</v>
      </c>
      <c r="C77" s="59" t="s">
        <v>2173</v>
      </c>
      <c r="D77" s="59" t="s">
        <v>2179</v>
      </c>
      <c r="E77" s="59" t="s">
        <v>1917</v>
      </c>
      <c r="F77" s="59" t="s">
        <v>144</v>
      </c>
      <c r="G77" s="61">
        <v>3</v>
      </c>
      <c r="H77" s="62">
        <v>10.14</v>
      </c>
      <c r="I77" s="62">
        <v>11.811</v>
      </c>
      <c r="J77" s="62">
        <v>9.8424999999999994</v>
      </c>
      <c r="K77" s="62">
        <v>10.629899999999999</v>
      </c>
      <c r="L77" s="59"/>
      <c r="M77" s="60">
        <v>45</v>
      </c>
      <c r="N77" s="60"/>
      <c r="O77" s="25">
        <v>45</v>
      </c>
      <c r="P77" s="33">
        <f t="shared" si="2"/>
        <v>0.30374817750364497</v>
      </c>
      <c r="Q77" s="33">
        <f t="shared" si="3"/>
        <v>10.726775764087972</v>
      </c>
      <c r="R77" s="26" t="s">
        <v>2445</v>
      </c>
    </row>
    <row r="78" spans="1:18" x14ac:dyDescent="0.3">
      <c r="A78" s="59" t="s">
        <v>2178</v>
      </c>
      <c r="B78" s="59" t="s">
        <v>2177</v>
      </c>
      <c r="C78" s="59" t="s">
        <v>2173</v>
      </c>
      <c r="D78" s="59" t="s">
        <v>2176</v>
      </c>
      <c r="E78" s="59" t="s">
        <v>1699</v>
      </c>
      <c r="F78" s="59" t="s">
        <v>144</v>
      </c>
      <c r="G78" s="61">
        <v>3</v>
      </c>
      <c r="H78" s="62">
        <v>12.04</v>
      </c>
      <c r="I78" s="62">
        <v>11.811</v>
      </c>
      <c r="J78" s="62">
        <v>9.8424999999999994</v>
      </c>
      <c r="K78" s="62">
        <v>11.811</v>
      </c>
      <c r="L78" s="59"/>
      <c r="M78" s="60">
        <v>27</v>
      </c>
      <c r="N78" s="60"/>
      <c r="O78" s="25">
        <v>27</v>
      </c>
      <c r="P78" s="33">
        <f t="shared" si="2"/>
        <v>0.20249878500242996</v>
      </c>
      <c r="Q78" s="33">
        <f t="shared" si="3"/>
        <v>7.151183842725314</v>
      </c>
    </row>
    <row r="79" spans="1:18" x14ac:dyDescent="0.3">
      <c r="A79" s="59" t="s">
        <v>2175</v>
      </c>
      <c r="B79" s="59" t="s">
        <v>2174</v>
      </c>
      <c r="C79" s="59" t="s">
        <v>2173</v>
      </c>
      <c r="D79" s="59" t="s">
        <v>2172</v>
      </c>
      <c r="E79" s="59" t="s">
        <v>1694</v>
      </c>
      <c r="F79" s="59" t="s">
        <v>144</v>
      </c>
      <c r="G79" s="61">
        <v>3</v>
      </c>
      <c r="H79" s="62">
        <v>12.1</v>
      </c>
      <c r="I79" s="62">
        <v>11.811</v>
      </c>
      <c r="J79" s="62">
        <v>9.8424999999999994</v>
      </c>
      <c r="K79" s="62">
        <v>12.984249999999999</v>
      </c>
      <c r="L79" s="59"/>
      <c r="M79" s="60">
        <v>63</v>
      </c>
      <c r="N79" s="60"/>
      <c r="O79" s="25">
        <v>63</v>
      </c>
      <c r="P79" s="33">
        <f t="shared" si="2"/>
        <v>0.51943284351239261</v>
      </c>
      <c r="Q79" s="33">
        <f t="shared" si="3"/>
        <v>18.343615038787092</v>
      </c>
      <c r="R79" s="26" t="s">
        <v>2445</v>
      </c>
    </row>
    <row r="80" spans="1:18" x14ac:dyDescent="0.3">
      <c r="A80" s="59" t="s">
        <v>2171</v>
      </c>
      <c r="B80" s="59" t="s">
        <v>2170</v>
      </c>
      <c r="C80" s="59" t="s">
        <v>2169</v>
      </c>
      <c r="D80" s="59" t="s">
        <v>2168</v>
      </c>
      <c r="E80" s="59" t="s">
        <v>1699</v>
      </c>
      <c r="F80" s="59" t="s">
        <v>144</v>
      </c>
      <c r="G80" s="61">
        <v>3</v>
      </c>
      <c r="H80" s="62">
        <v>12.04</v>
      </c>
      <c r="I80" s="62">
        <v>11.811</v>
      </c>
      <c r="J80" s="62">
        <v>9.8424999999999994</v>
      </c>
      <c r="K80" s="62">
        <v>11.811</v>
      </c>
      <c r="L80" s="59"/>
      <c r="M80" s="60">
        <v>153</v>
      </c>
      <c r="N80" s="60"/>
      <c r="O80" s="25">
        <v>153</v>
      </c>
      <c r="P80" s="33">
        <f t="shared" si="2"/>
        <v>1.1474931150137697</v>
      </c>
      <c r="Q80" s="33">
        <f t="shared" si="3"/>
        <v>40.523375108776776</v>
      </c>
      <c r="R80" s="26" t="s">
        <v>2445</v>
      </c>
    </row>
    <row r="81" spans="1:18" x14ac:dyDescent="0.3">
      <c r="A81" s="59" t="s">
        <v>2167</v>
      </c>
      <c r="B81" s="59" t="s">
        <v>2166</v>
      </c>
      <c r="C81" s="59" t="s">
        <v>116</v>
      </c>
      <c r="D81" s="59" t="s">
        <v>2165</v>
      </c>
      <c r="E81" s="59" t="s">
        <v>2125</v>
      </c>
      <c r="F81" s="59" t="s">
        <v>2156</v>
      </c>
      <c r="G81" s="61">
        <v>3</v>
      </c>
      <c r="H81" s="62">
        <v>12.43</v>
      </c>
      <c r="I81" s="62">
        <v>12.99213</v>
      </c>
      <c r="J81" s="62">
        <v>9.8425200000000004</v>
      </c>
      <c r="K81" s="62">
        <v>16.535429999999998</v>
      </c>
      <c r="L81" s="59"/>
      <c r="M81" s="60">
        <v>54</v>
      </c>
      <c r="N81" s="60"/>
      <c r="O81" s="25">
        <v>54</v>
      </c>
      <c r="P81" s="33">
        <f t="shared" si="2"/>
        <v>0.62370009690836659</v>
      </c>
      <c r="Q81" s="33">
        <f t="shared" si="3"/>
        <v>22.025781812289896</v>
      </c>
      <c r="R81" s="26" t="s">
        <v>2445</v>
      </c>
    </row>
    <row r="82" spans="1:18" x14ac:dyDescent="0.3">
      <c r="A82" s="59" t="s">
        <v>2164</v>
      </c>
      <c r="B82" s="59" t="s">
        <v>2163</v>
      </c>
      <c r="C82" s="59" t="s">
        <v>116</v>
      </c>
      <c r="D82" s="59" t="s">
        <v>2162</v>
      </c>
      <c r="E82" s="59" t="s">
        <v>2161</v>
      </c>
      <c r="F82" s="59" t="s">
        <v>2156</v>
      </c>
      <c r="G82" s="61">
        <v>3</v>
      </c>
      <c r="H82" s="62">
        <v>15.7</v>
      </c>
      <c r="I82" s="62">
        <v>12.99213</v>
      </c>
      <c r="J82" s="62">
        <v>9.8425200000000004</v>
      </c>
      <c r="K82" s="62">
        <v>19.685040000000001</v>
      </c>
      <c r="L82" s="59"/>
      <c r="M82" s="60">
        <v>15</v>
      </c>
      <c r="N82" s="60"/>
      <c r="O82" s="25">
        <v>15</v>
      </c>
      <c r="P82" s="33">
        <f t="shared" si="2"/>
        <v>0.2062500769500043</v>
      </c>
      <c r="Q82" s="33">
        <f t="shared" si="3"/>
        <v>7.283659592466317</v>
      </c>
    </row>
    <row r="83" spans="1:18" x14ac:dyDescent="0.3">
      <c r="A83" s="59" t="s">
        <v>2160</v>
      </c>
      <c r="B83" s="59" t="s">
        <v>2159</v>
      </c>
      <c r="C83" s="59" t="s">
        <v>116</v>
      </c>
      <c r="D83" s="59" t="s">
        <v>2158</v>
      </c>
      <c r="E83" s="59" t="s">
        <v>2157</v>
      </c>
      <c r="F83" s="59" t="s">
        <v>2156</v>
      </c>
      <c r="G83" s="61">
        <v>3</v>
      </c>
      <c r="H83" s="62">
        <v>17.16</v>
      </c>
      <c r="I83" s="62">
        <v>12.75</v>
      </c>
      <c r="J83" s="62">
        <v>9.75</v>
      </c>
      <c r="K83" s="62">
        <v>21.5</v>
      </c>
      <c r="L83" s="59"/>
      <c r="M83" s="60">
        <v>39</v>
      </c>
      <c r="N83" s="60"/>
      <c r="O83" s="25">
        <v>39</v>
      </c>
      <c r="P83" s="33">
        <f t="shared" si="2"/>
        <v>0.56937417173325</v>
      </c>
      <c r="Q83" s="33">
        <f t="shared" si="3"/>
        <v>20.107278062508204</v>
      </c>
      <c r="R83" s="26" t="s">
        <v>2445</v>
      </c>
    </row>
    <row r="84" spans="1:18" x14ac:dyDescent="0.3">
      <c r="A84" s="59" t="s">
        <v>2155</v>
      </c>
      <c r="B84" s="59" t="s">
        <v>2154</v>
      </c>
      <c r="C84" s="59" t="s">
        <v>2153</v>
      </c>
      <c r="D84" s="59" t="s">
        <v>2152</v>
      </c>
      <c r="E84" s="59" t="s">
        <v>2125</v>
      </c>
      <c r="F84" s="59" t="s">
        <v>43</v>
      </c>
      <c r="G84" s="61">
        <v>3</v>
      </c>
      <c r="H84" s="62">
        <v>12.43</v>
      </c>
      <c r="I84" s="62">
        <v>12.99213</v>
      </c>
      <c r="J84" s="62">
        <v>9.8425200000000004</v>
      </c>
      <c r="K84" s="62">
        <v>16.535429999999998</v>
      </c>
      <c r="L84" s="59"/>
      <c r="M84" s="60">
        <v>45</v>
      </c>
      <c r="N84" s="60"/>
      <c r="O84" s="25">
        <v>45</v>
      </c>
      <c r="P84" s="33">
        <f t="shared" si="2"/>
        <v>0.51975008075697204</v>
      </c>
      <c r="Q84" s="33">
        <f t="shared" si="3"/>
        <v>18.354818176908243</v>
      </c>
      <c r="R84" s="26" t="s">
        <v>2445</v>
      </c>
    </row>
    <row r="85" spans="1:18" x14ac:dyDescent="0.3">
      <c r="A85" s="59" t="s">
        <v>2151</v>
      </c>
      <c r="B85" s="59" t="s">
        <v>2150</v>
      </c>
      <c r="C85" s="59" t="s">
        <v>2142</v>
      </c>
      <c r="D85" s="59" t="s">
        <v>2149</v>
      </c>
      <c r="E85" s="59" t="s">
        <v>1917</v>
      </c>
      <c r="F85" s="59" t="s">
        <v>2140</v>
      </c>
      <c r="G85" s="61">
        <v>3</v>
      </c>
      <c r="H85" s="62">
        <v>15.7</v>
      </c>
      <c r="I85" s="62">
        <v>12.75</v>
      </c>
      <c r="J85" s="62">
        <v>9.75</v>
      </c>
      <c r="K85" s="62">
        <v>19.5</v>
      </c>
      <c r="L85" s="59"/>
      <c r="M85" s="60">
        <v>264</v>
      </c>
      <c r="N85" s="60"/>
      <c r="O85" s="25">
        <v>264</v>
      </c>
      <c r="P85" s="33">
        <f t="shared" si="2"/>
        <v>3.495692589246</v>
      </c>
      <c r="Q85" s="33">
        <f t="shared" si="3"/>
        <v>123.44933508144572</v>
      </c>
      <c r="R85" s="26" t="s">
        <v>2445</v>
      </c>
    </row>
    <row r="86" spans="1:18" x14ac:dyDescent="0.3">
      <c r="A86" s="59" t="s">
        <v>2148</v>
      </c>
      <c r="B86" s="59" t="s">
        <v>2147</v>
      </c>
      <c r="C86" s="59" t="s">
        <v>2142</v>
      </c>
      <c r="D86" s="59" t="s">
        <v>2146</v>
      </c>
      <c r="E86" s="59" t="s">
        <v>2145</v>
      </c>
      <c r="F86" s="59" t="s">
        <v>2140</v>
      </c>
      <c r="G86" s="61">
        <v>3</v>
      </c>
      <c r="H86" s="62">
        <v>17.16</v>
      </c>
      <c r="I86" s="62">
        <v>12.75</v>
      </c>
      <c r="J86" s="62">
        <v>9.75</v>
      </c>
      <c r="K86" s="62">
        <v>21.5</v>
      </c>
      <c r="L86" s="59"/>
      <c r="M86" s="60">
        <v>215</v>
      </c>
      <c r="N86" s="60"/>
      <c r="O86" s="25">
        <v>215</v>
      </c>
      <c r="P86" s="33">
        <f t="shared" si="2"/>
        <v>3.13885761340125</v>
      </c>
      <c r="Q86" s="33">
        <f t="shared" si="3"/>
        <v>110.84781495998114</v>
      </c>
      <c r="R86" s="26" t="s">
        <v>2445</v>
      </c>
    </row>
    <row r="87" spans="1:18" x14ac:dyDescent="0.3">
      <c r="A87" s="59" t="s">
        <v>2144</v>
      </c>
      <c r="B87" s="59" t="s">
        <v>2143</v>
      </c>
      <c r="C87" s="59" t="s">
        <v>2142</v>
      </c>
      <c r="D87" s="59" t="s">
        <v>2141</v>
      </c>
      <c r="E87" s="59" t="s">
        <v>1694</v>
      </c>
      <c r="F87" s="59" t="s">
        <v>2140</v>
      </c>
      <c r="G87" s="61">
        <v>3</v>
      </c>
      <c r="H87" s="62">
        <v>20.07</v>
      </c>
      <c r="I87" s="62">
        <v>12.75</v>
      </c>
      <c r="J87" s="62">
        <v>9.75</v>
      </c>
      <c r="K87" s="62">
        <v>22.881900000000002</v>
      </c>
      <c r="L87" s="59"/>
      <c r="M87" s="60">
        <v>21</v>
      </c>
      <c r="N87" s="60"/>
      <c r="O87" s="25">
        <v>21</v>
      </c>
      <c r="P87" s="33">
        <f t="shared" si="2"/>
        <v>0.32629173531764349</v>
      </c>
      <c r="Q87" s="33">
        <f t="shared" si="3"/>
        <v>11.522894745221985</v>
      </c>
    </row>
    <row r="88" spans="1:18" x14ac:dyDescent="0.3">
      <c r="A88" s="59" t="s">
        <v>2139</v>
      </c>
      <c r="B88" s="59" t="s">
        <v>2138</v>
      </c>
      <c r="C88" s="59" t="s">
        <v>2131</v>
      </c>
      <c r="D88" s="59" t="s">
        <v>2137</v>
      </c>
      <c r="E88" s="59" t="s">
        <v>2125</v>
      </c>
      <c r="F88" s="59" t="s">
        <v>112</v>
      </c>
      <c r="G88" s="61">
        <v>3</v>
      </c>
      <c r="H88" s="62">
        <v>12.43</v>
      </c>
      <c r="I88" s="62">
        <v>12.99213</v>
      </c>
      <c r="J88" s="62">
        <v>9.8425200000000004</v>
      </c>
      <c r="K88" s="62">
        <v>16.535429999999998</v>
      </c>
      <c r="L88" s="59"/>
      <c r="M88" s="60">
        <v>156</v>
      </c>
      <c r="N88" s="60"/>
      <c r="O88" s="25">
        <v>156</v>
      </c>
      <c r="P88" s="33">
        <f t="shared" si="2"/>
        <v>1.8018002799575032</v>
      </c>
      <c r="Q88" s="33">
        <f t="shared" si="3"/>
        <v>63.630036346615242</v>
      </c>
      <c r="R88" s="26" t="s">
        <v>2445</v>
      </c>
    </row>
    <row r="89" spans="1:18" x14ac:dyDescent="0.3">
      <c r="A89" s="59" t="s">
        <v>2136</v>
      </c>
      <c r="B89" s="59" t="s">
        <v>2135</v>
      </c>
      <c r="C89" s="59" t="s">
        <v>2131</v>
      </c>
      <c r="D89" s="59" t="s">
        <v>2134</v>
      </c>
      <c r="E89" s="59" t="s">
        <v>1917</v>
      </c>
      <c r="F89" s="59" t="s">
        <v>112</v>
      </c>
      <c r="G89" s="61">
        <v>3</v>
      </c>
      <c r="H89" s="62">
        <v>15.7</v>
      </c>
      <c r="I89" s="62">
        <v>12.99</v>
      </c>
      <c r="J89" s="62">
        <v>9.84</v>
      </c>
      <c r="K89" s="62">
        <v>19.690000000000001</v>
      </c>
      <c r="L89" s="59"/>
      <c r="M89" s="60">
        <v>192</v>
      </c>
      <c r="N89" s="60"/>
      <c r="O89" s="25">
        <v>192</v>
      </c>
      <c r="P89" s="33">
        <f t="shared" si="2"/>
        <v>2.6395572714441893</v>
      </c>
      <c r="Q89" s="33">
        <f t="shared" si="3"/>
        <v>93.215173173870113</v>
      </c>
      <c r="R89" s="26" t="s">
        <v>2445</v>
      </c>
    </row>
    <row r="90" spans="1:18" x14ac:dyDescent="0.3">
      <c r="A90" s="59" t="s">
        <v>2133</v>
      </c>
      <c r="B90" s="59" t="s">
        <v>2132</v>
      </c>
      <c r="C90" s="59" t="s">
        <v>2131</v>
      </c>
      <c r="D90" s="59" t="s">
        <v>2130</v>
      </c>
      <c r="E90" s="59" t="s">
        <v>1694</v>
      </c>
      <c r="F90" s="59" t="s">
        <v>112</v>
      </c>
      <c r="G90" s="61">
        <v>3</v>
      </c>
      <c r="H90" s="62">
        <v>20.07</v>
      </c>
      <c r="I90" s="62">
        <v>12.75</v>
      </c>
      <c r="J90" s="62">
        <v>9.75</v>
      </c>
      <c r="K90" s="62">
        <v>23</v>
      </c>
      <c r="L90" s="59"/>
      <c r="M90" s="60">
        <v>12</v>
      </c>
      <c r="N90" s="60"/>
      <c r="O90" s="25">
        <v>12</v>
      </c>
      <c r="P90" s="33">
        <f t="shared" si="2"/>
        <v>0.18741475420199999</v>
      </c>
      <c r="Q90" s="33">
        <f t="shared" si="3"/>
        <v>6.6184958202173698</v>
      </c>
    </row>
    <row r="91" spans="1:18" x14ac:dyDescent="0.3">
      <c r="A91" s="59" t="s">
        <v>2129</v>
      </c>
      <c r="B91" s="59" t="s">
        <v>2128</v>
      </c>
      <c r="C91" s="59" t="s">
        <v>2127</v>
      </c>
      <c r="D91" s="59" t="s">
        <v>2126</v>
      </c>
      <c r="E91" s="59" t="s">
        <v>2125</v>
      </c>
      <c r="F91" s="59" t="s">
        <v>226</v>
      </c>
      <c r="G91" s="61">
        <v>3</v>
      </c>
      <c r="H91" s="62">
        <v>12.43</v>
      </c>
      <c r="I91" s="62">
        <v>12.75</v>
      </c>
      <c r="J91" s="62">
        <v>9.75</v>
      </c>
      <c r="K91" s="62">
        <v>16.5</v>
      </c>
      <c r="L91" s="59"/>
      <c r="M91" s="60">
        <v>32</v>
      </c>
      <c r="N91" s="60"/>
      <c r="O91" s="25">
        <v>32</v>
      </c>
      <c r="P91" s="33">
        <f t="shared" si="2"/>
        <v>0.35853257325599996</v>
      </c>
      <c r="Q91" s="33">
        <f t="shared" si="3"/>
        <v>12.661470264763663</v>
      </c>
      <c r="R91" s="26" t="s">
        <v>2445</v>
      </c>
    </row>
    <row r="92" spans="1:18" x14ac:dyDescent="0.3">
      <c r="A92" s="59" t="s">
        <v>2124</v>
      </c>
      <c r="B92" s="59" t="s">
        <v>2123</v>
      </c>
      <c r="C92" s="59" t="s">
        <v>2119</v>
      </c>
      <c r="D92" s="59" t="s">
        <v>2122</v>
      </c>
      <c r="E92" s="59" t="s">
        <v>1707</v>
      </c>
      <c r="F92" s="59" t="s">
        <v>144</v>
      </c>
      <c r="G92" s="61">
        <v>3</v>
      </c>
      <c r="H92" s="62">
        <v>8.3699999999999992</v>
      </c>
      <c r="I92" s="62">
        <v>11.811</v>
      </c>
      <c r="J92" s="62">
        <v>9.8424999999999994</v>
      </c>
      <c r="K92" s="62">
        <v>9.4488000000000003</v>
      </c>
      <c r="L92" s="59"/>
      <c r="M92" s="60">
        <v>12</v>
      </c>
      <c r="N92" s="60"/>
      <c r="O92" s="25">
        <v>12</v>
      </c>
      <c r="P92" s="33">
        <f t="shared" si="2"/>
        <v>7.1999568000863989E-2</v>
      </c>
      <c r="Q92" s="33">
        <f t="shared" si="3"/>
        <v>2.5426431440801118</v>
      </c>
    </row>
    <row r="93" spans="1:18" x14ac:dyDescent="0.3">
      <c r="A93" s="59" t="s">
        <v>2121</v>
      </c>
      <c r="B93" s="59" t="s">
        <v>2120</v>
      </c>
      <c r="C93" s="59" t="s">
        <v>2119</v>
      </c>
      <c r="D93" s="59" t="s">
        <v>2118</v>
      </c>
      <c r="E93" s="59" t="s">
        <v>1699</v>
      </c>
      <c r="F93" s="59" t="s">
        <v>144</v>
      </c>
      <c r="G93" s="61">
        <v>3</v>
      </c>
      <c r="H93" s="62">
        <v>12.59</v>
      </c>
      <c r="I93" s="62">
        <v>11.811</v>
      </c>
      <c r="J93" s="62">
        <v>9.8424999999999994</v>
      </c>
      <c r="K93" s="62">
        <v>11.811</v>
      </c>
      <c r="L93" s="59"/>
      <c r="M93" s="60">
        <v>21</v>
      </c>
      <c r="N93" s="60"/>
      <c r="O93" s="25">
        <v>21</v>
      </c>
      <c r="P93" s="33">
        <f t="shared" si="2"/>
        <v>0.15749905500188993</v>
      </c>
      <c r="Q93" s="33">
        <f t="shared" si="3"/>
        <v>5.5620318776752429</v>
      </c>
    </row>
    <row r="94" spans="1:18" x14ac:dyDescent="0.3">
      <c r="A94" s="59" t="s">
        <v>2117</v>
      </c>
      <c r="B94" s="59" t="s">
        <v>2116</v>
      </c>
      <c r="C94" s="59" t="s">
        <v>2115</v>
      </c>
      <c r="D94" s="59" t="s">
        <v>2114</v>
      </c>
      <c r="E94" s="59" t="s">
        <v>1707</v>
      </c>
      <c r="F94" s="59" t="s">
        <v>2113</v>
      </c>
      <c r="G94" s="61">
        <v>3</v>
      </c>
      <c r="H94" s="62">
        <v>8.3699999999999992</v>
      </c>
      <c r="I94" s="62">
        <v>11.811</v>
      </c>
      <c r="J94" s="62">
        <v>9.8424999999999994</v>
      </c>
      <c r="K94" s="62">
        <v>9.4488000000000003</v>
      </c>
      <c r="L94" s="59"/>
      <c r="M94" s="60">
        <v>21</v>
      </c>
      <c r="N94" s="60"/>
      <c r="O94" s="25">
        <v>21</v>
      </c>
      <c r="P94" s="33">
        <f t="shared" si="2"/>
        <v>0.12599924400151197</v>
      </c>
      <c r="Q94" s="33">
        <f t="shared" si="3"/>
        <v>4.4496255021401954</v>
      </c>
    </row>
    <row r="95" spans="1:18" x14ac:dyDescent="0.3">
      <c r="A95" s="59" t="s">
        <v>2112</v>
      </c>
      <c r="B95" s="59" t="s">
        <v>2111</v>
      </c>
      <c r="C95" s="59" t="s">
        <v>2107</v>
      </c>
      <c r="D95" s="59" t="s">
        <v>2110</v>
      </c>
      <c r="E95" s="59" t="s">
        <v>1917</v>
      </c>
      <c r="F95" s="59" t="s">
        <v>144</v>
      </c>
      <c r="G95" s="61">
        <v>3</v>
      </c>
      <c r="H95" s="62">
        <v>10.6</v>
      </c>
      <c r="I95" s="62">
        <v>11.811</v>
      </c>
      <c r="J95" s="62">
        <v>9.8424999999999994</v>
      </c>
      <c r="K95" s="62">
        <v>10.629899999999999</v>
      </c>
      <c r="L95" s="59"/>
      <c r="M95" s="60">
        <v>54</v>
      </c>
      <c r="N95" s="60"/>
      <c r="O95" s="25">
        <v>54</v>
      </c>
      <c r="P95" s="33">
        <f t="shared" si="2"/>
        <v>0.36449781300437395</v>
      </c>
      <c r="Q95" s="33">
        <f t="shared" si="3"/>
        <v>12.872130916905565</v>
      </c>
      <c r="R95" s="26" t="s">
        <v>2445</v>
      </c>
    </row>
    <row r="96" spans="1:18" x14ac:dyDescent="0.3">
      <c r="A96" s="59" t="s">
        <v>2109</v>
      </c>
      <c r="B96" s="59" t="s">
        <v>2108</v>
      </c>
      <c r="C96" s="59" t="s">
        <v>2107</v>
      </c>
      <c r="D96" s="59" t="s">
        <v>2106</v>
      </c>
      <c r="E96" s="59" t="s">
        <v>1699</v>
      </c>
      <c r="F96" s="59" t="s">
        <v>144</v>
      </c>
      <c r="G96" s="61">
        <v>3</v>
      </c>
      <c r="H96" s="62">
        <v>12.59</v>
      </c>
      <c r="I96" s="62">
        <v>11.811</v>
      </c>
      <c r="J96" s="62">
        <v>9.8424999999999994</v>
      </c>
      <c r="K96" s="62">
        <v>11.811</v>
      </c>
      <c r="L96" s="59"/>
      <c r="M96" s="60">
        <v>27</v>
      </c>
      <c r="N96" s="60"/>
      <c r="O96" s="25">
        <v>27</v>
      </c>
      <c r="P96" s="33">
        <f t="shared" si="2"/>
        <v>0.20249878500242996</v>
      </c>
      <c r="Q96" s="33">
        <f t="shared" si="3"/>
        <v>7.151183842725314</v>
      </c>
    </row>
    <row r="97" spans="1:18" x14ac:dyDescent="0.3">
      <c r="A97" s="59" t="s">
        <v>2105</v>
      </c>
      <c r="B97" s="59" t="s">
        <v>2104</v>
      </c>
      <c r="C97" s="59" t="s">
        <v>1547</v>
      </c>
      <c r="D97" s="59" t="s">
        <v>2103</v>
      </c>
      <c r="E97" s="59" t="s">
        <v>1699</v>
      </c>
      <c r="F97" s="59" t="s">
        <v>144</v>
      </c>
      <c r="G97" s="61">
        <v>3</v>
      </c>
      <c r="H97" s="62">
        <v>12.59</v>
      </c>
      <c r="I97" s="62">
        <v>11.811</v>
      </c>
      <c r="J97" s="62">
        <v>9.8424999999999994</v>
      </c>
      <c r="K97" s="62">
        <v>11.811</v>
      </c>
      <c r="L97" s="59"/>
      <c r="M97" s="60">
        <v>12</v>
      </c>
      <c r="N97" s="60"/>
      <c r="O97" s="25">
        <v>12</v>
      </c>
      <c r="P97" s="33">
        <f t="shared" si="2"/>
        <v>8.9999460001079987E-2</v>
      </c>
      <c r="Q97" s="33">
        <f t="shared" si="3"/>
        <v>3.1783039301001397</v>
      </c>
    </row>
    <row r="98" spans="1:18" x14ac:dyDescent="0.3">
      <c r="A98" s="59" t="s">
        <v>2102</v>
      </c>
      <c r="B98" s="59" t="s">
        <v>2101</v>
      </c>
      <c r="C98" s="59" t="s">
        <v>1547</v>
      </c>
      <c r="D98" s="59" t="s">
        <v>2100</v>
      </c>
      <c r="E98" s="59" t="s">
        <v>1694</v>
      </c>
      <c r="F98" s="59" t="s">
        <v>144</v>
      </c>
      <c r="G98" s="61">
        <v>3</v>
      </c>
      <c r="H98" s="62">
        <v>12.64</v>
      </c>
      <c r="I98" s="62">
        <v>11.811</v>
      </c>
      <c r="J98" s="62">
        <v>9.8424999999999994</v>
      </c>
      <c r="K98" s="62">
        <v>12.992100000000001</v>
      </c>
      <c r="L98" s="59"/>
      <c r="M98" s="60">
        <v>54</v>
      </c>
      <c r="N98" s="60"/>
      <c r="O98" s="25">
        <v>54</v>
      </c>
      <c r="P98" s="33">
        <f t="shared" si="2"/>
        <v>0.445497327005346</v>
      </c>
      <c r="Q98" s="33">
        <f t="shared" si="3"/>
        <v>15.732604453995693</v>
      </c>
      <c r="R98" s="26" t="s">
        <v>2445</v>
      </c>
    </row>
    <row r="99" spans="1:18" x14ac:dyDescent="0.3">
      <c r="A99" s="59" t="s">
        <v>2099</v>
      </c>
      <c r="B99" s="59" t="s">
        <v>2098</v>
      </c>
      <c r="C99" s="59" t="s">
        <v>2097</v>
      </c>
      <c r="D99" s="59" t="s">
        <v>2096</v>
      </c>
      <c r="E99" s="59" t="s">
        <v>1917</v>
      </c>
      <c r="F99" s="59" t="s">
        <v>85</v>
      </c>
      <c r="G99" s="61">
        <v>3</v>
      </c>
      <c r="H99" s="62">
        <v>10.6</v>
      </c>
      <c r="I99" s="62">
        <v>11.811</v>
      </c>
      <c r="J99" s="62">
        <v>9.8424999999999994</v>
      </c>
      <c r="K99" s="62">
        <v>10.629899999999999</v>
      </c>
      <c r="L99" s="59"/>
      <c r="M99" s="60">
        <v>35</v>
      </c>
      <c r="N99" s="60"/>
      <c r="O99" s="25">
        <v>35</v>
      </c>
      <c r="P99" s="33">
        <f t="shared" si="2"/>
        <v>0.23624858250283493</v>
      </c>
      <c r="Q99" s="33">
        <f t="shared" si="3"/>
        <v>8.3430478165128648</v>
      </c>
      <c r="R99" s="26" t="s">
        <v>2445</v>
      </c>
    </row>
    <row r="100" spans="1:18" x14ac:dyDescent="0.3">
      <c r="A100" s="59" t="s">
        <v>2095</v>
      </c>
      <c r="B100" s="59" t="s">
        <v>2094</v>
      </c>
      <c r="C100" s="59" t="s">
        <v>2087</v>
      </c>
      <c r="D100" s="59" t="s">
        <v>2093</v>
      </c>
      <c r="E100" s="59" t="s">
        <v>1707</v>
      </c>
      <c r="F100" s="59" t="s">
        <v>112</v>
      </c>
      <c r="G100" s="61">
        <v>3</v>
      </c>
      <c r="H100" s="62">
        <v>8.3699999999999992</v>
      </c>
      <c r="I100" s="62">
        <v>11.811</v>
      </c>
      <c r="J100" s="62">
        <v>9.8424999999999994</v>
      </c>
      <c r="K100" s="62">
        <v>9.4488000000000003</v>
      </c>
      <c r="L100" s="59"/>
      <c r="M100" s="60">
        <v>54</v>
      </c>
      <c r="N100" s="60"/>
      <c r="O100" s="25">
        <v>54</v>
      </c>
      <c r="P100" s="33">
        <f t="shared" si="2"/>
        <v>0.32399805600388798</v>
      </c>
      <c r="Q100" s="33">
        <f t="shared" si="3"/>
        <v>11.441894148360504</v>
      </c>
      <c r="R100" s="26" t="s">
        <v>2445</v>
      </c>
    </row>
    <row r="101" spans="1:18" x14ac:dyDescent="0.3">
      <c r="A101" s="59" t="s">
        <v>2092</v>
      </c>
      <c r="B101" s="59" t="s">
        <v>2091</v>
      </c>
      <c r="C101" s="59" t="s">
        <v>2087</v>
      </c>
      <c r="D101" s="59" t="s">
        <v>2090</v>
      </c>
      <c r="E101" s="59" t="s">
        <v>1699</v>
      </c>
      <c r="F101" s="59" t="s">
        <v>112</v>
      </c>
      <c r="G101" s="61">
        <v>3</v>
      </c>
      <c r="H101" s="62">
        <v>12.59</v>
      </c>
      <c r="I101" s="62">
        <v>11.811</v>
      </c>
      <c r="J101" s="62">
        <v>9.8424999999999994</v>
      </c>
      <c r="K101" s="62">
        <v>11.811</v>
      </c>
      <c r="L101" s="59"/>
      <c r="M101" s="60">
        <v>26</v>
      </c>
      <c r="N101" s="60"/>
      <c r="O101" s="25">
        <v>26</v>
      </c>
      <c r="P101" s="33">
        <f t="shared" si="2"/>
        <v>0.19499883000233995</v>
      </c>
      <c r="Q101" s="33">
        <f t="shared" si="3"/>
        <v>6.8863251818836346</v>
      </c>
    </row>
    <row r="102" spans="1:18" x14ac:dyDescent="0.3">
      <c r="A102" s="59" t="s">
        <v>2089</v>
      </c>
      <c r="B102" s="59" t="s">
        <v>2088</v>
      </c>
      <c r="C102" s="59" t="s">
        <v>2087</v>
      </c>
      <c r="D102" s="59" t="s">
        <v>2086</v>
      </c>
      <c r="E102" s="59" t="s">
        <v>1694</v>
      </c>
      <c r="F102" s="59" t="s">
        <v>112</v>
      </c>
      <c r="G102" s="61">
        <v>3</v>
      </c>
      <c r="H102" s="62">
        <v>12.64</v>
      </c>
      <c r="I102" s="62">
        <v>11.811</v>
      </c>
      <c r="J102" s="62">
        <v>9.8424999999999994</v>
      </c>
      <c r="K102" s="62">
        <v>12.992100000000001</v>
      </c>
      <c r="L102" s="59"/>
      <c r="M102" s="60">
        <v>18</v>
      </c>
      <c r="N102" s="60"/>
      <c r="O102" s="25">
        <v>18</v>
      </c>
      <c r="P102" s="33">
        <f t="shared" si="2"/>
        <v>0.14849910900178198</v>
      </c>
      <c r="Q102" s="33">
        <f t="shared" si="3"/>
        <v>5.2442014846652301</v>
      </c>
    </row>
    <row r="103" spans="1:18" x14ac:dyDescent="0.3">
      <c r="A103" s="59" t="s">
        <v>2085</v>
      </c>
      <c r="B103" s="59" t="s">
        <v>2084</v>
      </c>
      <c r="C103" s="59" t="s">
        <v>2083</v>
      </c>
      <c r="D103" s="59" t="s">
        <v>2082</v>
      </c>
      <c r="E103" s="59" t="s">
        <v>1703</v>
      </c>
      <c r="F103" s="59" t="s">
        <v>50</v>
      </c>
      <c r="G103" s="61">
        <v>3</v>
      </c>
      <c r="H103" s="62">
        <v>10.6</v>
      </c>
      <c r="I103" s="62">
        <v>11.811</v>
      </c>
      <c r="J103" s="62">
        <v>9.8424999999999994</v>
      </c>
      <c r="K103" s="62">
        <v>10.629899999999999</v>
      </c>
      <c r="L103" s="59"/>
      <c r="M103" s="60">
        <v>21</v>
      </c>
      <c r="N103" s="60"/>
      <c r="O103" s="25">
        <v>21</v>
      </c>
      <c r="P103" s="33">
        <f t="shared" si="2"/>
        <v>0.14174914950170095</v>
      </c>
      <c r="Q103" s="33">
        <f t="shared" si="3"/>
        <v>5.0058286899077187</v>
      </c>
    </row>
    <row r="104" spans="1:18" x14ac:dyDescent="0.3">
      <c r="A104" s="59" t="s">
        <v>2081</v>
      </c>
      <c r="B104" s="59" t="s">
        <v>2080</v>
      </c>
      <c r="C104" s="59" t="s">
        <v>2079</v>
      </c>
      <c r="D104" s="59" t="s">
        <v>2078</v>
      </c>
      <c r="E104" s="59" t="s">
        <v>1699</v>
      </c>
      <c r="F104" s="59" t="s">
        <v>169</v>
      </c>
      <c r="G104" s="61">
        <v>3</v>
      </c>
      <c r="H104" s="62">
        <v>12.59</v>
      </c>
      <c r="I104" s="62">
        <v>11.811</v>
      </c>
      <c r="J104" s="62">
        <v>9.8424999999999994</v>
      </c>
      <c r="K104" s="62">
        <v>11.811</v>
      </c>
      <c r="L104" s="59"/>
      <c r="M104" s="60">
        <v>12</v>
      </c>
      <c r="N104" s="60"/>
      <c r="O104" s="25">
        <v>12</v>
      </c>
      <c r="P104" s="33">
        <f t="shared" si="2"/>
        <v>8.9999460001079987E-2</v>
      </c>
      <c r="Q104" s="33">
        <f t="shared" si="3"/>
        <v>3.1783039301001397</v>
      </c>
    </row>
    <row r="105" spans="1:18" x14ac:dyDescent="0.3">
      <c r="A105" s="59" t="s">
        <v>2077</v>
      </c>
      <c r="B105" s="59" t="s">
        <v>2076</v>
      </c>
      <c r="C105" s="59" t="s">
        <v>2069</v>
      </c>
      <c r="D105" s="59" t="s">
        <v>2075</v>
      </c>
      <c r="E105" s="59" t="s">
        <v>1707</v>
      </c>
      <c r="F105" s="59" t="s">
        <v>244</v>
      </c>
      <c r="G105" s="61">
        <v>3</v>
      </c>
      <c r="H105" s="62">
        <v>8.3699999999999992</v>
      </c>
      <c r="I105" s="62">
        <v>11.811</v>
      </c>
      <c r="J105" s="62">
        <v>9.8424999999999994</v>
      </c>
      <c r="K105" s="62">
        <v>9.4488000000000003</v>
      </c>
      <c r="L105" s="59"/>
      <c r="M105" s="60">
        <v>18</v>
      </c>
      <c r="N105" s="60"/>
      <c r="O105" s="25">
        <v>18</v>
      </c>
      <c r="P105" s="33">
        <f t="shared" si="2"/>
        <v>0.10799935200129597</v>
      </c>
      <c r="Q105" s="33">
        <f t="shared" si="3"/>
        <v>3.8139647161201671</v>
      </c>
    </row>
    <row r="106" spans="1:18" x14ac:dyDescent="0.3">
      <c r="A106" s="59" t="s">
        <v>2074</v>
      </c>
      <c r="B106" s="59" t="s">
        <v>2073</v>
      </c>
      <c r="C106" s="59" t="s">
        <v>2069</v>
      </c>
      <c r="D106" s="59" t="s">
        <v>2072</v>
      </c>
      <c r="E106" s="59" t="s">
        <v>1699</v>
      </c>
      <c r="F106" s="59" t="s">
        <v>244</v>
      </c>
      <c r="G106" s="61">
        <v>3</v>
      </c>
      <c r="H106" s="62">
        <v>12.59</v>
      </c>
      <c r="I106" s="62">
        <v>11.811</v>
      </c>
      <c r="J106" s="62">
        <v>9.8424999999999994</v>
      </c>
      <c r="K106" s="62">
        <v>11.811</v>
      </c>
      <c r="L106" s="59"/>
      <c r="M106" s="60">
        <v>36</v>
      </c>
      <c r="N106" s="60"/>
      <c r="O106" s="25">
        <v>36</v>
      </c>
      <c r="P106" s="33">
        <f t="shared" si="2"/>
        <v>0.26999838000323995</v>
      </c>
      <c r="Q106" s="33">
        <f t="shared" si="3"/>
        <v>9.5349117903004181</v>
      </c>
      <c r="R106" s="26" t="s">
        <v>2445</v>
      </c>
    </row>
    <row r="107" spans="1:18" x14ac:dyDescent="0.3">
      <c r="A107" s="59" t="s">
        <v>2071</v>
      </c>
      <c r="B107" s="59" t="s">
        <v>2070</v>
      </c>
      <c r="C107" s="59" t="s">
        <v>2069</v>
      </c>
      <c r="D107" s="59" t="s">
        <v>2068</v>
      </c>
      <c r="E107" s="59" t="s">
        <v>1694</v>
      </c>
      <c r="F107" s="59" t="s">
        <v>244</v>
      </c>
      <c r="G107" s="61">
        <v>3</v>
      </c>
      <c r="H107" s="62">
        <v>12.64</v>
      </c>
      <c r="I107" s="62">
        <v>11.811</v>
      </c>
      <c r="J107" s="62">
        <v>9.8424999999999994</v>
      </c>
      <c r="K107" s="62">
        <v>12.992100000000001</v>
      </c>
      <c r="L107" s="59"/>
      <c r="M107" s="60">
        <v>15</v>
      </c>
      <c r="N107" s="60"/>
      <c r="O107" s="25">
        <v>15</v>
      </c>
      <c r="P107" s="33">
        <f t="shared" si="2"/>
        <v>0.12374925750148499</v>
      </c>
      <c r="Q107" s="33">
        <f t="shared" si="3"/>
        <v>4.3701679038876922</v>
      </c>
    </row>
    <row r="108" spans="1:18" x14ac:dyDescent="0.3">
      <c r="A108" s="59" t="s">
        <v>2067</v>
      </c>
      <c r="B108" s="59" t="s">
        <v>2066</v>
      </c>
      <c r="C108" s="59" t="s">
        <v>2062</v>
      </c>
      <c r="D108" s="59" t="s">
        <v>2065</v>
      </c>
      <c r="E108" s="59" t="s">
        <v>1703</v>
      </c>
      <c r="F108" s="59" t="s">
        <v>144</v>
      </c>
      <c r="G108" s="61">
        <v>3</v>
      </c>
      <c r="H108" s="62">
        <v>10.6</v>
      </c>
      <c r="I108" s="62">
        <v>11.811</v>
      </c>
      <c r="J108" s="62">
        <v>9.8424999999999994</v>
      </c>
      <c r="K108" s="62">
        <v>10.629899999999999</v>
      </c>
      <c r="L108" s="59"/>
      <c r="M108" s="60">
        <v>22</v>
      </c>
      <c r="N108" s="60"/>
      <c r="O108" s="25">
        <v>22</v>
      </c>
      <c r="P108" s="33">
        <f t="shared" si="2"/>
        <v>0.14849910900178195</v>
      </c>
      <c r="Q108" s="33">
        <f t="shared" si="3"/>
        <v>5.2442014846652292</v>
      </c>
    </row>
    <row r="109" spans="1:18" x14ac:dyDescent="0.3">
      <c r="A109" s="59" t="s">
        <v>2064</v>
      </c>
      <c r="B109" s="59" t="s">
        <v>2063</v>
      </c>
      <c r="C109" s="59" t="s">
        <v>2062</v>
      </c>
      <c r="D109" s="59" t="s">
        <v>2061</v>
      </c>
      <c r="E109" s="59" t="s">
        <v>1694</v>
      </c>
      <c r="F109" s="59" t="s">
        <v>144</v>
      </c>
      <c r="G109" s="61">
        <v>3</v>
      </c>
      <c r="H109" s="62">
        <v>12.64</v>
      </c>
      <c r="I109" s="62">
        <v>11.811</v>
      </c>
      <c r="J109" s="62">
        <v>9.8424999999999994</v>
      </c>
      <c r="K109" s="62">
        <v>12.992100000000001</v>
      </c>
      <c r="L109" s="59"/>
      <c r="M109" s="60">
        <v>21</v>
      </c>
      <c r="N109" s="60"/>
      <c r="O109" s="25">
        <v>21</v>
      </c>
      <c r="P109" s="33">
        <f t="shared" si="2"/>
        <v>0.17324896050207897</v>
      </c>
      <c r="Q109" s="33">
        <f t="shared" si="3"/>
        <v>6.1182350654427688</v>
      </c>
    </row>
    <row r="110" spans="1:18" x14ac:dyDescent="0.3">
      <c r="A110" s="59" t="s">
        <v>2060</v>
      </c>
      <c r="B110" s="59" t="s">
        <v>2059</v>
      </c>
      <c r="C110" s="59" t="s">
        <v>2052</v>
      </c>
      <c r="D110" s="59" t="s">
        <v>2058</v>
      </c>
      <c r="E110" s="59" t="s">
        <v>1707</v>
      </c>
      <c r="F110" s="59" t="s">
        <v>50</v>
      </c>
      <c r="G110" s="61">
        <v>3</v>
      </c>
      <c r="H110" s="62">
        <v>8.3699999999999992</v>
      </c>
      <c r="I110" s="62">
        <v>11.811</v>
      </c>
      <c r="J110" s="62">
        <v>9.8424999999999994</v>
      </c>
      <c r="K110" s="62">
        <v>9.4488000000000003</v>
      </c>
      <c r="L110" s="59"/>
      <c r="M110" s="60">
        <v>51</v>
      </c>
      <c r="N110" s="60"/>
      <c r="O110" s="25">
        <v>51</v>
      </c>
      <c r="P110" s="33">
        <f t="shared" si="2"/>
        <v>0.30599816400367197</v>
      </c>
      <c r="Q110" s="33">
        <f t="shared" si="3"/>
        <v>10.806233362340475</v>
      </c>
    </row>
    <row r="111" spans="1:18" x14ac:dyDescent="0.3">
      <c r="A111" s="59" t="s">
        <v>2057</v>
      </c>
      <c r="B111" s="59" t="s">
        <v>2056</v>
      </c>
      <c r="C111" s="59" t="s">
        <v>2052</v>
      </c>
      <c r="D111" s="59" t="s">
        <v>2055</v>
      </c>
      <c r="E111" s="59" t="s">
        <v>1703</v>
      </c>
      <c r="F111" s="59" t="s">
        <v>50</v>
      </c>
      <c r="G111" s="61">
        <v>3</v>
      </c>
      <c r="H111" s="62">
        <v>10.6</v>
      </c>
      <c r="I111" s="62">
        <v>11.811</v>
      </c>
      <c r="J111" s="62">
        <v>9.8424999999999994</v>
      </c>
      <c r="K111" s="62">
        <v>10.629899999999999</v>
      </c>
      <c r="L111" s="59"/>
      <c r="M111" s="60">
        <v>195</v>
      </c>
      <c r="N111" s="60"/>
      <c r="O111" s="25">
        <v>195</v>
      </c>
      <c r="P111" s="33">
        <f t="shared" si="2"/>
        <v>1.3162421025157947</v>
      </c>
      <c r="Q111" s="33">
        <f t="shared" si="3"/>
        <v>46.482694977714537</v>
      </c>
      <c r="R111" s="26" t="s">
        <v>2445</v>
      </c>
    </row>
    <row r="112" spans="1:18" x14ac:dyDescent="0.3">
      <c r="A112" s="59" t="s">
        <v>2054</v>
      </c>
      <c r="B112" s="59" t="s">
        <v>2053</v>
      </c>
      <c r="C112" s="59" t="s">
        <v>2052</v>
      </c>
      <c r="D112" s="59" t="s">
        <v>2051</v>
      </c>
      <c r="E112" s="59" t="s">
        <v>1694</v>
      </c>
      <c r="F112" s="59" t="s">
        <v>50</v>
      </c>
      <c r="G112" s="61">
        <v>3</v>
      </c>
      <c r="H112" s="62">
        <v>12.64</v>
      </c>
      <c r="I112" s="62">
        <v>11.811</v>
      </c>
      <c r="J112" s="62">
        <v>9.8424999999999994</v>
      </c>
      <c r="K112" s="62">
        <v>12.992100000000001</v>
      </c>
      <c r="L112" s="59"/>
      <c r="M112" s="60">
        <v>12</v>
      </c>
      <c r="N112" s="60"/>
      <c r="O112" s="25">
        <v>12</v>
      </c>
      <c r="P112" s="33">
        <f t="shared" si="2"/>
        <v>9.8999406001187992E-2</v>
      </c>
      <c r="Q112" s="33">
        <f t="shared" si="3"/>
        <v>3.4961343231101538</v>
      </c>
    </row>
    <row r="113" spans="1:18" x14ac:dyDescent="0.3">
      <c r="A113" s="59" t="s">
        <v>2050</v>
      </c>
      <c r="B113" s="59" t="s">
        <v>2049</v>
      </c>
      <c r="C113" s="59" t="s">
        <v>2048</v>
      </c>
      <c r="D113" s="59" t="s">
        <v>2047</v>
      </c>
      <c r="E113" s="59" t="s">
        <v>1699</v>
      </c>
      <c r="F113" s="59" t="s">
        <v>2046</v>
      </c>
      <c r="G113" s="61">
        <v>3</v>
      </c>
      <c r="H113" s="62">
        <v>12.59</v>
      </c>
      <c r="I113" s="62">
        <v>11.811</v>
      </c>
      <c r="J113" s="62">
        <v>9.8424999999999994</v>
      </c>
      <c r="K113" s="62">
        <v>11.811</v>
      </c>
      <c r="L113" s="59"/>
      <c r="M113" s="60">
        <v>33</v>
      </c>
      <c r="N113" s="60"/>
      <c r="O113" s="25">
        <v>33</v>
      </c>
      <c r="P113" s="33">
        <f t="shared" si="2"/>
        <v>0.24749851500296996</v>
      </c>
      <c r="Q113" s="33">
        <f t="shared" si="3"/>
        <v>8.7403358077753843</v>
      </c>
      <c r="R113" s="26" t="s">
        <v>2445</v>
      </c>
    </row>
    <row r="114" spans="1:18" x14ac:dyDescent="0.3">
      <c r="A114" s="59" t="s">
        <v>2045</v>
      </c>
      <c r="B114" s="59" t="s">
        <v>2044</v>
      </c>
      <c r="C114" s="59" t="s">
        <v>2040</v>
      </c>
      <c r="D114" s="59" t="s">
        <v>2043</v>
      </c>
      <c r="E114" s="59" t="s">
        <v>1921</v>
      </c>
      <c r="F114" s="59" t="s">
        <v>144</v>
      </c>
      <c r="G114" s="61">
        <v>3</v>
      </c>
      <c r="H114" s="62">
        <v>8.3699999999999992</v>
      </c>
      <c r="I114" s="62">
        <v>11.811</v>
      </c>
      <c r="J114" s="62">
        <v>10.4331</v>
      </c>
      <c r="K114" s="62">
        <v>9.4488000000000003</v>
      </c>
      <c r="L114" s="59"/>
      <c r="M114" s="60">
        <v>60</v>
      </c>
      <c r="N114" s="60"/>
      <c r="O114" s="25">
        <v>60</v>
      </c>
      <c r="P114" s="33">
        <f t="shared" si="2"/>
        <v>0.38159953919726392</v>
      </c>
      <c r="Q114" s="33">
        <f t="shared" si="3"/>
        <v>13.476073246889618</v>
      </c>
      <c r="R114" s="26" t="s">
        <v>2445</v>
      </c>
    </row>
    <row r="115" spans="1:18" x14ac:dyDescent="0.3">
      <c r="A115" s="59" t="s">
        <v>2042</v>
      </c>
      <c r="B115" s="59" t="s">
        <v>2041</v>
      </c>
      <c r="C115" s="59" t="s">
        <v>2040</v>
      </c>
      <c r="D115" s="59" t="s">
        <v>2039</v>
      </c>
      <c r="E115" s="59" t="s">
        <v>1694</v>
      </c>
      <c r="F115" s="59" t="s">
        <v>144</v>
      </c>
      <c r="G115" s="61">
        <v>3</v>
      </c>
      <c r="H115" s="62">
        <v>12.64</v>
      </c>
      <c r="I115" s="62">
        <v>11.811</v>
      </c>
      <c r="J115" s="62">
        <v>10.4331</v>
      </c>
      <c r="K115" s="62">
        <v>12.992100000000001</v>
      </c>
      <c r="L115" s="59"/>
      <c r="M115" s="60">
        <v>132</v>
      </c>
      <c r="N115" s="60"/>
      <c r="O115" s="25">
        <v>132</v>
      </c>
      <c r="P115" s="33">
        <f t="shared" si="2"/>
        <v>1.1543386060717233</v>
      </c>
      <c r="Q115" s="33">
        <f t="shared" si="3"/>
        <v>40.765121571841092</v>
      </c>
      <c r="R115" s="26" t="s">
        <v>2445</v>
      </c>
    </row>
    <row r="116" spans="1:18" x14ac:dyDescent="0.3">
      <c r="A116" s="59" t="s">
        <v>2038</v>
      </c>
      <c r="B116" s="59" t="s">
        <v>2037</v>
      </c>
      <c r="C116" s="59" t="s">
        <v>2036</v>
      </c>
      <c r="D116" s="59" t="s">
        <v>2035</v>
      </c>
      <c r="E116" s="59" t="s">
        <v>1699</v>
      </c>
      <c r="F116" s="59" t="s">
        <v>144</v>
      </c>
      <c r="G116" s="61">
        <v>3</v>
      </c>
      <c r="H116" s="62">
        <v>12.59</v>
      </c>
      <c r="I116" s="62">
        <v>11.811</v>
      </c>
      <c r="J116" s="62">
        <v>9.8424999999999994</v>
      </c>
      <c r="K116" s="62">
        <v>11.811</v>
      </c>
      <c r="L116" s="59"/>
      <c r="M116" s="60">
        <v>60</v>
      </c>
      <c r="N116" s="60"/>
      <c r="O116" s="25">
        <v>60</v>
      </c>
      <c r="P116" s="33">
        <f t="shared" si="2"/>
        <v>0.44999730000539984</v>
      </c>
      <c r="Q116" s="33">
        <f t="shared" si="3"/>
        <v>15.891519650500694</v>
      </c>
      <c r="R116" s="26" t="s">
        <v>2445</v>
      </c>
    </row>
    <row r="117" spans="1:18" x14ac:dyDescent="0.3">
      <c r="A117" s="59" t="s">
        <v>2034</v>
      </c>
      <c r="B117" s="59" t="s">
        <v>2033</v>
      </c>
      <c r="C117" s="59" t="s">
        <v>2032</v>
      </c>
      <c r="D117" s="59" t="s">
        <v>2031</v>
      </c>
      <c r="E117" s="59" t="s">
        <v>1917</v>
      </c>
      <c r="F117" s="59" t="s">
        <v>144</v>
      </c>
      <c r="G117" s="61">
        <v>3</v>
      </c>
      <c r="H117" s="62">
        <v>10.6</v>
      </c>
      <c r="I117" s="62">
        <v>11.811</v>
      </c>
      <c r="J117" s="62">
        <v>10.4331</v>
      </c>
      <c r="K117" s="62">
        <v>10.629899999999999</v>
      </c>
      <c r="L117" s="59"/>
      <c r="M117" s="60">
        <v>33</v>
      </c>
      <c r="N117" s="60"/>
      <c r="O117" s="25">
        <v>33</v>
      </c>
      <c r="P117" s="33">
        <f t="shared" si="2"/>
        <v>0.23611471487830704</v>
      </c>
      <c r="Q117" s="33">
        <f t="shared" si="3"/>
        <v>8.3383203215129509</v>
      </c>
      <c r="R117" s="26" t="s">
        <v>2445</v>
      </c>
    </row>
    <row r="118" spans="1:18" x14ac:dyDescent="0.3">
      <c r="A118" s="59" t="s">
        <v>2030</v>
      </c>
      <c r="B118" s="59" t="s">
        <v>2029</v>
      </c>
      <c r="C118" s="59" t="s">
        <v>2025</v>
      </c>
      <c r="D118" s="59" t="s">
        <v>2028</v>
      </c>
      <c r="E118" s="59" t="s">
        <v>1917</v>
      </c>
      <c r="F118" s="59" t="s">
        <v>2023</v>
      </c>
      <c r="G118" s="61">
        <v>3</v>
      </c>
      <c r="H118" s="62">
        <v>10.6</v>
      </c>
      <c r="I118" s="62">
        <v>11.811</v>
      </c>
      <c r="J118" s="62">
        <v>10.4331</v>
      </c>
      <c r="K118" s="62">
        <v>10.629899999999999</v>
      </c>
      <c r="L118" s="59"/>
      <c r="M118" s="60">
        <v>174</v>
      </c>
      <c r="N118" s="60"/>
      <c r="O118" s="25">
        <v>174</v>
      </c>
      <c r="P118" s="33">
        <f t="shared" si="2"/>
        <v>1.2449684966310737</v>
      </c>
      <c r="Q118" s="33">
        <f t="shared" si="3"/>
        <v>43.965688967977378</v>
      </c>
      <c r="R118" s="26" t="s">
        <v>2445</v>
      </c>
    </row>
    <row r="119" spans="1:18" x14ac:dyDescent="0.3">
      <c r="A119" s="59" t="s">
        <v>2027</v>
      </c>
      <c r="B119" s="59" t="s">
        <v>2026</v>
      </c>
      <c r="C119" s="59" t="s">
        <v>2025</v>
      </c>
      <c r="D119" s="59" t="s">
        <v>2024</v>
      </c>
      <c r="E119" s="59" t="s">
        <v>1694</v>
      </c>
      <c r="F119" s="59" t="s">
        <v>2023</v>
      </c>
      <c r="G119" s="61">
        <v>3</v>
      </c>
      <c r="H119" s="62">
        <v>12.64</v>
      </c>
      <c r="I119" s="62">
        <v>11.811</v>
      </c>
      <c r="J119" s="62">
        <v>10.4331</v>
      </c>
      <c r="K119" s="62">
        <v>12.992100000000001</v>
      </c>
      <c r="L119" s="59"/>
      <c r="M119" s="60">
        <v>45</v>
      </c>
      <c r="N119" s="60"/>
      <c r="O119" s="25">
        <v>45</v>
      </c>
      <c r="P119" s="33">
        <f t="shared" si="2"/>
        <v>0.39352452479717848</v>
      </c>
      <c r="Q119" s="33">
        <f t="shared" si="3"/>
        <v>13.897200535854919</v>
      </c>
      <c r="R119" s="26" t="s">
        <v>2445</v>
      </c>
    </row>
    <row r="120" spans="1:18" x14ac:dyDescent="0.3">
      <c r="A120" s="59" t="s">
        <v>2022</v>
      </c>
      <c r="B120" s="59" t="s">
        <v>2021</v>
      </c>
      <c r="C120" s="59" t="s">
        <v>2014</v>
      </c>
      <c r="D120" s="59" t="s">
        <v>2020</v>
      </c>
      <c r="E120" s="59" t="s">
        <v>1921</v>
      </c>
      <c r="F120" s="59" t="s">
        <v>43</v>
      </c>
      <c r="G120" s="61">
        <v>3</v>
      </c>
      <c r="H120" s="62">
        <v>8.3699999999999992</v>
      </c>
      <c r="I120" s="62">
        <v>11.811</v>
      </c>
      <c r="J120" s="62">
        <v>10.4331</v>
      </c>
      <c r="K120" s="62">
        <v>9.4488000000000003</v>
      </c>
      <c r="L120" s="59"/>
      <c r="M120" s="60">
        <v>24</v>
      </c>
      <c r="N120" s="60"/>
      <c r="O120" s="25">
        <v>24</v>
      </c>
      <c r="P120" s="33">
        <f t="shared" si="2"/>
        <v>0.15263981567890558</v>
      </c>
      <c r="Q120" s="33">
        <f t="shared" si="3"/>
        <v>5.3904292987558469</v>
      </c>
    </row>
    <row r="121" spans="1:18" x14ac:dyDescent="0.3">
      <c r="A121" s="59" t="s">
        <v>2019</v>
      </c>
      <c r="B121" s="59" t="s">
        <v>2018</v>
      </c>
      <c r="C121" s="59" t="s">
        <v>2014</v>
      </c>
      <c r="D121" s="59" t="s">
        <v>2017</v>
      </c>
      <c r="E121" s="59" t="s">
        <v>1694</v>
      </c>
      <c r="F121" s="59" t="s">
        <v>43</v>
      </c>
      <c r="G121" s="61">
        <v>3</v>
      </c>
      <c r="H121" s="62">
        <v>12.64</v>
      </c>
      <c r="I121" s="62">
        <v>11.811</v>
      </c>
      <c r="J121" s="62">
        <v>10.4331</v>
      </c>
      <c r="K121" s="62">
        <v>12.992100000000001</v>
      </c>
      <c r="L121" s="59"/>
      <c r="M121" s="60">
        <v>429</v>
      </c>
      <c r="N121" s="60"/>
      <c r="O121" s="25">
        <v>429</v>
      </c>
      <c r="P121" s="33">
        <f t="shared" si="2"/>
        <v>3.7516004697331011</v>
      </c>
      <c r="Q121" s="33">
        <f t="shared" si="3"/>
        <v>132.48664510848354</v>
      </c>
      <c r="R121" s="26" t="s">
        <v>2445</v>
      </c>
    </row>
    <row r="122" spans="1:18" x14ac:dyDescent="0.3">
      <c r="A122" s="59" t="s">
        <v>2016</v>
      </c>
      <c r="B122" s="59" t="s">
        <v>2015</v>
      </c>
      <c r="C122" s="59" t="s">
        <v>2014</v>
      </c>
      <c r="D122" s="59" t="s">
        <v>2013</v>
      </c>
      <c r="E122" s="59" t="s">
        <v>1699</v>
      </c>
      <c r="F122" s="59" t="s">
        <v>154</v>
      </c>
      <c r="G122" s="61">
        <v>3</v>
      </c>
      <c r="H122" s="62">
        <v>12.59</v>
      </c>
      <c r="I122" s="62">
        <v>11.811</v>
      </c>
      <c r="J122" s="62">
        <v>9.8424999999999994</v>
      </c>
      <c r="K122" s="62">
        <v>11.811</v>
      </c>
      <c r="L122" s="59"/>
      <c r="M122" s="60">
        <v>3</v>
      </c>
      <c r="N122" s="60"/>
      <c r="O122" s="25">
        <v>3</v>
      </c>
      <c r="P122" s="33">
        <f t="shared" si="2"/>
        <v>2.2499865000269997E-2</v>
      </c>
      <c r="Q122" s="33">
        <f t="shared" si="3"/>
        <v>0.79457598252503492</v>
      </c>
    </row>
    <row r="123" spans="1:18" x14ac:dyDescent="0.3">
      <c r="A123" s="59" t="s">
        <v>2012</v>
      </c>
      <c r="B123" s="59" t="s">
        <v>2011</v>
      </c>
      <c r="C123" s="59" t="s">
        <v>2004</v>
      </c>
      <c r="D123" s="59" t="s">
        <v>2010</v>
      </c>
      <c r="E123" s="59" t="s">
        <v>1917</v>
      </c>
      <c r="F123" s="59" t="s">
        <v>144</v>
      </c>
      <c r="G123" s="61">
        <v>3</v>
      </c>
      <c r="H123" s="62">
        <v>10.6</v>
      </c>
      <c r="I123" s="62">
        <v>11.811</v>
      </c>
      <c r="J123" s="62">
        <v>9.8424999999999994</v>
      </c>
      <c r="K123" s="62">
        <v>10.629899999999999</v>
      </c>
      <c r="L123" s="59"/>
      <c r="M123" s="60">
        <v>75</v>
      </c>
      <c r="N123" s="60"/>
      <c r="O123" s="25">
        <v>75</v>
      </c>
      <c r="P123" s="33">
        <f t="shared" si="2"/>
        <v>0.5062469625060747</v>
      </c>
      <c r="Q123" s="33">
        <f t="shared" si="3"/>
        <v>17.877959606813278</v>
      </c>
      <c r="R123" s="26" t="s">
        <v>2445</v>
      </c>
    </row>
    <row r="124" spans="1:18" x14ac:dyDescent="0.3">
      <c r="A124" s="59" t="s">
        <v>2009</v>
      </c>
      <c r="B124" s="59" t="s">
        <v>2008</v>
      </c>
      <c r="C124" s="59" t="s">
        <v>2004</v>
      </c>
      <c r="D124" s="59" t="s">
        <v>2007</v>
      </c>
      <c r="E124" s="59" t="s">
        <v>1699</v>
      </c>
      <c r="F124" s="59" t="s">
        <v>144</v>
      </c>
      <c r="G124" s="61">
        <v>3</v>
      </c>
      <c r="H124" s="62">
        <v>12.59</v>
      </c>
      <c r="I124" s="62">
        <v>11.811</v>
      </c>
      <c r="J124" s="62">
        <v>9.8424999999999994</v>
      </c>
      <c r="K124" s="62">
        <v>11.811</v>
      </c>
      <c r="L124" s="59"/>
      <c r="M124" s="60">
        <v>6</v>
      </c>
      <c r="N124" s="60"/>
      <c r="O124" s="25">
        <v>6</v>
      </c>
      <c r="P124" s="33">
        <f t="shared" si="2"/>
        <v>4.4999730000539993E-2</v>
      </c>
      <c r="Q124" s="33">
        <f t="shared" si="3"/>
        <v>1.5891519650500698</v>
      </c>
    </row>
    <row r="125" spans="1:18" x14ac:dyDescent="0.3">
      <c r="A125" s="59" t="s">
        <v>2006</v>
      </c>
      <c r="B125" s="59" t="s">
        <v>2005</v>
      </c>
      <c r="C125" s="59" t="s">
        <v>2004</v>
      </c>
      <c r="D125" s="59" t="s">
        <v>2003</v>
      </c>
      <c r="E125" s="59" t="s">
        <v>1694</v>
      </c>
      <c r="F125" s="59" t="s">
        <v>144</v>
      </c>
      <c r="G125" s="61">
        <v>3</v>
      </c>
      <c r="H125" s="62">
        <v>12.64</v>
      </c>
      <c r="I125" s="62">
        <v>11.811</v>
      </c>
      <c r="J125" s="62">
        <v>9.8424999999999994</v>
      </c>
      <c r="K125" s="62">
        <v>12.992100000000001</v>
      </c>
      <c r="L125" s="59"/>
      <c r="M125" s="60">
        <v>12</v>
      </c>
      <c r="N125" s="60"/>
      <c r="O125" s="25">
        <v>12</v>
      </c>
      <c r="P125" s="33">
        <f t="shared" si="2"/>
        <v>9.8999406001187992E-2</v>
      </c>
      <c r="Q125" s="33">
        <f t="shared" si="3"/>
        <v>3.4961343231101538</v>
      </c>
    </row>
    <row r="126" spans="1:18" x14ac:dyDescent="0.3">
      <c r="A126" s="59" t="s">
        <v>2002</v>
      </c>
      <c r="B126" s="59" t="s">
        <v>2001</v>
      </c>
      <c r="C126" s="59" t="s">
        <v>1994</v>
      </c>
      <c r="D126" s="59" t="s">
        <v>2000</v>
      </c>
      <c r="E126" s="59" t="s">
        <v>1921</v>
      </c>
      <c r="F126" s="59" t="s">
        <v>144</v>
      </c>
      <c r="G126" s="61">
        <v>3</v>
      </c>
      <c r="H126" s="62">
        <v>8.3699999999999992</v>
      </c>
      <c r="I126" s="62">
        <v>11.811</v>
      </c>
      <c r="J126" s="62">
        <v>9.8424999999999994</v>
      </c>
      <c r="K126" s="62">
        <v>9.4488000000000003</v>
      </c>
      <c r="L126" s="59"/>
      <c r="M126" s="60">
        <v>9</v>
      </c>
      <c r="N126" s="60"/>
      <c r="O126" s="25">
        <v>9</v>
      </c>
      <c r="P126" s="33">
        <f t="shared" si="2"/>
        <v>5.3999676000647985E-2</v>
      </c>
      <c r="Q126" s="33">
        <f t="shared" si="3"/>
        <v>1.9069823580600835</v>
      </c>
    </row>
    <row r="127" spans="1:18" x14ac:dyDescent="0.3">
      <c r="A127" s="59" t="s">
        <v>1999</v>
      </c>
      <c r="B127" s="59" t="s">
        <v>1998</v>
      </c>
      <c r="C127" s="59" t="s">
        <v>1994</v>
      </c>
      <c r="D127" s="59" t="s">
        <v>1997</v>
      </c>
      <c r="E127" s="59" t="s">
        <v>1917</v>
      </c>
      <c r="F127" s="59" t="s">
        <v>144</v>
      </c>
      <c r="G127" s="61">
        <v>3</v>
      </c>
      <c r="H127" s="62">
        <v>10.6</v>
      </c>
      <c r="I127" s="62">
        <v>11.811</v>
      </c>
      <c r="J127" s="62">
        <v>9.8424999999999994</v>
      </c>
      <c r="K127" s="62">
        <v>10.629899999999999</v>
      </c>
      <c r="L127" s="59"/>
      <c r="M127" s="60">
        <v>66</v>
      </c>
      <c r="N127" s="60"/>
      <c r="O127" s="25">
        <v>66</v>
      </c>
      <c r="P127" s="33">
        <f t="shared" si="2"/>
        <v>0.44549732700534583</v>
      </c>
      <c r="Q127" s="33">
        <f t="shared" si="3"/>
        <v>15.732604453995688</v>
      </c>
      <c r="R127" s="26" t="s">
        <v>2445</v>
      </c>
    </row>
    <row r="128" spans="1:18" x14ac:dyDescent="0.3">
      <c r="A128" s="59" t="s">
        <v>1996</v>
      </c>
      <c r="B128" s="59" t="s">
        <v>1995</v>
      </c>
      <c r="C128" s="59" t="s">
        <v>1994</v>
      </c>
      <c r="D128" s="59" t="s">
        <v>1993</v>
      </c>
      <c r="E128" s="59" t="s">
        <v>1699</v>
      </c>
      <c r="F128" s="59" t="s">
        <v>144</v>
      </c>
      <c r="G128" s="61">
        <v>3</v>
      </c>
      <c r="H128" s="62">
        <v>12.59</v>
      </c>
      <c r="I128" s="62">
        <v>11.811</v>
      </c>
      <c r="J128" s="62">
        <v>9.8424999999999994</v>
      </c>
      <c r="K128" s="62">
        <v>11.811</v>
      </c>
      <c r="L128" s="59"/>
      <c r="M128" s="60">
        <v>12</v>
      </c>
      <c r="N128" s="60"/>
      <c r="O128" s="25">
        <v>12</v>
      </c>
      <c r="P128" s="33">
        <f t="shared" si="2"/>
        <v>8.9999460001079987E-2</v>
      </c>
      <c r="Q128" s="33">
        <f t="shared" si="3"/>
        <v>3.1783039301001397</v>
      </c>
    </row>
    <row r="129" spans="1:18" x14ac:dyDescent="0.3">
      <c r="A129" s="59" t="s">
        <v>1992</v>
      </c>
      <c r="B129" s="59" t="s">
        <v>1991</v>
      </c>
      <c r="C129" s="59" t="s">
        <v>1990</v>
      </c>
      <c r="D129" s="59" t="s">
        <v>1989</v>
      </c>
      <c r="E129" s="59" t="s">
        <v>1699</v>
      </c>
      <c r="F129" s="59" t="s">
        <v>144</v>
      </c>
      <c r="G129" s="61">
        <v>3</v>
      </c>
      <c r="H129" s="62">
        <v>12.59</v>
      </c>
      <c r="I129" s="62">
        <v>11.811</v>
      </c>
      <c r="J129" s="62">
        <v>9.8424999999999994</v>
      </c>
      <c r="K129" s="62">
        <v>11.811</v>
      </c>
      <c r="L129" s="59"/>
      <c r="M129" s="60">
        <v>15</v>
      </c>
      <c r="N129" s="60"/>
      <c r="O129" s="25">
        <v>15</v>
      </c>
      <c r="P129" s="33">
        <f t="shared" si="2"/>
        <v>0.11249932500134996</v>
      </c>
      <c r="Q129" s="33">
        <f t="shared" si="3"/>
        <v>3.9728799126251735</v>
      </c>
    </row>
    <row r="130" spans="1:18" x14ac:dyDescent="0.3">
      <c r="A130" s="59" t="s">
        <v>1988</v>
      </c>
      <c r="B130" s="59" t="s">
        <v>1987</v>
      </c>
      <c r="C130" s="59" t="s">
        <v>1983</v>
      </c>
      <c r="D130" s="59" t="s">
        <v>1986</v>
      </c>
      <c r="E130" s="59" t="s">
        <v>1921</v>
      </c>
      <c r="F130" s="59" t="s">
        <v>144</v>
      </c>
      <c r="G130" s="61">
        <v>3</v>
      </c>
      <c r="H130" s="62">
        <v>8.3699999999999992</v>
      </c>
      <c r="I130" s="62">
        <v>11.811</v>
      </c>
      <c r="J130" s="62">
        <v>9.8424999999999994</v>
      </c>
      <c r="K130" s="62">
        <v>9.4488000000000003</v>
      </c>
      <c r="L130" s="59"/>
      <c r="M130" s="60">
        <v>12</v>
      </c>
      <c r="N130" s="60"/>
      <c r="O130" s="25">
        <v>12</v>
      </c>
      <c r="P130" s="33">
        <f t="shared" ref="P130:P193" si="4">O130/G130*I130*J130*K130*0.0254*0.0254*0.0254</f>
        <v>7.1999568000863989E-2</v>
      </c>
      <c r="Q130" s="33">
        <f t="shared" ref="Q130:Q193" si="5">P130*35.3147</f>
        <v>2.5426431440801118</v>
      </c>
    </row>
    <row r="131" spans="1:18" x14ac:dyDescent="0.3">
      <c r="A131" s="59" t="s">
        <v>1985</v>
      </c>
      <c r="B131" s="59" t="s">
        <v>1984</v>
      </c>
      <c r="C131" s="59" t="s">
        <v>1983</v>
      </c>
      <c r="D131" s="59" t="s">
        <v>1982</v>
      </c>
      <c r="E131" s="59" t="s">
        <v>1917</v>
      </c>
      <c r="F131" s="59" t="s">
        <v>144</v>
      </c>
      <c r="G131" s="61">
        <v>3</v>
      </c>
      <c r="H131" s="62">
        <v>10.6</v>
      </c>
      <c r="I131" s="62">
        <v>11.811</v>
      </c>
      <c r="J131" s="62">
        <v>9.8424999999999994</v>
      </c>
      <c r="K131" s="62">
        <v>10.629899999999999</v>
      </c>
      <c r="L131" s="59"/>
      <c r="M131" s="60">
        <v>6</v>
      </c>
      <c r="N131" s="60"/>
      <c r="O131" s="25">
        <v>6</v>
      </c>
      <c r="P131" s="33">
        <f t="shared" si="4"/>
        <v>4.0499757000485984E-2</v>
      </c>
      <c r="Q131" s="33">
        <f t="shared" si="5"/>
        <v>1.4302367685450625</v>
      </c>
    </row>
    <row r="132" spans="1:18" x14ac:dyDescent="0.3">
      <c r="A132" s="59" t="s">
        <v>1981</v>
      </c>
      <c r="B132" s="59" t="s">
        <v>1980</v>
      </c>
      <c r="C132" s="59" t="s">
        <v>1979</v>
      </c>
      <c r="D132" s="59" t="s">
        <v>1978</v>
      </c>
      <c r="E132" s="59" t="s">
        <v>1699</v>
      </c>
      <c r="F132" s="59" t="s">
        <v>144</v>
      </c>
      <c r="G132" s="61">
        <v>3</v>
      </c>
      <c r="H132" s="62">
        <v>12.59</v>
      </c>
      <c r="I132" s="62">
        <v>11.811</v>
      </c>
      <c r="J132" s="62">
        <v>9.8424999999999994</v>
      </c>
      <c r="K132" s="62">
        <v>11.811</v>
      </c>
      <c r="L132" s="59"/>
      <c r="M132" s="60">
        <v>21</v>
      </c>
      <c r="N132" s="60"/>
      <c r="O132" s="25">
        <v>21</v>
      </c>
      <c r="P132" s="33">
        <f t="shared" si="4"/>
        <v>0.15749905500188993</v>
      </c>
      <c r="Q132" s="33">
        <f t="shared" si="5"/>
        <v>5.5620318776752429</v>
      </c>
    </row>
    <row r="133" spans="1:18" x14ac:dyDescent="0.3">
      <c r="A133" s="59" t="s">
        <v>1977</v>
      </c>
      <c r="B133" s="59" t="s">
        <v>1976</v>
      </c>
      <c r="C133" s="59" t="s">
        <v>1969</v>
      </c>
      <c r="D133" s="59" t="s">
        <v>1975</v>
      </c>
      <c r="E133" s="59" t="s">
        <v>1921</v>
      </c>
      <c r="F133" s="59" t="s">
        <v>144</v>
      </c>
      <c r="G133" s="61">
        <v>3</v>
      </c>
      <c r="H133" s="62">
        <v>8.3699999999999992</v>
      </c>
      <c r="I133" s="62">
        <v>11.811</v>
      </c>
      <c r="J133" s="62">
        <v>9.8424999999999994</v>
      </c>
      <c r="K133" s="62">
        <v>9.4488000000000003</v>
      </c>
      <c r="L133" s="59"/>
      <c r="M133" s="60">
        <v>3</v>
      </c>
      <c r="N133" s="60"/>
      <c r="O133" s="25">
        <v>3</v>
      </c>
      <c r="P133" s="33">
        <f t="shared" si="4"/>
        <v>1.7999892000215997E-2</v>
      </c>
      <c r="Q133" s="33">
        <f t="shared" si="5"/>
        <v>0.63566078602002796</v>
      </c>
    </row>
    <row r="134" spans="1:18" x14ac:dyDescent="0.3">
      <c r="A134" s="59" t="s">
        <v>1974</v>
      </c>
      <c r="B134" s="59" t="s">
        <v>1973</v>
      </c>
      <c r="C134" s="59" t="s">
        <v>1969</v>
      </c>
      <c r="D134" s="59" t="s">
        <v>1972</v>
      </c>
      <c r="E134" s="59" t="s">
        <v>1917</v>
      </c>
      <c r="F134" s="59" t="s">
        <v>144</v>
      </c>
      <c r="G134" s="61">
        <v>3</v>
      </c>
      <c r="H134" s="62">
        <v>10.6</v>
      </c>
      <c r="I134" s="62">
        <v>11.811</v>
      </c>
      <c r="J134" s="62">
        <v>9.8424999999999994</v>
      </c>
      <c r="K134" s="62">
        <v>10.629899999999999</v>
      </c>
      <c r="L134" s="59"/>
      <c r="M134" s="60">
        <v>3</v>
      </c>
      <c r="N134" s="60"/>
      <c r="O134" s="25">
        <v>3</v>
      </c>
      <c r="P134" s="33">
        <f t="shared" si="4"/>
        <v>2.0249878500242992E-2</v>
      </c>
      <c r="Q134" s="33">
        <f t="shared" si="5"/>
        <v>0.71511838427253127</v>
      </c>
    </row>
    <row r="135" spans="1:18" x14ac:dyDescent="0.3">
      <c r="A135" s="59" t="s">
        <v>1971</v>
      </c>
      <c r="B135" s="59" t="s">
        <v>1970</v>
      </c>
      <c r="C135" s="59" t="s">
        <v>1969</v>
      </c>
      <c r="D135" s="59" t="s">
        <v>1968</v>
      </c>
      <c r="E135" s="59" t="s">
        <v>1694</v>
      </c>
      <c r="F135" s="59" t="s">
        <v>144</v>
      </c>
      <c r="G135" s="61">
        <v>3</v>
      </c>
      <c r="H135" s="62">
        <v>12.64</v>
      </c>
      <c r="I135" s="62">
        <v>11.811</v>
      </c>
      <c r="J135" s="62">
        <v>9.8424999999999994</v>
      </c>
      <c r="K135" s="62">
        <v>12.992100000000001</v>
      </c>
      <c r="L135" s="59"/>
      <c r="M135" s="60">
        <v>48</v>
      </c>
      <c r="N135" s="60"/>
      <c r="O135" s="25">
        <v>48</v>
      </c>
      <c r="P135" s="33">
        <f t="shared" si="4"/>
        <v>0.39599762400475197</v>
      </c>
      <c r="Q135" s="33">
        <f t="shared" si="5"/>
        <v>13.984537292440615</v>
      </c>
      <c r="R135" s="26" t="s">
        <v>2445</v>
      </c>
    </row>
    <row r="136" spans="1:18" x14ac:dyDescent="0.3">
      <c r="A136" s="59" t="s">
        <v>1967</v>
      </c>
      <c r="B136" s="59" t="s">
        <v>1966</v>
      </c>
      <c r="C136" s="59" t="s">
        <v>1959</v>
      </c>
      <c r="D136" s="59" t="s">
        <v>1965</v>
      </c>
      <c r="E136" s="59" t="s">
        <v>1917</v>
      </c>
      <c r="F136" s="59" t="s">
        <v>36</v>
      </c>
      <c r="G136" s="61">
        <v>3</v>
      </c>
      <c r="H136" s="62">
        <v>10.6</v>
      </c>
      <c r="I136" s="62">
        <v>11.811</v>
      </c>
      <c r="J136" s="62">
        <v>10.4331</v>
      </c>
      <c r="K136" s="62">
        <v>10.629899999999999</v>
      </c>
      <c r="L136" s="59"/>
      <c r="M136" s="60">
        <v>6</v>
      </c>
      <c r="N136" s="60"/>
      <c r="O136" s="25">
        <v>6</v>
      </c>
      <c r="P136" s="33">
        <f t="shared" si="4"/>
        <v>4.2929948159692193E-2</v>
      </c>
      <c r="Q136" s="33">
        <f t="shared" si="5"/>
        <v>1.516058240275082</v>
      </c>
    </row>
    <row r="137" spans="1:18" x14ac:dyDescent="0.3">
      <c r="A137" s="59" t="s">
        <v>1964</v>
      </c>
      <c r="B137" s="59" t="s">
        <v>1963</v>
      </c>
      <c r="C137" s="59" t="s">
        <v>1959</v>
      </c>
      <c r="D137" s="59" t="s">
        <v>1962</v>
      </c>
      <c r="E137" s="59" t="s">
        <v>1699</v>
      </c>
      <c r="F137" s="59" t="s">
        <v>36</v>
      </c>
      <c r="G137" s="61">
        <v>3</v>
      </c>
      <c r="H137" s="62">
        <v>12.59</v>
      </c>
      <c r="I137" s="62">
        <v>11.811</v>
      </c>
      <c r="J137" s="62">
        <v>10.4331</v>
      </c>
      <c r="K137" s="62">
        <v>11.811</v>
      </c>
      <c r="L137" s="59"/>
      <c r="M137" s="60">
        <v>2</v>
      </c>
      <c r="N137" s="60"/>
      <c r="O137" s="25">
        <v>2</v>
      </c>
      <c r="P137" s="33">
        <f t="shared" si="4"/>
        <v>1.5899980799885995E-2</v>
      </c>
      <c r="Q137" s="33">
        <f t="shared" si="5"/>
        <v>0.56150305195373396</v>
      </c>
    </row>
    <row r="138" spans="1:18" x14ac:dyDescent="0.3">
      <c r="A138" s="59" t="s">
        <v>1961</v>
      </c>
      <c r="B138" s="59" t="s">
        <v>1960</v>
      </c>
      <c r="C138" s="59" t="s">
        <v>1959</v>
      </c>
      <c r="D138" s="59" t="s">
        <v>1958</v>
      </c>
      <c r="E138" s="59" t="s">
        <v>1694</v>
      </c>
      <c r="F138" s="59" t="s">
        <v>36</v>
      </c>
      <c r="G138" s="61">
        <v>3</v>
      </c>
      <c r="H138" s="62">
        <v>12.64</v>
      </c>
      <c r="I138" s="62">
        <v>11.811</v>
      </c>
      <c r="J138" s="62">
        <v>10.4331</v>
      </c>
      <c r="K138" s="62">
        <v>12.992100000000001</v>
      </c>
      <c r="L138" s="59"/>
      <c r="M138" s="60">
        <v>15</v>
      </c>
      <c r="N138" s="60"/>
      <c r="O138" s="25">
        <v>15</v>
      </c>
      <c r="P138" s="33">
        <f t="shared" si="4"/>
        <v>0.13117484159905948</v>
      </c>
      <c r="Q138" s="33">
        <f t="shared" si="5"/>
        <v>4.6324001786183064</v>
      </c>
    </row>
    <row r="139" spans="1:18" x14ac:dyDescent="0.3">
      <c r="A139" s="59" t="s">
        <v>1957</v>
      </c>
      <c r="B139" s="59" t="s">
        <v>1956</v>
      </c>
      <c r="C139" s="59" t="s">
        <v>1952</v>
      </c>
      <c r="D139" s="59" t="s">
        <v>1955</v>
      </c>
      <c r="E139" s="59" t="s">
        <v>1699</v>
      </c>
      <c r="F139" s="59" t="s">
        <v>85</v>
      </c>
      <c r="G139" s="61">
        <v>3</v>
      </c>
      <c r="H139" s="62">
        <v>12.59</v>
      </c>
      <c r="I139" s="62">
        <v>11.811</v>
      </c>
      <c r="J139" s="62">
        <v>10.4331</v>
      </c>
      <c r="K139" s="62">
        <v>11.811</v>
      </c>
      <c r="L139" s="59"/>
      <c r="M139" s="60">
        <v>3</v>
      </c>
      <c r="N139" s="60"/>
      <c r="O139" s="25">
        <v>3</v>
      </c>
      <c r="P139" s="33">
        <f t="shared" si="4"/>
        <v>2.3849971199828995E-2</v>
      </c>
      <c r="Q139" s="33">
        <f t="shared" si="5"/>
        <v>0.8422545779306011</v>
      </c>
    </row>
    <row r="140" spans="1:18" x14ac:dyDescent="0.3">
      <c r="A140" s="59" t="s">
        <v>1954</v>
      </c>
      <c r="B140" s="59" t="s">
        <v>1953</v>
      </c>
      <c r="C140" s="59" t="s">
        <v>1952</v>
      </c>
      <c r="D140" s="59" t="s">
        <v>1951</v>
      </c>
      <c r="E140" s="59" t="s">
        <v>1694</v>
      </c>
      <c r="F140" s="59" t="s">
        <v>85</v>
      </c>
      <c r="G140" s="61">
        <v>3</v>
      </c>
      <c r="H140" s="62">
        <v>12.64</v>
      </c>
      <c r="I140" s="62">
        <v>11.811</v>
      </c>
      <c r="J140" s="62">
        <v>10.4331</v>
      </c>
      <c r="K140" s="62">
        <v>12.992100000000001</v>
      </c>
      <c r="L140" s="59"/>
      <c r="M140" s="60">
        <v>96</v>
      </c>
      <c r="N140" s="60"/>
      <c r="O140" s="25">
        <v>96</v>
      </c>
      <c r="P140" s="33">
        <f t="shared" si="4"/>
        <v>0.8395189862339808</v>
      </c>
      <c r="Q140" s="33">
        <f t="shared" si="5"/>
        <v>29.647361143157163</v>
      </c>
      <c r="R140" s="26" t="s">
        <v>2445</v>
      </c>
    </row>
    <row r="141" spans="1:18" x14ac:dyDescent="0.3">
      <c r="A141" s="59" t="s">
        <v>1950</v>
      </c>
      <c r="B141" s="59" t="s">
        <v>1949</v>
      </c>
      <c r="C141" s="59" t="s">
        <v>1948</v>
      </c>
      <c r="D141" s="59" t="s">
        <v>1947</v>
      </c>
      <c r="E141" s="59" t="s">
        <v>1932</v>
      </c>
      <c r="F141" s="59" t="s">
        <v>335</v>
      </c>
      <c r="G141" s="61">
        <v>3</v>
      </c>
      <c r="H141" s="62">
        <v>8.3699999999999992</v>
      </c>
      <c r="I141" s="62">
        <v>11.811</v>
      </c>
      <c r="J141" s="62">
        <v>9.8424999999999994</v>
      </c>
      <c r="K141" s="62">
        <v>9.4488000000000003</v>
      </c>
      <c r="L141" s="59"/>
      <c r="M141" s="60">
        <v>15</v>
      </c>
      <c r="N141" s="60"/>
      <c r="O141" s="25">
        <v>15</v>
      </c>
      <c r="P141" s="33">
        <f t="shared" si="4"/>
        <v>8.9999460001079973E-2</v>
      </c>
      <c r="Q141" s="33">
        <f t="shared" si="5"/>
        <v>3.1783039301001392</v>
      </c>
    </row>
    <row r="142" spans="1:18" x14ac:dyDescent="0.3">
      <c r="A142" s="59" t="s">
        <v>1946</v>
      </c>
      <c r="B142" s="59" t="s">
        <v>1945</v>
      </c>
      <c r="C142" s="59" t="s">
        <v>1934</v>
      </c>
      <c r="D142" s="59" t="s">
        <v>1944</v>
      </c>
      <c r="E142" s="59" t="s">
        <v>1917</v>
      </c>
      <c r="F142" s="59" t="s">
        <v>335</v>
      </c>
      <c r="G142" s="61">
        <v>3</v>
      </c>
      <c r="H142" s="62">
        <v>10.6</v>
      </c>
      <c r="I142" s="62">
        <v>11.811</v>
      </c>
      <c r="J142" s="62">
        <v>9.8424999999999994</v>
      </c>
      <c r="K142" s="62">
        <v>10.629899999999999</v>
      </c>
      <c r="L142" s="59"/>
      <c r="M142" s="60">
        <v>12</v>
      </c>
      <c r="N142" s="60"/>
      <c r="O142" s="25">
        <v>12</v>
      </c>
      <c r="P142" s="33">
        <f t="shared" si="4"/>
        <v>8.0999514000971967E-2</v>
      </c>
      <c r="Q142" s="33">
        <f t="shared" si="5"/>
        <v>2.8604735370901251</v>
      </c>
    </row>
    <row r="143" spans="1:18" x14ac:dyDescent="0.3">
      <c r="A143" s="59" t="s">
        <v>1943</v>
      </c>
      <c r="B143" s="59" t="s">
        <v>1942</v>
      </c>
      <c r="C143" s="59" t="s">
        <v>1938</v>
      </c>
      <c r="D143" s="59" t="s">
        <v>1941</v>
      </c>
      <c r="E143" s="59" t="s">
        <v>1932</v>
      </c>
      <c r="F143" s="59" t="s">
        <v>50</v>
      </c>
      <c r="G143" s="61">
        <v>3</v>
      </c>
      <c r="H143" s="62">
        <v>8.3699999999999992</v>
      </c>
      <c r="I143" s="62">
        <v>11.811</v>
      </c>
      <c r="J143" s="62">
        <v>9.8424999999999994</v>
      </c>
      <c r="K143" s="62">
        <v>9.4488000000000003</v>
      </c>
      <c r="L143" s="59"/>
      <c r="M143" s="60">
        <v>3</v>
      </c>
      <c r="N143" s="60"/>
      <c r="O143" s="25">
        <v>3</v>
      </c>
      <c r="P143" s="33">
        <f t="shared" si="4"/>
        <v>1.7999892000215997E-2</v>
      </c>
      <c r="Q143" s="33">
        <f t="shared" si="5"/>
        <v>0.63566078602002796</v>
      </c>
    </row>
    <row r="144" spans="1:18" x14ac:dyDescent="0.3">
      <c r="A144" s="59" t="s">
        <v>1940</v>
      </c>
      <c r="B144" s="59" t="s">
        <v>1939</v>
      </c>
      <c r="C144" s="59" t="s">
        <v>1938</v>
      </c>
      <c r="D144" s="59" t="s">
        <v>1937</v>
      </c>
      <c r="E144" s="59" t="s">
        <v>1917</v>
      </c>
      <c r="F144" s="59" t="s">
        <v>50</v>
      </c>
      <c r="G144" s="61">
        <v>3</v>
      </c>
      <c r="H144" s="62">
        <v>10.6</v>
      </c>
      <c r="I144" s="62">
        <v>11.811</v>
      </c>
      <c r="J144" s="62">
        <v>9.8424999999999994</v>
      </c>
      <c r="K144" s="62">
        <v>10.629899999999999</v>
      </c>
      <c r="L144" s="59"/>
      <c r="M144" s="60">
        <v>6</v>
      </c>
      <c r="N144" s="60"/>
      <c r="O144" s="25">
        <v>6</v>
      </c>
      <c r="P144" s="33">
        <f t="shared" si="4"/>
        <v>4.0499757000485984E-2</v>
      </c>
      <c r="Q144" s="33">
        <f t="shared" si="5"/>
        <v>1.4302367685450625</v>
      </c>
    </row>
    <row r="145" spans="1:18" x14ac:dyDescent="0.3">
      <c r="A145" s="59" t="s">
        <v>1936</v>
      </c>
      <c r="B145" s="59" t="s">
        <v>1935</v>
      </c>
      <c r="C145" s="59" t="s">
        <v>1934</v>
      </c>
      <c r="D145" s="59" t="s">
        <v>1933</v>
      </c>
      <c r="E145" s="59" t="s">
        <v>1932</v>
      </c>
      <c r="F145" s="59" t="s">
        <v>50</v>
      </c>
      <c r="G145" s="61">
        <v>3</v>
      </c>
      <c r="H145" s="62">
        <v>8.3699999999999992</v>
      </c>
      <c r="I145" s="62">
        <v>11.811</v>
      </c>
      <c r="J145" s="62">
        <v>9.8424999999999994</v>
      </c>
      <c r="K145" s="62">
        <v>9.4488000000000003</v>
      </c>
      <c r="L145" s="59"/>
      <c r="M145" s="60">
        <v>54</v>
      </c>
      <c r="N145" s="60"/>
      <c r="O145" s="25">
        <v>54</v>
      </c>
      <c r="P145" s="33">
        <f t="shared" si="4"/>
        <v>0.32399805600388798</v>
      </c>
      <c r="Q145" s="33">
        <f t="shared" si="5"/>
        <v>11.441894148360504</v>
      </c>
      <c r="R145" s="26" t="s">
        <v>2445</v>
      </c>
    </row>
    <row r="146" spans="1:18" x14ac:dyDescent="0.3">
      <c r="A146" s="59" t="s">
        <v>1931</v>
      </c>
      <c r="B146" s="59" t="s">
        <v>1930</v>
      </c>
      <c r="C146" s="59" t="s">
        <v>1925</v>
      </c>
      <c r="D146" s="59" t="s">
        <v>1929</v>
      </c>
      <c r="E146" s="59" t="s">
        <v>1699</v>
      </c>
      <c r="F146" s="59" t="s">
        <v>1925</v>
      </c>
      <c r="G146" s="61">
        <v>3</v>
      </c>
      <c r="H146" s="62">
        <v>12.59</v>
      </c>
      <c r="I146" s="62">
        <v>11.811</v>
      </c>
      <c r="J146" s="62">
        <v>10.4331</v>
      </c>
      <c r="K146" s="62">
        <v>11.811</v>
      </c>
      <c r="L146" s="59"/>
      <c r="M146" s="60">
        <v>6</v>
      </c>
      <c r="N146" s="60"/>
      <c r="O146" s="25">
        <v>6</v>
      </c>
      <c r="P146" s="33">
        <f t="shared" si="4"/>
        <v>4.7699942399657989E-2</v>
      </c>
      <c r="Q146" s="33">
        <f t="shared" si="5"/>
        <v>1.6845091558612022</v>
      </c>
    </row>
    <row r="147" spans="1:18" x14ac:dyDescent="0.3">
      <c r="A147" s="59" t="s">
        <v>1928</v>
      </c>
      <c r="B147" s="59" t="s">
        <v>1927</v>
      </c>
      <c r="C147" s="59" t="s">
        <v>1925</v>
      </c>
      <c r="D147" s="59" t="s">
        <v>1926</v>
      </c>
      <c r="E147" s="59" t="s">
        <v>1694</v>
      </c>
      <c r="F147" s="59" t="s">
        <v>1925</v>
      </c>
      <c r="G147" s="61">
        <v>3</v>
      </c>
      <c r="H147" s="62">
        <v>12.64</v>
      </c>
      <c r="I147" s="62">
        <v>11.811</v>
      </c>
      <c r="J147" s="62">
        <v>10.4331</v>
      </c>
      <c r="K147" s="62">
        <v>12.992100000000001</v>
      </c>
      <c r="L147" s="59"/>
      <c r="M147" s="60">
        <v>150</v>
      </c>
      <c r="N147" s="60"/>
      <c r="O147" s="25">
        <v>150</v>
      </c>
      <c r="P147" s="33">
        <f t="shared" si="4"/>
        <v>1.3117484159905946</v>
      </c>
      <c r="Q147" s="33">
        <f t="shared" si="5"/>
        <v>46.324001786183054</v>
      </c>
      <c r="R147" s="26" t="s">
        <v>2445</v>
      </c>
    </row>
    <row r="148" spans="1:18" x14ac:dyDescent="0.3">
      <c r="A148" s="59" t="s">
        <v>1924</v>
      </c>
      <c r="B148" s="59" t="s">
        <v>1923</v>
      </c>
      <c r="C148" s="59" t="s">
        <v>1910</v>
      </c>
      <c r="D148" s="59" t="s">
        <v>1922</v>
      </c>
      <c r="E148" s="59" t="s">
        <v>1921</v>
      </c>
      <c r="F148" s="59" t="s">
        <v>1910</v>
      </c>
      <c r="G148" s="61">
        <v>3</v>
      </c>
      <c r="H148" s="62">
        <v>8.3699999999999992</v>
      </c>
      <c r="I148" s="62">
        <v>11.811</v>
      </c>
      <c r="J148" s="62">
        <v>10.4331</v>
      </c>
      <c r="K148" s="62">
        <v>9.4488000000000003</v>
      </c>
      <c r="L148" s="59"/>
      <c r="M148" s="60">
        <v>12</v>
      </c>
      <c r="N148" s="60"/>
      <c r="O148" s="25">
        <v>12</v>
      </c>
      <c r="P148" s="33">
        <f t="shared" si="4"/>
        <v>7.6319907839452791E-2</v>
      </c>
      <c r="Q148" s="33">
        <f t="shared" si="5"/>
        <v>2.6952146493779234</v>
      </c>
    </row>
    <row r="149" spans="1:18" x14ac:dyDescent="0.3">
      <c r="A149" s="59" t="s">
        <v>1920</v>
      </c>
      <c r="B149" s="59" t="s">
        <v>1919</v>
      </c>
      <c r="C149" s="59" t="s">
        <v>1910</v>
      </c>
      <c r="D149" s="59" t="s">
        <v>1918</v>
      </c>
      <c r="E149" s="59" t="s">
        <v>1917</v>
      </c>
      <c r="F149" s="59" t="s">
        <v>1910</v>
      </c>
      <c r="G149" s="61">
        <v>3</v>
      </c>
      <c r="H149" s="62">
        <v>10.6</v>
      </c>
      <c r="I149" s="62">
        <v>11.811</v>
      </c>
      <c r="J149" s="62">
        <v>10.4331</v>
      </c>
      <c r="K149" s="62">
        <v>10.629899999999999</v>
      </c>
      <c r="L149" s="59"/>
      <c r="M149" s="60">
        <v>11</v>
      </c>
      <c r="N149" s="60"/>
      <c r="O149" s="25">
        <v>11</v>
      </c>
      <c r="P149" s="33">
        <f t="shared" si="4"/>
        <v>7.8704904959435662E-2</v>
      </c>
      <c r="Q149" s="33">
        <f t="shared" si="5"/>
        <v>2.7794401071709829</v>
      </c>
    </row>
    <row r="150" spans="1:18" x14ac:dyDescent="0.3">
      <c r="A150" s="59" t="s">
        <v>1916</v>
      </c>
      <c r="B150" s="59" t="s">
        <v>1915</v>
      </c>
      <c r="C150" s="59" t="s">
        <v>1910</v>
      </c>
      <c r="D150" s="59" t="s">
        <v>1914</v>
      </c>
      <c r="E150" s="59" t="s">
        <v>1699</v>
      </c>
      <c r="F150" s="59" t="s">
        <v>1910</v>
      </c>
      <c r="G150" s="61">
        <v>3</v>
      </c>
      <c r="H150" s="62">
        <v>12.59</v>
      </c>
      <c r="I150" s="62">
        <v>11.811</v>
      </c>
      <c r="J150" s="62">
        <v>10.4331</v>
      </c>
      <c r="K150" s="62">
        <v>11.811</v>
      </c>
      <c r="L150" s="59"/>
      <c r="M150" s="60">
        <v>6</v>
      </c>
      <c r="N150" s="60"/>
      <c r="O150" s="25">
        <v>6</v>
      </c>
      <c r="P150" s="33">
        <f t="shared" si="4"/>
        <v>4.7699942399657989E-2</v>
      </c>
      <c r="Q150" s="33">
        <f t="shared" si="5"/>
        <v>1.6845091558612022</v>
      </c>
    </row>
    <row r="151" spans="1:18" x14ac:dyDescent="0.3">
      <c r="A151" s="59" t="s">
        <v>1913</v>
      </c>
      <c r="B151" s="59" t="s">
        <v>1912</v>
      </c>
      <c r="C151" s="59" t="s">
        <v>1910</v>
      </c>
      <c r="D151" s="59" t="s">
        <v>1911</v>
      </c>
      <c r="E151" s="59" t="s">
        <v>1694</v>
      </c>
      <c r="F151" s="59" t="s">
        <v>1910</v>
      </c>
      <c r="G151" s="61">
        <v>3</v>
      </c>
      <c r="H151" s="62">
        <v>12.64</v>
      </c>
      <c r="I151" s="62">
        <v>11.811</v>
      </c>
      <c r="J151" s="62">
        <v>10.4331</v>
      </c>
      <c r="K151" s="62">
        <v>12.992100000000001</v>
      </c>
      <c r="L151" s="59"/>
      <c r="M151" s="60">
        <v>3</v>
      </c>
      <c r="N151" s="60"/>
      <c r="O151" s="25">
        <v>3</v>
      </c>
      <c r="P151" s="33">
        <f t="shared" si="4"/>
        <v>2.62349683198119E-2</v>
      </c>
      <c r="Q151" s="33">
        <f t="shared" si="5"/>
        <v>0.92648003572366133</v>
      </c>
    </row>
    <row r="152" spans="1:18" x14ac:dyDescent="0.3">
      <c r="A152" s="59" t="s">
        <v>1909</v>
      </c>
      <c r="B152" s="59" t="s">
        <v>1908</v>
      </c>
      <c r="C152" s="59" t="s">
        <v>1907</v>
      </c>
      <c r="D152" s="59" t="s">
        <v>1897</v>
      </c>
      <c r="E152" s="59" t="s">
        <v>1707</v>
      </c>
      <c r="F152" s="59" t="s">
        <v>116</v>
      </c>
      <c r="G152" s="61">
        <v>3</v>
      </c>
      <c r="H152" s="62">
        <v>8.6999999999999993</v>
      </c>
      <c r="I152" s="62">
        <v>11.811</v>
      </c>
      <c r="J152" s="62">
        <v>9.8424999999999994</v>
      </c>
      <c r="K152" s="62">
        <v>9.4488000000000003</v>
      </c>
      <c r="L152" s="59"/>
      <c r="M152" s="60">
        <v>69</v>
      </c>
      <c r="N152" s="60"/>
      <c r="O152" s="25">
        <v>69</v>
      </c>
      <c r="P152" s="33">
        <f t="shared" si="4"/>
        <v>0.41399751600496798</v>
      </c>
      <c r="Q152" s="33">
        <f t="shared" si="5"/>
        <v>14.620198078460643</v>
      </c>
      <c r="R152" s="26" t="s">
        <v>2445</v>
      </c>
    </row>
    <row r="153" spans="1:18" x14ac:dyDescent="0.3">
      <c r="A153" s="59" t="s">
        <v>1906</v>
      </c>
      <c r="B153" s="59" t="s">
        <v>1905</v>
      </c>
      <c r="C153" s="59" t="s">
        <v>1904</v>
      </c>
      <c r="D153" s="59" t="s">
        <v>1897</v>
      </c>
      <c r="E153" s="59" t="s">
        <v>1703</v>
      </c>
      <c r="F153" s="59" t="s">
        <v>116</v>
      </c>
      <c r="G153" s="61">
        <v>3</v>
      </c>
      <c r="H153" s="62">
        <v>11.02</v>
      </c>
      <c r="I153" s="62">
        <v>11.811</v>
      </c>
      <c r="J153" s="62">
        <v>9.8424999999999994</v>
      </c>
      <c r="K153" s="62">
        <v>10.629899999999999</v>
      </c>
      <c r="L153" s="59"/>
      <c r="M153" s="60">
        <v>6</v>
      </c>
      <c r="N153" s="60"/>
      <c r="O153" s="25">
        <v>6</v>
      </c>
      <c r="P153" s="33">
        <f t="shared" si="4"/>
        <v>4.0499757000485984E-2</v>
      </c>
      <c r="Q153" s="33">
        <f t="shared" si="5"/>
        <v>1.4302367685450625</v>
      </c>
    </row>
    <row r="154" spans="1:18" x14ac:dyDescent="0.3">
      <c r="A154" s="59" t="s">
        <v>1903</v>
      </c>
      <c r="B154" s="59" t="s">
        <v>1902</v>
      </c>
      <c r="C154" s="59" t="s">
        <v>1901</v>
      </c>
      <c r="D154" s="59" t="s">
        <v>1897</v>
      </c>
      <c r="E154" s="59" t="s">
        <v>1699</v>
      </c>
      <c r="F154" s="59" t="s">
        <v>116</v>
      </c>
      <c r="G154" s="61">
        <v>3</v>
      </c>
      <c r="H154" s="62">
        <v>13.09</v>
      </c>
      <c r="I154" s="62">
        <v>11.811</v>
      </c>
      <c r="J154" s="62">
        <v>9.8424999999999994</v>
      </c>
      <c r="K154" s="62">
        <v>11.811</v>
      </c>
      <c r="L154" s="59"/>
      <c r="M154" s="60">
        <v>198</v>
      </c>
      <c r="N154" s="60"/>
      <c r="O154" s="25">
        <v>198</v>
      </c>
      <c r="P154" s="33">
        <f t="shared" si="4"/>
        <v>1.4849910900178196</v>
      </c>
      <c r="Q154" s="33">
        <f t="shared" si="5"/>
        <v>52.442014846652299</v>
      </c>
      <c r="R154" s="26" t="s">
        <v>2445</v>
      </c>
    </row>
    <row r="155" spans="1:18" x14ac:dyDescent="0.3">
      <c r="A155" s="59" t="s">
        <v>1900</v>
      </c>
      <c r="B155" s="59" t="s">
        <v>1899</v>
      </c>
      <c r="C155" s="59" t="s">
        <v>1898</v>
      </c>
      <c r="D155" s="59" t="s">
        <v>1897</v>
      </c>
      <c r="E155" s="59" t="s">
        <v>1694</v>
      </c>
      <c r="F155" s="59" t="s">
        <v>116</v>
      </c>
      <c r="G155" s="61">
        <v>3</v>
      </c>
      <c r="H155" s="62">
        <v>13.15</v>
      </c>
      <c r="I155" s="62">
        <v>11.811</v>
      </c>
      <c r="J155" s="62">
        <v>9.8424999999999994</v>
      </c>
      <c r="K155" s="62">
        <v>12.992100000000001</v>
      </c>
      <c r="L155" s="59"/>
      <c r="M155" s="60">
        <v>6</v>
      </c>
      <c r="N155" s="60"/>
      <c r="O155" s="25">
        <v>6</v>
      </c>
      <c r="P155" s="33">
        <f t="shared" si="4"/>
        <v>4.9499703000593996E-2</v>
      </c>
      <c r="Q155" s="33">
        <f t="shared" si="5"/>
        <v>1.7480671615550769</v>
      </c>
    </row>
    <row r="156" spans="1:18" x14ac:dyDescent="0.3">
      <c r="A156" s="59" t="s">
        <v>1896</v>
      </c>
      <c r="B156" s="59" t="s">
        <v>1895</v>
      </c>
      <c r="C156" s="59" t="s">
        <v>1894</v>
      </c>
      <c r="D156" s="59" t="s">
        <v>1894</v>
      </c>
      <c r="E156" s="59" t="s">
        <v>1707</v>
      </c>
      <c r="F156" s="59" t="s">
        <v>226</v>
      </c>
      <c r="G156" s="61">
        <v>3</v>
      </c>
      <c r="H156" s="62">
        <v>8.6999999999999993</v>
      </c>
      <c r="I156" s="62">
        <v>11.811</v>
      </c>
      <c r="J156" s="62">
        <v>9.8424999999999994</v>
      </c>
      <c r="K156" s="62">
        <v>9.4488000000000003</v>
      </c>
      <c r="L156" s="59"/>
      <c r="M156" s="60">
        <v>45</v>
      </c>
      <c r="N156" s="60"/>
      <c r="O156" s="25">
        <v>45</v>
      </c>
      <c r="P156" s="33">
        <f t="shared" si="4"/>
        <v>0.26999838000323995</v>
      </c>
      <c r="Q156" s="33">
        <f t="shared" si="5"/>
        <v>9.5349117903004181</v>
      </c>
      <c r="R156" s="26" t="s">
        <v>2445</v>
      </c>
    </row>
    <row r="157" spans="1:18" x14ac:dyDescent="0.3">
      <c r="A157" s="59" t="s">
        <v>1893</v>
      </c>
      <c r="B157" s="59" t="s">
        <v>1892</v>
      </c>
      <c r="C157" s="59" t="s">
        <v>1891</v>
      </c>
      <c r="D157" s="59" t="s">
        <v>1891</v>
      </c>
      <c r="E157" s="59" t="s">
        <v>1703</v>
      </c>
      <c r="F157" s="59" t="s">
        <v>226</v>
      </c>
      <c r="G157" s="61">
        <v>3</v>
      </c>
      <c r="H157" s="62">
        <v>11.02</v>
      </c>
      <c r="I157" s="62">
        <v>11.811</v>
      </c>
      <c r="J157" s="62">
        <v>9.8424999999999994</v>
      </c>
      <c r="K157" s="62">
        <v>10.629899999999999</v>
      </c>
      <c r="L157" s="59"/>
      <c r="M157" s="60">
        <v>12</v>
      </c>
      <c r="N157" s="60"/>
      <c r="O157" s="25">
        <v>12</v>
      </c>
      <c r="P157" s="33">
        <f t="shared" si="4"/>
        <v>8.0999514000971967E-2</v>
      </c>
      <c r="Q157" s="33">
        <f t="shared" si="5"/>
        <v>2.8604735370901251</v>
      </c>
    </row>
    <row r="158" spans="1:18" x14ac:dyDescent="0.3">
      <c r="A158" s="59" t="s">
        <v>1890</v>
      </c>
      <c r="B158" s="59" t="s">
        <v>1889</v>
      </c>
      <c r="C158" s="59" t="s">
        <v>1888</v>
      </c>
      <c r="D158" s="59" t="s">
        <v>1888</v>
      </c>
      <c r="E158" s="59" t="s">
        <v>1699</v>
      </c>
      <c r="F158" s="59" t="s">
        <v>226</v>
      </c>
      <c r="G158" s="61">
        <v>3</v>
      </c>
      <c r="H158" s="62">
        <v>13.09</v>
      </c>
      <c r="I158" s="62">
        <v>11.811</v>
      </c>
      <c r="J158" s="62">
        <v>9.8424999999999994</v>
      </c>
      <c r="K158" s="62">
        <v>11.811</v>
      </c>
      <c r="L158" s="59"/>
      <c r="M158" s="60">
        <v>27</v>
      </c>
      <c r="N158" s="60"/>
      <c r="O158" s="25">
        <v>27</v>
      </c>
      <c r="P158" s="33">
        <f t="shared" si="4"/>
        <v>0.20249878500242996</v>
      </c>
      <c r="Q158" s="33">
        <f t="shared" si="5"/>
        <v>7.151183842725314</v>
      </c>
    </row>
    <row r="159" spans="1:18" x14ac:dyDescent="0.3">
      <c r="A159" s="59" t="s">
        <v>1887</v>
      </c>
      <c r="B159" s="59" t="s">
        <v>1886</v>
      </c>
      <c r="C159" s="59" t="s">
        <v>1885</v>
      </c>
      <c r="D159" s="59" t="s">
        <v>1885</v>
      </c>
      <c r="E159" s="59" t="s">
        <v>1694</v>
      </c>
      <c r="F159" s="59" t="s">
        <v>226</v>
      </c>
      <c r="G159" s="61">
        <v>3</v>
      </c>
      <c r="H159" s="62">
        <v>13.15</v>
      </c>
      <c r="I159" s="62">
        <v>11.811</v>
      </c>
      <c r="J159" s="62">
        <v>9.8424999999999994</v>
      </c>
      <c r="K159" s="62">
        <v>12.992100000000001</v>
      </c>
      <c r="L159" s="59"/>
      <c r="M159" s="60">
        <v>9</v>
      </c>
      <c r="N159" s="60"/>
      <c r="O159" s="25">
        <v>9</v>
      </c>
      <c r="P159" s="33">
        <f t="shared" si="4"/>
        <v>7.4249554500890991E-2</v>
      </c>
      <c r="Q159" s="33">
        <f t="shared" si="5"/>
        <v>2.622100742332615</v>
      </c>
    </row>
    <row r="160" spans="1:18" x14ac:dyDescent="0.3">
      <c r="A160" s="59" t="s">
        <v>1884</v>
      </c>
      <c r="B160" s="59" t="s">
        <v>1883</v>
      </c>
      <c r="C160" s="59" t="s">
        <v>1882</v>
      </c>
      <c r="D160" s="59" t="s">
        <v>1875</v>
      </c>
      <c r="E160" s="59" t="s">
        <v>1703</v>
      </c>
      <c r="F160" s="59" t="s">
        <v>116</v>
      </c>
      <c r="G160" s="61">
        <v>3</v>
      </c>
      <c r="H160" s="62">
        <v>11.02</v>
      </c>
      <c r="I160" s="62">
        <v>11.811</v>
      </c>
      <c r="J160" s="62">
        <v>9.8424999999999994</v>
      </c>
      <c r="K160" s="62">
        <v>10.629899999999999</v>
      </c>
      <c r="L160" s="59"/>
      <c r="M160" s="60">
        <v>3</v>
      </c>
      <c r="N160" s="60"/>
      <c r="O160" s="25">
        <v>3</v>
      </c>
      <c r="P160" s="33">
        <f t="shared" si="4"/>
        <v>2.0249878500242992E-2</v>
      </c>
      <c r="Q160" s="33">
        <f t="shared" si="5"/>
        <v>0.71511838427253127</v>
      </c>
    </row>
    <row r="161" spans="1:18" x14ac:dyDescent="0.3">
      <c r="A161" s="59" t="s">
        <v>1881</v>
      </c>
      <c r="B161" s="59" t="s">
        <v>1880</v>
      </c>
      <c r="C161" s="59" t="s">
        <v>1879</v>
      </c>
      <c r="D161" s="59" t="s">
        <v>1875</v>
      </c>
      <c r="E161" s="59" t="s">
        <v>1699</v>
      </c>
      <c r="F161" s="59" t="s">
        <v>116</v>
      </c>
      <c r="G161" s="61">
        <v>3</v>
      </c>
      <c r="H161" s="62">
        <v>13.09</v>
      </c>
      <c r="I161" s="62">
        <v>11.811</v>
      </c>
      <c r="J161" s="62">
        <v>9.8424999999999994</v>
      </c>
      <c r="K161" s="62">
        <v>11.811</v>
      </c>
      <c r="L161" s="59"/>
      <c r="M161" s="60">
        <v>6</v>
      </c>
      <c r="N161" s="60"/>
      <c r="O161" s="25">
        <v>6</v>
      </c>
      <c r="P161" s="33">
        <f t="shared" si="4"/>
        <v>4.4999730000539993E-2</v>
      </c>
      <c r="Q161" s="33">
        <f t="shared" si="5"/>
        <v>1.5891519650500698</v>
      </c>
    </row>
    <row r="162" spans="1:18" x14ac:dyDescent="0.3">
      <c r="A162" s="59" t="s">
        <v>1878</v>
      </c>
      <c r="B162" s="59" t="s">
        <v>1877</v>
      </c>
      <c r="C162" s="59" t="s">
        <v>1876</v>
      </c>
      <c r="D162" s="59" t="s">
        <v>1875</v>
      </c>
      <c r="E162" s="59" t="s">
        <v>1694</v>
      </c>
      <c r="F162" s="59" t="s">
        <v>116</v>
      </c>
      <c r="G162" s="61">
        <v>3</v>
      </c>
      <c r="H162" s="62">
        <v>13.15</v>
      </c>
      <c r="I162" s="62">
        <v>11.811</v>
      </c>
      <c r="J162" s="62">
        <v>9.8424999999999994</v>
      </c>
      <c r="K162" s="62">
        <v>12.992100000000001</v>
      </c>
      <c r="L162" s="59"/>
      <c r="M162" s="60">
        <v>180</v>
      </c>
      <c r="N162" s="60"/>
      <c r="O162" s="25">
        <v>180</v>
      </c>
      <c r="P162" s="33">
        <f t="shared" si="4"/>
        <v>1.4849910900178196</v>
      </c>
      <c r="Q162" s="33">
        <f t="shared" si="5"/>
        <v>52.442014846652299</v>
      </c>
      <c r="R162" s="26" t="s">
        <v>2445</v>
      </c>
    </row>
    <row r="163" spans="1:18" x14ac:dyDescent="0.3">
      <c r="A163" s="59" t="s">
        <v>1874</v>
      </c>
      <c r="B163" s="59" t="s">
        <v>1873</v>
      </c>
      <c r="C163" s="59" t="s">
        <v>1872</v>
      </c>
      <c r="D163" s="59" t="s">
        <v>1871</v>
      </c>
      <c r="E163" s="59" t="s">
        <v>1699</v>
      </c>
      <c r="F163" s="59" t="s">
        <v>1870</v>
      </c>
      <c r="G163" s="61">
        <v>3</v>
      </c>
      <c r="H163" s="62">
        <v>13.09</v>
      </c>
      <c r="I163" s="62">
        <v>11.811</v>
      </c>
      <c r="J163" s="62">
        <v>9.8424999999999994</v>
      </c>
      <c r="K163" s="62">
        <v>11.811</v>
      </c>
      <c r="L163" s="59"/>
      <c r="M163" s="60">
        <v>12</v>
      </c>
      <c r="N163" s="60"/>
      <c r="O163" s="25">
        <v>12</v>
      </c>
      <c r="P163" s="33">
        <f t="shared" si="4"/>
        <v>8.9999460001079987E-2</v>
      </c>
      <c r="Q163" s="33">
        <f t="shared" si="5"/>
        <v>3.1783039301001397</v>
      </c>
    </row>
    <row r="164" spans="1:18" x14ac:dyDescent="0.3">
      <c r="A164" s="59" t="s">
        <v>1869</v>
      </c>
      <c r="B164" s="59" t="s">
        <v>1868</v>
      </c>
      <c r="C164" s="59" t="s">
        <v>1861</v>
      </c>
      <c r="D164" s="59" t="s">
        <v>1867</v>
      </c>
      <c r="E164" s="59" t="s">
        <v>1703</v>
      </c>
      <c r="F164" s="59" t="s">
        <v>74</v>
      </c>
      <c r="G164" s="61">
        <v>3</v>
      </c>
      <c r="H164" s="62">
        <v>11.02</v>
      </c>
      <c r="I164" s="62">
        <v>11.811</v>
      </c>
      <c r="J164" s="62">
        <v>9.8424999999999994</v>
      </c>
      <c r="K164" s="62">
        <v>10.629899999999999</v>
      </c>
      <c r="L164" s="59"/>
      <c r="M164" s="60">
        <v>96</v>
      </c>
      <c r="N164" s="60"/>
      <c r="O164" s="25">
        <v>96</v>
      </c>
      <c r="P164" s="33">
        <f t="shared" si="4"/>
        <v>0.64799611200777574</v>
      </c>
      <c r="Q164" s="33">
        <f t="shared" si="5"/>
        <v>22.883788296721001</v>
      </c>
      <c r="R164" s="26" t="s">
        <v>2445</v>
      </c>
    </row>
    <row r="165" spans="1:18" x14ac:dyDescent="0.3">
      <c r="A165" s="59" t="s">
        <v>1866</v>
      </c>
      <c r="B165" s="59" t="s">
        <v>1865</v>
      </c>
      <c r="C165" s="59" t="s">
        <v>1861</v>
      </c>
      <c r="D165" s="59" t="s">
        <v>1864</v>
      </c>
      <c r="E165" s="59" t="s">
        <v>1699</v>
      </c>
      <c r="F165" s="59" t="s">
        <v>74</v>
      </c>
      <c r="G165" s="61">
        <v>3</v>
      </c>
      <c r="H165" s="62">
        <v>13.09</v>
      </c>
      <c r="I165" s="62">
        <v>11.811</v>
      </c>
      <c r="J165" s="62">
        <v>9.8424999999999994</v>
      </c>
      <c r="K165" s="62">
        <v>11.811</v>
      </c>
      <c r="L165" s="59"/>
      <c r="M165" s="60">
        <v>6</v>
      </c>
      <c r="N165" s="60"/>
      <c r="O165" s="25">
        <v>6</v>
      </c>
      <c r="P165" s="33">
        <f t="shared" si="4"/>
        <v>4.4999730000539993E-2</v>
      </c>
      <c r="Q165" s="33">
        <f t="shared" si="5"/>
        <v>1.5891519650500698</v>
      </c>
    </row>
    <row r="166" spans="1:18" x14ac:dyDescent="0.3">
      <c r="A166" s="59" t="s">
        <v>1863</v>
      </c>
      <c r="B166" s="59" t="s">
        <v>1862</v>
      </c>
      <c r="C166" s="59" t="s">
        <v>1861</v>
      </c>
      <c r="D166" s="59" t="s">
        <v>1860</v>
      </c>
      <c r="E166" s="59" t="s">
        <v>1694</v>
      </c>
      <c r="F166" s="59" t="s">
        <v>74</v>
      </c>
      <c r="G166" s="61">
        <v>3</v>
      </c>
      <c r="H166" s="62">
        <v>13.15</v>
      </c>
      <c r="I166" s="62">
        <v>11.811</v>
      </c>
      <c r="J166" s="62">
        <v>9.8424999999999994</v>
      </c>
      <c r="K166" s="62">
        <v>12.992100000000001</v>
      </c>
      <c r="L166" s="59"/>
      <c r="M166" s="60">
        <v>12</v>
      </c>
      <c r="N166" s="60"/>
      <c r="O166" s="25">
        <v>12</v>
      </c>
      <c r="P166" s="33">
        <f t="shared" si="4"/>
        <v>9.8999406001187992E-2</v>
      </c>
      <c r="Q166" s="33">
        <f t="shared" si="5"/>
        <v>3.4961343231101538</v>
      </c>
    </row>
    <row r="167" spans="1:18" x14ac:dyDescent="0.3">
      <c r="A167" s="59" t="s">
        <v>1859</v>
      </c>
      <c r="B167" s="59" t="s">
        <v>1858</v>
      </c>
      <c r="C167" s="59" t="s">
        <v>1857</v>
      </c>
      <c r="D167" s="59" t="s">
        <v>1856</v>
      </c>
      <c r="E167" s="59" t="s">
        <v>1707</v>
      </c>
      <c r="F167" s="59" t="s">
        <v>116</v>
      </c>
      <c r="G167" s="61">
        <v>3</v>
      </c>
      <c r="H167" s="62">
        <v>8.6999999999999993</v>
      </c>
      <c r="I167" s="62">
        <v>11.811</v>
      </c>
      <c r="J167" s="62">
        <v>9.8424999999999994</v>
      </c>
      <c r="K167" s="62">
        <v>9.4488000000000003</v>
      </c>
      <c r="L167" s="59"/>
      <c r="M167" s="60">
        <v>3</v>
      </c>
      <c r="N167" s="60"/>
      <c r="O167" s="25">
        <v>3</v>
      </c>
      <c r="P167" s="33">
        <f t="shared" si="4"/>
        <v>1.7999892000215997E-2</v>
      </c>
      <c r="Q167" s="33">
        <f t="shared" si="5"/>
        <v>0.63566078602002796</v>
      </c>
    </row>
    <row r="168" spans="1:18" x14ac:dyDescent="0.3">
      <c r="A168" s="59" t="s">
        <v>1855</v>
      </c>
      <c r="B168" s="59" t="s">
        <v>1854</v>
      </c>
      <c r="C168" s="59" t="s">
        <v>1847</v>
      </c>
      <c r="D168" s="59" t="s">
        <v>1853</v>
      </c>
      <c r="E168" s="59" t="s">
        <v>1703</v>
      </c>
      <c r="F168" s="59" t="s">
        <v>116</v>
      </c>
      <c r="G168" s="61">
        <v>3</v>
      </c>
      <c r="H168" s="62">
        <v>11.02</v>
      </c>
      <c r="I168" s="62">
        <v>11.811</v>
      </c>
      <c r="J168" s="62">
        <v>9.8424999999999994</v>
      </c>
      <c r="K168" s="62">
        <v>10.629899999999999</v>
      </c>
      <c r="L168" s="59"/>
      <c r="M168" s="60">
        <v>15</v>
      </c>
      <c r="N168" s="60"/>
      <c r="O168" s="25">
        <v>15</v>
      </c>
      <c r="P168" s="33">
        <f t="shared" si="4"/>
        <v>0.10124939250121497</v>
      </c>
      <c r="Q168" s="33">
        <f t="shared" si="5"/>
        <v>3.5755919213626566</v>
      </c>
    </row>
    <row r="169" spans="1:18" x14ac:dyDescent="0.3">
      <c r="A169" s="59" t="s">
        <v>1852</v>
      </c>
      <c r="B169" s="59" t="s">
        <v>1851</v>
      </c>
      <c r="C169" s="59" t="s">
        <v>1847</v>
      </c>
      <c r="D169" s="59" t="s">
        <v>1850</v>
      </c>
      <c r="E169" s="59" t="s">
        <v>1699</v>
      </c>
      <c r="F169" s="59" t="s">
        <v>116</v>
      </c>
      <c r="G169" s="61">
        <v>3</v>
      </c>
      <c r="H169" s="62">
        <v>13.09</v>
      </c>
      <c r="I169" s="62">
        <v>11.811</v>
      </c>
      <c r="J169" s="62">
        <v>9.8424999999999994</v>
      </c>
      <c r="K169" s="62">
        <v>11.811</v>
      </c>
      <c r="L169" s="59"/>
      <c r="M169" s="60">
        <v>39</v>
      </c>
      <c r="N169" s="60"/>
      <c r="O169" s="25">
        <v>39</v>
      </c>
      <c r="P169" s="33">
        <f t="shared" si="4"/>
        <v>0.29249824500351002</v>
      </c>
      <c r="Q169" s="33">
        <f t="shared" si="5"/>
        <v>10.329487772825455</v>
      </c>
      <c r="R169" s="26" t="s">
        <v>2445</v>
      </c>
    </row>
    <row r="170" spans="1:18" x14ac:dyDescent="0.3">
      <c r="A170" s="59" t="s">
        <v>1849</v>
      </c>
      <c r="B170" s="59" t="s">
        <v>1848</v>
      </c>
      <c r="C170" s="59" t="s">
        <v>1847</v>
      </c>
      <c r="D170" s="59" t="s">
        <v>1846</v>
      </c>
      <c r="E170" s="59" t="s">
        <v>1694</v>
      </c>
      <c r="F170" s="59" t="s">
        <v>116</v>
      </c>
      <c r="G170" s="61">
        <v>3</v>
      </c>
      <c r="H170" s="62">
        <v>13.15</v>
      </c>
      <c r="I170" s="62">
        <v>11.811</v>
      </c>
      <c r="J170" s="62">
        <v>9.8424999999999994</v>
      </c>
      <c r="K170" s="62">
        <v>12.992100000000001</v>
      </c>
      <c r="L170" s="59"/>
      <c r="M170" s="60">
        <v>99</v>
      </c>
      <c r="N170" s="60"/>
      <c r="O170" s="25">
        <v>99</v>
      </c>
      <c r="P170" s="33">
        <f t="shared" si="4"/>
        <v>0.8167450995098009</v>
      </c>
      <c r="Q170" s="33">
        <f t="shared" si="5"/>
        <v>28.843108165658766</v>
      </c>
      <c r="R170" s="26" t="s">
        <v>2445</v>
      </c>
    </row>
    <row r="171" spans="1:18" x14ac:dyDescent="0.3">
      <c r="A171" s="59" t="s">
        <v>1845</v>
      </c>
      <c r="B171" s="59" t="s">
        <v>1844</v>
      </c>
      <c r="C171" s="59" t="s">
        <v>1843</v>
      </c>
      <c r="D171" s="59" t="s">
        <v>1843</v>
      </c>
      <c r="E171" s="59" t="s">
        <v>1699</v>
      </c>
      <c r="F171" s="59" t="s">
        <v>440</v>
      </c>
      <c r="G171" s="61">
        <v>3</v>
      </c>
      <c r="H171" s="62">
        <v>13.09</v>
      </c>
      <c r="I171" s="62">
        <v>11.811</v>
      </c>
      <c r="J171" s="62">
        <v>9.8424999999999994</v>
      </c>
      <c r="K171" s="62">
        <v>11.811</v>
      </c>
      <c r="L171" s="59"/>
      <c r="M171" s="60">
        <v>15</v>
      </c>
      <c r="N171" s="60"/>
      <c r="O171" s="25">
        <v>15</v>
      </c>
      <c r="P171" s="33">
        <f t="shared" si="4"/>
        <v>0.11249932500134996</v>
      </c>
      <c r="Q171" s="33">
        <f t="shared" si="5"/>
        <v>3.9728799126251735</v>
      </c>
    </row>
    <row r="172" spans="1:18" x14ac:dyDescent="0.3">
      <c r="A172" s="59" t="s">
        <v>1842</v>
      </c>
      <c r="B172" s="59" t="s">
        <v>1841</v>
      </c>
      <c r="C172" s="59" t="s">
        <v>1840</v>
      </c>
      <c r="D172" s="59" t="s">
        <v>1840</v>
      </c>
      <c r="E172" s="59" t="s">
        <v>1694</v>
      </c>
      <c r="F172" s="59" t="s">
        <v>440</v>
      </c>
      <c r="G172" s="61">
        <v>3</v>
      </c>
      <c r="H172" s="62">
        <v>13.15</v>
      </c>
      <c r="I172" s="62">
        <v>11.811</v>
      </c>
      <c r="J172" s="62">
        <v>9.8424999999999994</v>
      </c>
      <c r="K172" s="62">
        <v>12.992100000000001</v>
      </c>
      <c r="L172" s="59"/>
      <c r="M172" s="60">
        <v>6</v>
      </c>
      <c r="N172" s="60"/>
      <c r="O172" s="25">
        <v>6</v>
      </c>
      <c r="P172" s="33">
        <f t="shared" si="4"/>
        <v>4.9499703000593996E-2</v>
      </c>
      <c r="Q172" s="33">
        <f t="shared" si="5"/>
        <v>1.7480671615550769</v>
      </c>
    </row>
    <row r="173" spans="1:18" x14ac:dyDescent="0.3">
      <c r="A173" s="59" t="s">
        <v>1839</v>
      </c>
      <c r="B173" s="59" t="s">
        <v>1838</v>
      </c>
      <c r="C173" s="59" t="s">
        <v>1577</v>
      </c>
      <c r="D173" s="59" t="s">
        <v>1837</v>
      </c>
      <c r="E173" s="59" t="s">
        <v>1707</v>
      </c>
      <c r="F173" s="59" t="s">
        <v>440</v>
      </c>
      <c r="G173" s="61">
        <v>3</v>
      </c>
      <c r="H173" s="62">
        <v>8.6999999999999993</v>
      </c>
      <c r="I173" s="62">
        <v>11.811</v>
      </c>
      <c r="J173" s="62">
        <v>9.8424999999999994</v>
      </c>
      <c r="K173" s="62">
        <v>9.4488000000000003</v>
      </c>
      <c r="L173" s="59"/>
      <c r="M173" s="60">
        <v>24</v>
      </c>
      <c r="N173" s="60"/>
      <c r="O173" s="25">
        <v>24</v>
      </c>
      <c r="P173" s="33">
        <f t="shared" si="4"/>
        <v>0.14399913600172798</v>
      </c>
      <c r="Q173" s="33">
        <f t="shared" si="5"/>
        <v>5.0852862881602237</v>
      </c>
    </row>
    <row r="174" spans="1:18" x14ac:dyDescent="0.3">
      <c r="A174" s="59" t="s">
        <v>1836</v>
      </c>
      <c r="B174" s="59" t="s">
        <v>1835</v>
      </c>
      <c r="C174" s="59" t="s">
        <v>1577</v>
      </c>
      <c r="D174" s="59" t="s">
        <v>1834</v>
      </c>
      <c r="E174" s="59" t="s">
        <v>1699</v>
      </c>
      <c r="F174" s="59" t="s">
        <v>440</v>
      </c>
      <c r="G174" s="61">
        <v>3</v>
      </c>
      <c r="H174" s="62">
        <v>13.09</v>
      </c>
      <c r="I174" s="62">
        <v>11.811</v>
      </c>
      <c r="J174" s="62">
        <v>9.8424999999999994</v>
      </c>
      <c r="K174" s="62">
        <v>11.811</v>
      </c>
      <c r="L174" s="59"/>
      <c r="M174" s="60">
        <v>12</v>
      </c>
      <c r="N174" s="60"/>
      <c r="O174" s="25">
        <v>12</v>
      </c>
      <c r="P174" s="33">
        <f t="shared" si="4"/>
        <v>8.9999460001079987E-2</v>
      </c>
      <c r="Q174" s="33">
        <f t="shared" si="5"/>
        <v>3.1783039301001397</v>
      </c>
    </row>
    <row r="175" spans="1:18" x14ac:dyDescent="0.3">
      <c r="A175" s="59" t="s">
        <v>1833</v>
      </c>
      <c r="B175" s="59" t="s">
        <v>1832</v>
      </c>
      <c r="C175" s="59" t="s">
        <v>1828</v>
      </c>
      <c r="D175" s="59" t="s">
        <v>1831</v>
      </c>
      <c r="E175" s="59" t="s">
        <v>1773</v>
      </c>
      <c r="F175" s="59" t="s">
        <v>440</v>
      </c>
      <c r="G175" s="61">
        <v>3</v>
      </c>
      <c r="H175" s="62">
        <v>23.65</v>
      </c>
      <c r="I175" s="62">
        <v>12</v>
      </c>
      <c r="J175" s="62">
        <v>10</v>
      </c>
      <c r="K175" s="62">
        <v>21</v>
      </c>
      <c r="L175" s="59"/>
      <c r="M175" s="60">
        <v>15</v>
      </c>
      <c r="N175" s="60"/>
      <c r="O175" s="25">
        <v>15</v>
      </c>
      <c r="P175" s="33">
        <f t="shared" si="4"/>
        <v>0.20647700639999994</v>
      </c>
      <c r="Q175" s="33">
        <f t="shared" si="5"/>
        <v>7.291673537914078</v>
      </c>
    </row>
    <row r="176" spans="1:18" x14ac:dyDescent="0.3">
      <c r="A176" s="59" t="s">
        <v>1830</v>
      </c>
      <c r="B176" s="59" t="s">
        <v>1829</v>
      </c>
      <c r="C176" s="59" t="s">
        <v>1828</v>
      </c>
      <c r="D176" s="59" t="s">
        <v>1827</v>
      </c>
      <c r="E176" s="59" t="s">
        <v>1760</v>
      </c>
      <c r="F176" s="59" t="s">
        <v>440</v>
      </c>
      <c r="G176" s="61">
        <v>3</v>
      </c>
      <c r="H176" s="62">
        <v>27.23</v>
      </c>
      <c r="I176" s="62">
        <v>12</v>
      </c>
      <c r="J176" s="62">
        <v>10</v>
      </c>
      <c r="K176" s="62">
        <v>24</v>
      </c>
      <c r="L176" s="59"/>
      <c r="M176" s="60">
        <v>66</v>
      </c>
      <c r="N176" s="60"/>
      <c r="O176" s="25">
        <v>66</v>
      </c>
      <c r="P176" s="33">
        <f t="shared" si="4"/>
        <v>1.0382843750399999</v>
      </c>
      <c r="Q176" s="33">
        <f t="shared" si="5"/>
        <v>36.666701219225089</v>
      </c>
      <c r="R176" s="26" t="s">
        <v>2445</v>
      </c>
    </row>
    <row r="177" spans="1:18" x14ac:dyDescent="0.3">
      <c r="A177" s="59" t="s">
        <v>1826</v>
      </c>
      <c r="B177" s="59" t="s">
        <v>1825</v>
      </c>
      <c r="C177" s="59" t="s">
        <v>1824</v>
      </c>
      <c r="D177" s="59" t="s">
        <v>1823</v>
      </c>
      <c r="E177" s="59" t="s">
        <v>1760</v>
      </c>
      <c r="F177" s="59" t="s">
        <v>43</v>
      </c>
      <c r="G177" s="61">
        <v>3</v>
      </c>
      <c r="H177" s="62">
        <v>27.23</v>
      </c>
      <c r="I177" s="62">
        <v>12</v>
      </c>
      <c r="J177" s="62">
        <v>10</v>
      </c>
      <c r="K177" s="62">
        <v>24</v>
      </c>
      <c r="L177" s="59"/>
      <c r="M177" s="60">
        <v>12</v>
      </c>
      <c r="N177" s="60"/>
      <c r="O177" s="25">
        <v>12</v>
      </c>
      <c r="P177" s="33">
        <f t="shared" si="4"/>
        <v>0.18877897727999998</v>
      </c>
      <c r="Q177" s="33">
        <f t="shared" si="5"/>
        <v>6.6666729489500156</v>
      </c>
    </row>
    <row r="178" spans="1:18" x14ac:dyDescent="0.3">
      <c r="A178" s="59" t="s">
        <v>1822</v>
      </c>
      <c r="B178" s="59" t="s">
        <v>1821</v>
      </c>
      <c r="C178" s="59" t="s">
        <v>1820</v>
      </c>
      <c r="D178" s="59" t="s">
        <v>1810</v>
      </c>
      <c r="E178" s="59" t="s">
        <v>1765</v>
      </c>
      <c r="F178" s="59" t="s">
        <v>116</v>
      </c>
      <c r="G178" s="61">
        <v>3</v>
      </c>
      <c r="H178" s="62">
        <v>16.86</v>
      </c>
      <c r="I178" s="62">
        <v>12</v>
      </c>
      <c r="J178" s="62">
        <v>10</v>
      </c>
      <c r="K178" s="62">
        <v>16.5</v>
      </c>
      <c r="L178" s="59"/>
      <c r="M178" s="60">
        <v>243</v>
      </c>
      <c r="N178" s="60"/>
      <c r="O178" s="25">
        <v>243</v>
      </c>
      <c r="P178" s="33">
        <f t="shared" si="4"/>
        <v>2.6281573243199996</v>
      </c>
      <c r="Q178" s="33">
        <f t="shared" si="5"/>
        <v>92.812587461163488</v>
      </c>
      <c r="R178" s="26" t="s">
        <v>2445</v>
      </c>
    </row>
    <row r="179" spans="1:18" x14ac:dyDescent="0.3">
      <c r="A179" s="59" t="s">
        <v>1819</v>
      </c>
      <c r="B179" s="59" t="s">
        <v>1818</v>
      </c>
      <c r="C179" s="59" t="s">
        <v>1817</v>
      </c>
      <c r="D179" s="59" t="s">
        <v>1810</v>
      </c>
      <c r="E179" s="59" t="s">
        <v>1777</v>
      </c>
      <c r="F179" s="59" t="s">
        <v>116</v>
      </c>
      <c r="G179" s="61">
        <v>3</v>
      </c>
      <c r="H179" s="62">
        <v>21.31</v>
      </c>
      <c r="I179" s="62">
        <v>12</v>
      </c>
      <c r="J179" s="62">
        <v>10</v>
      </c>
      <c r="K179" s="62">
        <v>19.5</v>
      </c>
      <c r="L179" s="59"/>
      <c r="M179" s="60">
        <v>120</v>
      </c>
      <c r="N179" s="60"/>
      <c r="O179" s="25">
        <v>120</v>
      </c>
      <c r="P179" s="33">
        <f t="shared" si="4"/>
        <v>1.5338291903999999</v>
      </c>
      <c r="Q179" s="33">
        <f t="shared" si="5"/>
        <v>54.166717710218876</v>
      </c>
      <c r="R179" s="26" t="s">
        <v>2445</v>
      </c>
    </row>
    <row r="180" spans="1:18" x14ac:dyDescent="0.3">
      <c r="A180" s="59" t="s">
        <v>1816</v>
      </c>
      <c r="B180" s="59" t="s">
        <v>1815</v>
      </c>
      <c r="C180" s="59" t="s">
        <v>1814</v>
      </c>
      <c r="D180" s="59" t="s">
        <v>1810</v>
      </c>
      <c r="E180" s="59" t="s">
        <v>1773</v>
      </c>
      <c r="F180" s="59" t="s">
        <v>116</v>
      </c>
      <c r="G180" s="61">
        <v>3</v>
      </c>
      <c r="H180" s="62">
        <v>23.65</v>
      </c>
      <c r="I180" s="62">
        <v>12</v>
      </c>
      <c r="J180" s="62">
        <v>10</v>
      </c>
      <c r="K180" s="62">
        <v>21</v>
      </c>
      <c r="L180" s="59"/>
      <c r="M180" s="60">
        <v>15</v>
      </c>
      <c r="N180" s="60"/>
      <c r="O180" s="25">
        <v>15</v>
      </c>
      <c r="P180" s="33">
        <f t="shared" si="4"/>
        <v>0.20647700639999994</v>
      </c>
      <c r="Q180" s="33">
        <f t="shared" si="5"/>
        <v>7.291673537914078</v>
      </c>
    </row>
    <row r="181" spans="1:18" x14ac:dyDescent="0.3">
      <c r="A181" s="59" t="s">
        <v>1813</v>
      </c>
      <c r="B181" s="59" t="s">
        <v>1812</v>
      </c>
      <c r="C181" s="59" t="s">
        <v>1811</v>
      </c>
      <c r="D181" s="59" t="s">
        <v>1810</v>
      </c>
      <c r="E181" s="59" t="s">
        <v>1760</v>
      </c>
      <c r="F181" s="59" t="s">
        <v>116</v>
      </c>
      <c r="G181" s="61">
        <v>3</v>
      </c>
      <c r="H181" s="62">
        <v>27.23</v>
      </c>
      <c r="I181" s="62">
        <v>12</v>
      </c>
      <c r="J181" s="62">
        <v>10</v>
      </c>
      <c r="K181" s="62">
        <v>24</v>
      </c>
      <c r="L181" s="59"/>
      <c r="M181" s="60">
        <v>3</v>
      </c>
      <c r="N181" s="60"/>
      <c r="O181" s="25">
        <v>3</v>
      </c>
      <c r="P181" s="33">
        <f t="shared" si="4"/>
        <v>4.7194744319999996E-2</v>
      </c>
      <c r="Q181" s="33">
        <f t="shared" si="5"/>
        <v>1.6666682372375039</v>
      </c>
    </row>
    <row r="182" spans="1:18" x14ac:dyDescent="0.3">
      <c r="A182" s="59" t="s">
        <v>1809</v>
      </c>
      <c r="B182" s="59" t="s">
        <v>1808</v>
      </c>
      <c r="C182" s="59" t="s">
        <v>1807</v>
      </c>
      <c r="D182" s="59" t="s">
        <v>1807</v>
      </c>
      <c r="E182" s="59" t="s">
        <v>1765</v>
      </c>
      <c r="F182" s="59" t="s">
        <v>1803</v>
      </c>
      <c r="G182" s="61">
        <v>3</v>
      </c>
      <c r="H182" s="62">
        <v>16.86</v>
      </c>
      <c r="I182" s="62">
        <v>12</v>
      </c>
      <c r="J182" s="62">
        <v>10</v>
      </c>
      <c r="K182" s="62">
        <v>16.5</v>
      </c>
      <c r="L182" s="59"/>
      <c r="M182" s="60">
        <v>3</v>
      </c>
      <c r="N182" s="60"/>
      <c r="O182" s="25">
        <v>3</v>
      </c>
      <c r="P182" s="33">
        <f t="shared" si="4"/>
        <v>3.2446386719999998E-2</v>
      </c>
      <c r="Q182" s="33">
        <f t="shared" si="5"/>
        <v>1.145834413100784</v>
      </c>
    </row>
    <row r="183" spans="1:18" x14ac:dyDescent="0.3">
      <c r="A183" s="59" t="s">
        <v>1806</v>
      </c>
      <c r="B183" s="59" t="s">
        <v>1805</v>
      </c>
      <c r="C183" s="59" t="s">
        <v>1804</v>
      </c>
      <c r="D183" s="59" t="s">
        <v>1804</v>
      </c>
      <c r="E183" s="59" t="s">
        <v>1773</v>
      </c>
      <c r="F183" s="59" t="s">
        <v>1803</v>
      </c>
      <c r="G183" s="61">
        <v>3</v>
      </c>
      <c r="H183" s="62">
        <v>23.65</v>
      </c>
      <c r="I183" s="62">
        <v>12</v>
      </c>
      <c r="J183" s="62">
        <v>10</v>
      </c>
      <c r="K183" s="62">
        <v>21</v>
      </c>
      <c r="L183" s="59"/>
      <c r="M183" s="60">
        <v>108</v>
      </c>
      <c r="N183" s="60"/>
      <c r="O183" s="25">
        <v>108</v>
      </c>
      <c r="P183" s="33">
        <f t="shared" si="4"/>
        <v>1.4866344460799998</v>
      </c>
      <c r="Q183" s="33">
        <f t="shared" si="5"/>
        <v>52.500049472981374</v>
      </c>
      <c r="R183" s="26" t="s">
        <v>2445</v>
      </c>
    </row>
    <row r="184" spans="1:18" x14ac:dyDescent="0.3">
      <c r="A184" s="59" t="s">
        <v>1802</v>
      </c>
      <c r="B184" s="59" t="s">
        <v>1801</v>
      </c>
      <c r="C184" s="59" t="s">
        <v>1800</v>
      </c>
      <c r="D184" s="59" t="s">
        <v>1800</v>
      </c>
      <c r="E184" s="59" t="s">
        <v>1765</v>
      </c>
      <c r="F184" s="59" t="s">
        <v>1793</v>
      </c>
      <c r="G184" s="61">
        <v>3</v>
      </c>
      <c r="H184" s="62">
        <v>16.86</v>
      </c>
      <c r="I184" s="62">
        <v>12</v>
      </c>
      <c r="J184" s="62">
        <v>10</v>
      </c>
      <c r="K184" s="62">
        <v>16.5</v>
      </c>
      <c r="L184" s="59"/>
      <c r="M184" s="60">
        <v>18</v>
      </c>
      <c r="N184" s="60"/>
      <c r="O184" s="25">
        <v>18</v>
      </c>
      <c r="P184" s="33">
        <f t="shared" si="4"/>
        <v>0.19467832031999999</v>
      </c>
      <c r="Q184" s="33">
        <f t="shared" si="5"/>
        <v>6.8750064786047043</v>
      </c>
    </row>
    <row r="185" spans="1:18" x14ac:dyDescent="0.3">
      <c r="A185" s="59" t="s">
        <v>1799</v>
      </c>
      <c r="B185" s="59" t="s">
        <v>1798</v>
      </c>
      <c r="C185" s="59" t="s">
        <v>1797</v>
      </c>
      <c r="D185" s="59" t="s">
        <v>1797</v>
      </c>
      <c r="E185" s="59" t="s">
        <v>1777</v>
      </c>
      <c r="F185" s="59" t="s">
        <v>1793</v>
      </c>
      <c r="G185" s="61">
        <v>3</v>
      </c>
      <c r="H185" s="62">
        <v>21.31</v>
      </c>
      <c r="I185" s="62">
        <v>12</v>
      </c>
      <c r="J185" s="62">
        <v>10</v>
      </c>
      <c r="K185" s="62">
        <v>19.5</v>
      </c>
      <c r="L185" s="59"/>
      <c r="M185" s="60">
        <v>12</v>
      </c>
      <c r="N185" s="60"/>
      <c r="O185" s="25">
        <v>12</v>
      </c>
      <c r="P185" s="33">
        <f t="shared" si="4"/>
        <v>0.15338291903999998</v>
      </c>
      <c r="Q185" s="33">
        <f t="shared" si="5"/>
        <v>5.4166717710218872</v>
      </c>
    </row>
    <row r="186" spans="1:18" x14ac:dyDescent="0.3">
      <c r="A186" s="59" t="s">
        <v>1796</v>
      </c>
      <c r="B186" s="59" t="s">
        <v>1795</v>
      </c>
      <c r="C186" s="59" t="s">
        <v>1794</v>
      </c>
      <c r="D186" s="59" t="s">
        <v>1794</v>
      </c>
      <c r="E186" s="59" t="s">
        <v>1760</v>
      </c>
      <c r="F186" s="59" t="s">
        <v>1793</v>
      </c>
      <c r="G186" s="61">
        <v>3</v>
      </c>
      <c r="H186" s="62">
        <v>27.23</v>
      </c>
      <c r="I186" s="62">
        <v>12</v>
      </c>
      <c r="J186" s="62">
        <v>10</v>
      </c>
      <c r="K186" s="62">
        <v>24</v>
      </c>
      <c r="L186" s="59"/>
      <c r="M186" s="60">
        <v>3</v>
      </c>
      <c r="N186" s="60"/>
      <c r="O186" s="25">
        <v>3</v>
      </c>
      <c r="P186" s="33">
        <f t="shared" si="4"/>
        <v>4.7194744319999996E-2</v>
      </c>
      <c r="Q186" s="33">
        <f t="shared" si="5"/>
        <v>1.6666682372375039</v>
      </c>
    </row>
    <row r="187" spans="1:18" x14ac:dyDescent="0.3">
      <c r="A187" s="59" t="s">
        <v>1792</v>
      </c>
      <c r="B187" s="59" t="s">
        <v>1791</v>
      </c>
      <c r="C187" s="59" t="s">
        <v>1790</v>
      </c>
      <c r="D187" s="59" t="s">
        <v>1790</v>
      </c>
      <c r="E187" s="59" t="s">
        <v>1765</v>
      </c>
      <c r="F187" s="59" t="s">
        <v>226</v>
      </c>
      <c r="G187" s="61">
        <v>3</v>
      </c>
      <c r="H187" s="62">
        <v>16.86</v>
      </c>
      <c r="I187" s="62">
        <v>12</v>
      </c>
      <c r="J187" s="62">
        <v>10</v>
      </c>
      <c r="K187" s="62">
        <v>16.5</v>
      </c>
      <c r="L187" s="59"/>
      <c r="M187" s="60">
        <v>9</v>
      </c>
      <c r="N187" s="60"/>
      <c r="O187" s="25">
        <v>9</v>
      </c>
      <c r="P187" s="33">
        <f t="shared" si="4"/>
        <v>9.7339160159999993E-2</v>
      </c>
      <c r="Q187" s="33">
        <f t="shared" si="5"/>
        <v>3.4375032393023521</v>
      </c>
    </row>
    <row r="188" spans="1:18" x14ac:dyDescent="0.3">
      <c r="A188" s="59" t="s">
        <v>1789</v>
      </c>
      <c r="B188" s="59" t="s">
        <v>1788</v>
      </c>
      <c r="C188" s="59" t="s">
        <v>1787</v>
      </c>
      <c r="D188" s="59" t="s">
        <v>1787</v>
      </c>
      <c r="E188" s="59" t="s">
        <v>1777</v>
      </c>
      <c r="F188" s="59" t="s">
        <v>226</v>
      </c>
      <c r="G188" s="61">
        <v>3</v>
      </c>
      <c r="H188" s="62">
        <v>21.31</v>
      </c>
      <c r="I188" s="62">
        <v>12</v>
      </c>
      <c r="J188" s="62">
        <v>10</v>
      </c>
      <c r="K188" s="62">
        <v>19.5</v>
      </c>
      <c r="L188" s="59"/>
      <c r="M188" s="60">
        <v>3</v>
      </c>
      <c r="N188" s="60"/>
      <c r="O188" s="25">
        <v>3</v>
      </c>
      <c r="P188" s="33">
        <f t="shared" si="4"/>
        <v>3.8345729759999996E-2</v>
      </c>
      <c r="Q188" s="33">
        <f t="shared" si="5"/>
        <v>1.3541679427554718</v>
      </c>
    </row>
    <row r="189" spans="1:18" x14ac:dyDescent="0.3">
      <c r="A189" s="59" t="s">
        <v>1786</v>
      </c>
      <c r="B189" s="59" t="s">
        <v>1785</v>
      </c>
      <c r="C189" s="59" t="s">
        <v>1784</v>
      </c>
      <c r="D189" s="59" t="s">
        <v>1784</v>
      </c>
      <c r="E189" s="59" t="s">
        <v>1773</v>
      </c>
      <c r="F189" s="59" t="s">
        <v>226</v>
      </c>
      <c r="G189" s="61">
        <v>3</v>
      </c>
      <c r="H189" s="62">
        <v>23.65</v>
      </c>
      <c r="I189" s="62">
        <v>12</v>
      </c>
      <c r="J189" s="62">
        <v>10</v>
      </c>
      <c r="K189" s="62">
        <v>21</v>
      </c>
      <c r="L189" s="59"/>
      <c r="M189" s="60">
        <v>30</v>
      </c>
      <c r="N189" s="60"/>
      <c r="O189" s="25">
        <v>30</v>
      </c>
      <c r="P189" s="33">
        <f t="shared" si="4"/>
        <v>0.41295401279999988</v>
      </c>
      <c r="Q189" s="33">
        <f t="shared" si="5"/>
        <v>14.583347075828156</v>
      </c>
    </row>
    <row r="190" spans="1:18" x14ac:dyDescent="0.3">
      <c r="A190" s="59" t="s">
        <v>1783</v>
      </c>
      <c r="B190" s="59" t="s">
        <v>1782</v>
      </c>
      <c r="C190" s="59" t="s">
        <v>1781</v>
      </c>
      <c r="D190" s="59" t="s">
        <v>1781</v>
      </c>
      <c r="E190" s="59" t="s">
        <v>1760</v>
      </c>
      <c r="F190" s="59" t="s">
        <v>226</v>
      </c>
      <c r="G190" s="61">
        <v>3</v>
      </c>
      <c r="H190" s="62">
        <v>27.23</v>
      </c>
      <c r="I190" s="62">
        <v>12</v>
      </c>
      <c r="J190" s="62">
        <v>10</v>
      </c>
      <c r="K190" s="62">
        <v>24</v>
      </c>
      <c r="L190" s="59"/>
      <c r="M190" s="60">
        <v>90</v>
      </c>
      <c r="N190" s="60"/>
      <c r="O190" s="25">
        <v>90</v>
      </c>
      <c r="P190" s="33">
        <f t="shared" si="4"/>
        <v>1.4158423295999998</v>
      </c>
      <c r="Q190" s="33">
        <f t="shared" si="5"/>
        <v>50.000047117125114</v>
      </c>
    </row>
    <row r="191" spans="1:18" x14ac:dyDescent="0.3">
      <c r="A191" s="59" t="s">
        <v>1780</v>
      </c>
      <c r="B191" s="59" t="s">
        <v>1779</v>
      </c>
      <c r="C191" s="59" t="s">
        <v>1778</v>
      </c>
      <c r="D191" s="59" t="s">
        <v>1778</v>
      </c>
      <c r="E191" s="59" t="s">
        <v>1777</v>
      </c>
      <c r="F191" s="59" t="s">
        <v>116</v>
      </c>
      <c r="G191" s="61">
        <v>3</v>
      </c>
      <c r="H191" s="62">
        <v>21.31</v>
      </c>
      <c r="I191" s="62">
        <v>12</v>
      </c>
      <c r="J191" s="62">
        <v>10</v>
      </c>
      <c r="K191" s="62">
        <v>19.5</v>
      </c>
      <c r="L191" s="59"/>
      <c r="M191" s="60">
        <v>9</v>
      </c>
      <c r="N191" s="60"/>
      <c r="O191" s="25">
        <v>9</v>
      </c>
      <c r="P191" s="33">
        <f t="shared" si="4"/>
        <v>0.11503718927999998</v>
      </c>
      <c r="Q191" s="33">
        <f t="shared" si="5"/>
        <v>4.0625038282664159</v>
      </c>
    </row>
    <row r="192" spans="1:18" x14ac:dyDescent="0.3">
      <c r="A192" s="59" t="s">
        <v>1776</v>
      </c>
      <c r="B192" s="59" t="s">
        <v>1775</v>
      </c>
      <c r="C192" s="59" t="s">
        <v>1774</v>
      </c>
      <c r="D192" s="59" t="s">
        <v>1774</v>
      </c>
      <c r="E192" s="59" t="s">
        <v>1773</v>
      </c>
      <c r="F192" s="59" t="s">
        <v>116</v>
      </c>
      <c r="G192" s="61">
        <v>3</v>
      </c>
      <c r="H192" s="62">
        <v>23.65</v>
      </c>
      <c r="I192" s="62">
        <v>12</v>
      </c>
      <c r="J192" s="62">
        <v>10</v>
      </c>
      <c r="K192" s="62">
        <v>21</v>
      </c>
      <c r="L192" s="59"/>
      <c r="M192" s="60">
        <v>3</v>
      </c>
      <c r="N192" s="60"/>
      <c r="O192" s="25">
        <v>3</v>
      </c>
      <c r="P192" s="33">
        <f t="shared" si="4"/>
        <v>4.1295401279999991E-2</v>
      </c>
      <c r="Q192" s="33">
        <f t="shared" si="5"/>
        <v>1.4583347075828157</v>
      </c>
    </row>
    <row r="193" spans="1:18" x14ac:dyDescent="0.3">
      <c r="A193" s="59" t="s">
        <v>1772</v>
      </c>
      <c r="B193" s="59" t="s">
        <v>1771</v>
      </c>
      <c r="C193" s="59" t="s">
        <v>1770</v>
      </c>
      <c r="D193" s="59" t="s">
        <v>1770</v>
      </c>
      <c r="E193" s="59" t="s">
        <v>1760</v>
      </c>
      <c r="F193" s="59" t="s">
        <v>116</v>
      </c>
      <c r="G193" s="61">
        <v>3</v>
      </c>
      <c r="H193" s="62">
        <v>27.23</v>
      </c>
      <c r="I193" s="62">
        <v>12</v>
      </c>
      <c r="J193" s="62">
        <v>10</v>
      </c>
      <c r="K193" s="62">
        <v>24</v>
      </c>
      <c r="L193" s="59"/>
      <c r="M193" s="60">
        <v>3</v>
      </c>
      <c r="N193" s="60"/>
      <c r="O193" s="25">
        <v>3</v>
      </c>
      <c r="P193" s="33">
        <f t="shared" si="4"/>
        <v>4.7194744319999996E-2</v>
      </c>
      <c r="Q193" s="33">
        <f t="shared" si="5"/>
        <v>1.6666682372375039</v>
      </c>
    </row>
    <row r="194" spans="1:18" x14ac:dyDescent="0.3">
      <c r="A194" s="59" t="s">
        <v>1769</v>
      </c>
      <c r="B194" s="59" t="s">
        <v>1768</v>
      </c>
      <c r="C194" s="59" t="s">
        <v>1767</v>
      </c>
      <c r="D194" s="59" t="s">
        <v>1766</v>
      </c>
      <c r="E194" s="59" t="s">
        <v>1765</v>
      </c>
      <c r="F194" s="59" t="s">
        <v>1759</v>
      </c>
      <c r="G194" s="61">
        <v>3</v>
      </c>
      <c r="H194" s="62">
        <v>16.86</v>
      </c>
      <c r="I194" s="62">
        <v>12</v>
      </c>
      <c r="J194" s="62">
        <v>10</v>
      </c>
      <c r="K194" s="62">
        <v>16.5</v>
      </c>
      <c r="L194" s="59"/>
      <c r="M194" s="60">
        <v>123</v>
      </c>
      <c r="N194" s="60"/>
      <c r="O194" s="25">
        <v>123</v>
      </c>
      <c r="P194" s="33">
        <f t="shared" ref="P194:P233" si="6">O194/G194*I194*J194*K194*0.0254*0.0254*0.0254</f>
        <v>1.3303018555199997</v>
      </c>
      <c r="Q194" s="33">
        <f t="shared" ref="Q194:Q233" si="7">P194*35.3147</f>
        <v>46.979210937132137</v>
      </c>
      <c r="R194" s="26" t="s">
        <v>2445</v>
      </c>
    </row>
    <row r="195" spans="1:18" x14ac:dyDescent="0.3">
      <c r="A195" s="59" t="s">
        <v>1764</v>
      </c>
      <c r="B195" s="59" t="s">
        <v>1763</v>
      </c>
      <c r="C195" s="59" t="s">
        <v>1762</v>
      </c>
      <c r="D195" s="59" t="s">
        <v>1761</v>
      </c>
      <c r="E195" s="59" t="s">
        <v>1760</v>
      </c>
      <c r="F195" s="59" t="s">
        <v>1759</v>
      </c>
      <c r="G195" s="61">
        <v>3</v>
      </c>
      <c r="H195" s="62">
        <v>27.23</v>
      </c>
      <c r="I195" s="62">
        <v>12</v>
      </c>
      <c r="J195" s="62">
        <v>10</v>
      </c>
      <c r="K195" s="62">
        <v>24</v>
      </c>
      <c r="L195" s="59"/>
      <c r="M195" s="60">
        <v>108</v>
      </c>
      <c r="N195" s="60"/>
      <c r="O195" s="25">
        <v>108</v>
      </c>
      <c r="P195" s="33">
        <f t="shared" si="6"/>
        <v>1.6990107955199998</v>
      </c>
      <c r="Q195" s="33">
        <f t="shared" si="7"/>
        <v>60.00005654055014</v>
      </c>
      <c r="R195" s="26" t="s">
        <v>2445</v>
      </c>
    </row>
    <row r="196" spans="1:18" x14ac:dyDescent="0.3">
      <c r="A196" s="59" t="s">
        <v>1758</v>
      </c>
      <c r="B196" s="59" t="s">
        <v>1757</v>
      </c>
      <c r="C196" s="59" t="s">
        <v>1756</v>
      </c>
      <c r="D196" s="59" t="s">
        <v>1733</v>
      </c>
      <c r="E196" s="59" t="s">
        <v>1707</v>
      </c>
      <c r="F196" s="59" t="s">
        <v>116</v>
      </c>
      <c r="G196" s="61">
        <v>3</v>
      </c>
      <c r="H196" s="62">
        <v>8.6999999999999993</v>
      </c>
      <c r="I196" s="62">
        <v>11.811</v>
      </c>
      <c r="J196" s="62">
        <v>9.8424999999999994</v>
      </c>
      <c r="K196" s="62">
        <v>9.4488000000000003</v>
      </c>
      <c r="L196" s="59"/>
      <c r="M196" s="60">
        <v>12</v>
      </c>
      <c r="N196" s="60"/>
      <c r="O196" s="25">
        <v>12</v>
      </c>
      <c r="P196" s="33">
        <f t="shared" si="6"/>
        <v>7.1999568000863989E-2</v>
      </c>
      <c r="Q196" s="33">
        <f t="shared" si="7"/>
        <v>2.5426431440801118</v>
      </c>
    </row>
    <row r="197" spans="1:18" x14ac:dyDescent="0.3">
      <c r="A197" s="59" t="s">
        <v>1755</v>
      </c>
      <c r="B197" s="59" t="s">
        <v>1754</v>
      </c>
      <c r="C197" s="59" t="s">
        <v>1753</v>
      </c>
      <c r="D197" s="59" t="s">
        <v>1752</v>
      </c>
      <c r="E197" s="59" t="s">
        <v>1703</v>
      </c>
      <c r="F197" s="59" t="s">
        <v>116</v>
      </c>
      <c r="G197" s="61">
        <v>3</v>
      </c>
      <c r="H197" s="62">
        <v>11.02</v>
      </c>
      <c r="I197" s="62">
        <v>11.811</v>
      </c>
      <c r="J197" s="62">
        <v>9.8424999999999994</v>
      </c>
      <c r="K197" s="62">
        <v>10.629899999999999</v>
      </c>
      <c r="L197" s="59"/>
      <c r="M197" s="60">
        <v>15</v>
      </c>
      <c r="N197" s="60"/>
      <c r="O197" s="25">
        <v>15</v>
      </c>
      <c r="P197" s="33">
        <f t="shared" si="6"/>
        <v>0.10124939250121497</v>
      </c>
      <c r="Q197" s="33">
        <f t="shared" si="7"/>
        <v>3.5755919213626566</v>
      </c>
    </row>
    <row r="198" spans="1:18" x14ac:dyDescent="0.3">
      <c r="A198" s="59" t="s">
        <v>1751</v>
      </c>
      <c r="B198" s="59" t="s">
        <v>1750</v>
      </c>
      <c r="C198" s="59" t="s">
        <v>1749</v>
      </c>
      <c r="D198" s="59" t="s">
        <v>1737</v>
      </c>
      <c r="E198" s="59" t="s">
        <v>1699</v>
      </c>
      <c r="F198" s="59" t="s">
        <v>116</v>
      </c>
      <c r="G198" s="61">
        <v>3</v>
      </c>
      <c r="H198" s="62">
        <v>13.09</v>
      </c>
      <c r="I198" s="62">
        <v>11.811</v>
      </c>
      <c r="J198" s="62">
        <v>9.8424999999999994</v>
      </c>
      <c r="K198" s="62">
        <v>11.811</v>
      </c>
      <c r="L198" s="59"/>
      <c r="M198" s="60">
        <v>192</v>
      </c>
      <c r="N198" s="60"/>
      <c r="O198" s="25">
        <v>192</v>
      </c>
      <c r="P198" s="33">
        <f t="shared" si="6"/>
        <v>1.4399913600172798</v>
      </c>
      <c r="Q198" s="33">
        <f t="shared" si="7"/>
        <v>50.852862881602235</v>
      </c>
      <c r="R198" s="26" t="s">
        <v>2445</v>
      </c>
    </row>
    <row r="199" spans="1:18" x14ac:dyDescent="0.3">
      <c r="A199" s="59" t="s">
        <v>1748</v>
      </c>
      <c r="B199" s="59" t="s">
        <v>1747</v>
      </c>
      <c r="C199" s="59" t="s">
        <v>1746</v>
      </c>
      <c r="D199" s="59" t="s">
        <v>1745</v>
      </c>
      <c r="E199" s="59" t="s">
        <v>1694</v>
      </c>
      <c r="F199" s="59" t="s">
        <v>116</v>
      </c>
      <c r="G199" s="61">
        <v>3</v>
      </c>
      <c r="H199" s="62">
        <v>13.15</v>
      </c>
      <c r="I199" s="62">
        <v>11.811</v>
      </c>
      <c r="J199" s="62">
        <v>9.8424999999999994</v>
      </c>
      <c r="K199" s="62">
        <v>12.992100000000001</v>
      </c>
      <c r="L199" s="59"/>
      <c r="M199" s="60">
        <v>9</v>
      </c>
      <c r="N199" s="60"/>
      <c r="O199" s="25">
        <v>9</v>
      </c>
      <c r="P199" s="33">
        <f t="shared" si="6"/>
        <v>7.4249554500890991E-2</v>
      </c>
      <c r="Q199" s="33">
        <f t="shared" si="7"/>
        <v>2.622100742332615</v>
      </c>
    </row>
    <row r="200" spans="1:18" x14ac:dyDescent="0.3">
      <c r="A200" s="59" t="s">
        <v>1744</v>
      </c>
      <c r="B200" s="59" t="s">
        <v>1743</v>
      </c>
      <c r="C200" s="59" t="s">
        <v>1742</v>
      </c>
      <c r="D200" s="59" t="s">
        <v>1741</v>
      </c>
      <c r="E200" s="59" t="s">
        <v>1703</v>
      </c>
      <c r="F200" s="59" t="s">
        <v>50</v>
      </c>
      <c r="G200" s="61">
        <v>3</v>
      </c>
      <c r="H200" s="62">
        <v>11.02</v>
      </c>
      <c r="I200" s="62">
        <v>11.811</v>
      </c>
      <c r="J200" s="62">
        <v>9.8424999999999994</v>
      </c>
      <c r="K200" s="62">
        <v>10.629899999999999</v>
      </c>
      <c r="L200" s="59"/>
      <c r="M200" s="60">
        <v>6</v>
      </c>
      <c r="N200" s="60"/>
      <c r="O200" s="25">
        <v>6</v>
      </c>
      <c r="P200" s="33">
        <f t="shared" si="6"/>
        <v>4.0499757000485984E-2</v>
      </c>
      <c r="Q200" s="33">
        <f t="shared" si="7"/>
        <v>1.4302367685450625</v>
      </c>
    </row>
    <row r="201" spans="1:18" x14ac:dyDescent="0.3">
      <c r="A201" s="59" t="s">
        <v>1740</v>
      </c>
      <c r="B201" s="59" t="s">
        <v>1739</v>
      </c>
      <c r="C201" s="59" t="s">
        <v>1738</v>
      </c>
      <c r="D201" s="59" t="s">
        <v>1737</v>
      </c>
      <c r="E201" s="59" t="s">
        <v>1699</v>
      </c>
      <c r="F201" s="59" t="s">
        <v>36</v>
      </c>
      <c r="G201" s="61">
        <v>3</v>
      </c>
      <c r="H201" s="62">
        <v>13.09</v>
      </c>
      <c r="I201" s="62">
        <v>11.811</v>
      </c>
      <c r="J201" s="62">
        <v>9.8424999999999994</v>
      </c>
      <c r="K201" s="62">
        <v>11.811</v>
      </c>
      <c r="L201" s="59"/>
      <c r="M201" s="60">
        <v>6</v>
      </c>
      <c r="N201" s="60"/>
      <c r="O201" s="25">
        <v>6</v>
      </c>
      <c r="P201" s="33">
        <f t="shared" si="6"/>
        <v>4.4999730000539993E-2</v>
      </c>
      <c r="Q201" s="33">
        <f t="shared" si="7"/>
        <v>1.5891519650500698</v>
      </c>
    </row>
    <row r="202" spans="1:18" x14ac:dyDescent="0.3">
      <c r="A202" s="59" t="s">
        <v>1736</v>
      </c>
      <c r="B202" s="59" t="s">
        <v>1735</v>
      </c>
      <c r="C202" s="59" t="s">
        <v>1734</v>
      </c>
      <c r="D202" s="59" t="s">
        <v>1733</v>
      </c>
      <c r="E202" s="59" t="s">
        <v>1707</v>
      </c>
      <c r="F202" s="59" t="s">
        <v>335</v>
      </c>
      <c r="G202" s="61">
        <v>3</v>
      </c>
      <c r="H202" s="62">
        <v>8.6999999999999993</v>
      </c>
      <c r="I202" s="62">
        <v>11.811</v>
      </c>
      <c r="J202" s="62">
        <v>9.8424999999999994</v>
      </c>
      <c r="K202" s="62">
        <v>9.4488000000000003</v>
      </c>
      <c r="L202" s="59"/>
      <c r="M202" s="60">
        <v>3</v>
      </c>
      <c r="N202" s="60"/>
      <c r="O202" s="25">
        <v>3</v>
      </c>
      <c r="P202" s="33">
        <f t="shared" si="6"/>
        <v>1.7999892000215997E-2</v>
      </c>
      <c r="Q202" s="33">
        <f t="shared" si="7"/>
        <v>0.63566078602002796</v>
      </c>
    </row>
    <row r="203" spans="1:18" x14ac:dyDescent="0.3">
      <c r="A203" s="59" t="s">
        <v>1732</v>
      </c>
      <c r="B203" s="59" t="s">
        <v>1731</v>
      </c>
      <c r="C203" s="59" t="s">
        <v>1730</v>
      </c>
      <c r="D203" s="59" t="s">
        <v>1729</v>
      </c>
      <c r="E203" s="59" t="s">
        <v>1707</v>
      </c>
      <c r="F203" s="59" t="s">
        <v>254</v>
      </c>
      <c r="G203" s="61">
        <v>3</v>
      </c>
      <c r="H203" s="62">
        <v>8.6999999999999993</v>
      </c>
      <c r="I203" s="62">
        <v>11.811</v>
      </c>
      <c r="J203" s="62">
        <v>9.8424999999999994</v>
      </c>
      <c r="K203" s="62">
        <v>9.4488000000000003</v>
      </c>
      <c r="L203" s="59"/>
      <c r="M203" s="60">
        <v>3</v>
      </c>
      <c r="N203" s="60"/>
      <c r="O203" s="25">
        <v>3</v>
      </c>
      <c r="P203" s="33">
        <f t="shared" si="6"/>
        <v>1.7999892000215997E-2</v>
      </c>
      <c r="Q203" s="33">
        <f t="shared" si="7"/>
        <v>0.63566078602002796</v>
      </c>
    </row>
    <row r="204" spans="1:18" x14ac:dyDescent="0.3">
      <c r="A204" s="59" t="s">
        <v>1728</v>
      </c>
      <c r="B204" s="59" t="s">
        <v>1727</v>
      </c>
      <c r="C204" s="59" t="s">
        <v>1726</v>
      </c>
      <c r="D204" s="59" t="s">
        <v>1725</v>
      </c>
      <c r="E204" s="59" t="s">
        <v>1699</v>
      </c>
      <c r="F204" s="59" t="s">
        <v>1724</v>
      </c>
      <c r="G204" s="61">
        <v>3</v>
      </c>
      <c r="H204" s="62">
        <v>12.84</v>
      </c>
      <c r="I204" s="62">
        <v>11.811</v>
      </c>
      <c r="J204" s="62">
        <v>9.8424999999999994</v>
      </c>
      <c r="K204" s="62">
        <v>11.811</v>
      </c>
      <c r="L204" s="59"/>
      <c r="M204" s="60">
        <v>3</v>
      </c>
      <c r="N204" s="60"/>
      <c r="O204" s="25">
        <v>3</v>
      </c>
      <c r="P204" s="33">
        <f t="shared" si="6"/>
        <v>2.2499865000269997E-2</v>
      </c>
      <c r="Q204" s="33">
        <f t="shared" si="7"/>
        <v>0.79457598252503492</v>
      </c>
    </row>
    <row r="205" spans="1:18" x14ac:dyDescent="0.3">
      <c r="A205" s="59" t="s">
        <v>1723</v>
      </c>
      <c r="B205" s="59" t="s">
        <v>1722</v>
      </c>
      <c r="C205" s="59" t="s">
        <v>1721</v>
      </c>
      <c r="D205" s="59" t="s">
        <v>1720</v>
      </c>
      <c r="E205" s="59" t="s">
        <v>1699</v>
      </c>
      <c r="F205" s="59" t="s">
        <v>1719</v>
      </c>
      <c r="G205" s="61">
        <v>3</v>
      </c>
      <c r="H205" s="62">
        <v>12.84</v>
      </c>
      <c r="I205" s="62">
        <v>11.811</v>
      </c>
      <c r="J205" s="62">
        <v>9.8424999999999994</v>
      </c>
      <c r="K205" s="62">
        <v>11.811</v>
      </c>
      <c r="L205" s="59"/>
      <c r="M205" s="60">
        <v>3</v>
      </c>
      <c r="N205" s="60"/>
      <c r="O205" s="25">
        <v>3</v>
      </c>
      <c r="P205" s="33">
        <f t="shared" si="6"/>
        <v>2.2499865000269997E-2</v>
      </c>
      <c r="Q205" s="33">
        <f t="shared" si="7"/>
        <v>0.79457598252503492</v>
      </c>
    </row>
    <row r="206" spans="1:18" x14ac:dyDescent="0.3">
      <c r="A206" s="59" t="s">
        <v>1718</v>
      </c>
      <c r="B206" s="59" t="s">
        <v>1717</v>
      </c>
      <c r="C206" s="59" t="s">
        <v>1713</v>
      </c>
      <c r="D206" s="59" t="s">
        <v>1716</v>
      </c>
      <c r="E206" s="59" t="s">
        <v>1707</v>
      </c>
      <c r="F206" s="59" t="s">
        <v>1711</v>
      </c>
      <c r="G206" s="61">
        <v>3</v>
      </c>
      <c r="H206" s="62">
        <v>8.6999999999999993</v>
      </c>
      <c r="I206" s="62">
        <v>11.811</v>
      </c>
      <c r="J206" s="62">
        <v>9.8424999999999994</v>
      </c>
      <c r="K206" s="62">
        <v>9.4488000000000003</v>
      </c>
      <c r="L206" s="59"/>
      <c r="M206" s="60">
        <v>18</v>
      </c>
      <c r="N206" s="60"/>
      <c r="O206" s="25">
        <v>18</v>
      </c>
      <c r="P206" s="33">
        <f t="shared" si="6"/>
        <v>0.10799935200129597</v>
      </c>
      <c r="Q206" s="33">
        <f t="shared" si="7"/>
        <v>3.8139647161201671</v>
      </c>
    </row>
    <row r="207" spans="1:18" x14ac:dyDescent="0.3">
      <c r="A207" s="59" t="s">
        <v>1715</v>
      </c>
      <c r="B207" s="59" t="s">
        <v>1714</v>
      </c>
      <c r="C207" s="59" t="s">
        <v>1713</v>
      </c>
      <c r="D207" s="59" t="s">
        <v>1712</v>
      </c>
      <c r="E207" s="59" t="s">
        <v>1699</v>
      </c>
      <c r="F207" s="59" t="s">
        <v>1711</v>
      </c>
      <c r="G207" s="61">
        <v>3</v>
      </c>
      <c r="H207" s="62">
        <v>12.84</v>
      </c>
      <c r="I207" s="62">
        <v>11.811</v>
      </c>
      <c r="J207" s="62">
        <v>9.8424999999999994</v>
      </c>
      <c r="K207" s="62">
        <v>11.811</v>
      </c>
      <c r="L207" s="59"/>
      <c r="M207" s="60">
        <v>3</v>
      </c>
      <c r="N207" s="60"/>
      <c r="O207" s="25">
        <v>3</v>
      </c>
      <c r="P207" s="33">
        <f t="shared" si="6"/>
        <v>2.2499865000269997E-2</v>
      </c>
      <c r="Q207" s="33">
        <f t="shared" si="7"/>
        <v>0.79457598252503492</v>
      </c>
    </row>
    <row r="208" spans="1:18" x14ac:dyDescent="0.3">
      <c r="A208" s="59" t="s">
        <v>1710</v>
      </c>
      <c r="B208" s="59" t="s">
        <v>1709</v>
      </c>
      <c r="C208" s="59" t="s">
        <v>1696</v>
      </c>
      <c r="D208" s="59" t="s">
        <v>1708</v>
      </c>
      <c r="E208" s="59" t="s">
        <v>1707</v>
      </c>
      <c r="F208" s="59" t="s">
        <v>1693</v>
      </c>
      <c r="G208" s="61">
        <v>3</v>
      </c>
      <c r="H208" s="62">
        <v>8.6999999999999993</v>
      </c>
      <c r="I208" s="62">
        <v>11.811</v>
      </c>
      <c r="J208" s="62">
        <v>9.8424999999999994</v>
      </c>
      <c r="K208" s="62">
        <v>9.4488000000000003</v>
      </c>
      <c r="L208" s="59"/>
      <c r="M208" s="60">
        <v>6</v>
      </c>
      <c r="N208" s="60"/>
      <c r="O208" s="25">
        <v>6</v>
      </c>
      <c r="P208" s="33">
        <f t="shared" si="6"/>
        <v>3.5999784000431995E-2</v>
      </c>
      <c r="Q208" s="33">
        <f t="shared" si="7"/>
        <v>1.2713215720400559</v>
      </c>
    </row>
    <row r="209" spans="1:17" x14ac:dyDescent="0.3">
      <c r="A209" s="59" t="s">
        <v>1706</v>
      </c>
      <c r="B209" s="59" t="s">
        <v>1705</v>
      </c>
      <c r="C209" s="59" t="s">
        <v>1696</v>
      </c>
      <c r="D209" s="59" t="s">
        <v>1704</v>
      </c>
      <c r="E209" s="59" t="s">
        <v>1703</v>
      </c>
      <c r="F209" s="59" t="s">
        <v>1693</v>
      </c>
      <c r="G209" s="61">
        <v>3</v>
      </c>
      <c r="H209" s="62">
        <v>11.02</v>
      </c>
      <c r="I209" s="62">
        <v>11.811</v>
      </c>
      <c r="J209" s="62">
        <v>9.8424999999999994</v>
      </c>
      <c r="K209" s="62">
        <v>10.629899999999999</v>
      </c>
      <c r="L209" s="59"/>
      <c r="M209" s="60">
        <v>3</v>
      </c>
      <c r="N209" s="60"/>
      <c r="O209" s="25">
        <v>3</v>
      </c>
      <c r="P209" s="33">
        <f t="shared" si="6"/>
        <v>2.0249878500242992E-2</v>
      </c>
      <c r="Q209" s="33">
        <f t="shared" si="7"/>
        <v>0.71511838427253127</v>
      </c>
    </row>
    <row r="210" spans="1:17" x14ac:dyDescent="0.3">
      <c r="A210" s="59" t="s">
        <v>1702</v>
      </c>
      <c r="B210" s="59" t="s">
        <v>1701</v>
      </c>
      <c r="C210" s="59" t="s">
        <v>1696</v>
      </c>
      <c r="D210" s="59" t="s">
        <v>1700</v>
      </c>
      <c r="E210" s="59" t="s">
        <v>1699</v>
      </c>
      <c r="F210" s="59" t="s">
        <v>1693</v>
      </c>
      <c r="G210" s="61">
        <v>3</v>
      </c>
      <c r="H210" s="62">
        <v>12.84</v>
      </c>
      <c r="I210" s="62">
        <v>11.811</v>
      </c>
      <c r="J210" s="62">
        <v>9.8424999999999994</v>
      </c>
      <c r="K210" s="62">
        <v>11.811</v>
      </c>
      <c r="L210" s="59"/>
      <c r="M210" s="60">
        <v>15</v>
      </c>
      <c r="N210" s="60"/>
      <c r="O210" s="25">
        <v>15</v>
      </c>
      <c r="P210" s="33">
        <f t="shared" si="6"/>
        <v>0.11249932500134996</v>
      </c>
      <c r="Q210" s="33">
        <f t="shared" si="7"/>
        <v>3.9728799126251735</v>
      </c>
    </row>
    <row r="211" spans="1:17" x14ac:dyDescent="0.3">
      <c r="A211" s="59" t="s">
        <v>1698</v>
      </c>
      <c r="B211" s="59" t="s">
        <v>1697</v>
      </c>
      <c r="C211" s="59" t="s">
        <v>1696</v>
      </c>
      <c r="D211" s="59" t="s">
        <v>1695</v>
      </c>
      <c r="E211" s="59" t="s">
        <v>1694</v>
      </c>
      <c r="F211" s="59" t="s">
        <v>1693</v>
      </c>
      <c r="G211" s="61">
        <v>3</v>
      </c>
      <c r="H211" s="62">
        <v>13.15</v>
      </c>
      <c r="I211" s="62">
        <v>11.811</v>
      </c>
      <c r="J211" s="62">
        <v>9.8424999999999994</v>
      </c>
      <c r="K211" s="62">
        <v>12.992100000000001</v>
      </c>
      <c r="L211" s="59"/>
      <c r="M211" s="60">
        <v>12</v>
      </c>
      <c r="N211" s="60"/>
      <c r="O211" s="25">
        <v>12</v>
      </c>
      <c r="P211" s="33">
        <f t="shared" si="6"/>
        <v>9.8999406001187992E-2</v>
      </c>
      <c r="Q211" s="33">
        <f t="shared" si="7"/>
        <v>3.4961343231101538</v>
      </c>
    </row>
    <row r="212" spans="1:17" x14ac:dyDescent="0.3">
      <c r="A212" s="59" t="s">
        <v>1692</v>
      </c>
      <c r="B212" s="59" t="s">
        <v>1691</v>
      </c>
      <c r="C212" s="59" t="s">
        <v>1690</v>
      </c>
      <c r="D212" s="59" t="s">
        <v>1689</v>
      </c>
      <c r="E212" s="59" t="s">
        <v>1688</v>
      </c>
      <c r="F212" s="59" t="s">
        <v>144</v>
      </c>
      <c r="G212" s="61">
        <v>3</v>
      </c>
      <c r="H212" s="62">
        <v>10.23</v>
      </c>
      <c r="I212" s="62">
        <v>11.42</v>
      </c>
      <c r="J212" s="62">
        <v>11.02</v>
      </c>
      <c r="K212" s="62">
        <v>9.4499999999999993</v>
      </c>
      <c r="L212" s="59"/>
      <c r="M212" s="60">
        <v>3</v>
      </c>
      <c r="N212" s="60"/>
      <c r="O212" s="25">
        <v>3</v>
      </c>
      <c r="P212" s="33">
        <f t="shared" si="6"/>
        <v>1.9488600669172317E-2</v>
      </c>
      <c r="Q212" s="33">
        <f t="shared" si="7"/>
        <v>0.68823408605161962</v>
      </c>
    </row>
    <row r="213" spans="1:17" x14ac:dyDescent="0.3">
      <c r="A213" s="59" t="s">
        <v>1687</v>
      </c>
      <c r="B213" s="59" t="s">
        <v>1686</v>
      </c>
      <c r="C213" s="59" t="s">
        <v>1676</v>
      </c>
      <c r="D213" s="59" t="s">
        <v>1685</v>
      </c>
      <c r="E213" s="59" t="s">
        <v>1684</v>
      </c>
      <c r="F213" s="59" t="s">
        <v>1679</v>
      </c>
      <c r="G213" s="61">
        <v>4</v>
      </c>
      <c r="H213" s="62">
        <v>14.25</v>
      </c>
      <c r="I213" s="62">
        <v>12.204700000000001</v>
      </c>
      <c r="J213" s="62">
        <v>12.204700000000001</v>
      </c>
      <c r="K213" s="62">
        <v>12.992100000000001</v>
      </c>
      <c r="L213" s="59">
        <v>3</v>
      </c>
      <c r="M213" s="60"/>
      <c r="N213" s="60"/>
      <c r="O213" s="25">
        <v>3</v>
      </c>
      <c r="P213" s="33">
        <f t="shared" si="6"/>
        <v>2.3784607291785418E-2</v>
      </c>
      <c r="Q213" s="33">
        <f t="shared" si="7"/>
        <v>0.83994627112721454</v>
      </c>
    </row>
    <row r="214" spans="1:17" x14ac:dyDescent="0.3">
      <c r="A214" s="59" t="s">
        <v>1683</v>
      </c>
      <c r="B214" s="59" t="s">
        <v>1682</v>
      </c>
      <c r="C214" s="59" t="s">
        <v>1676</v>
      </c>
      <c r="D214" s="59" t="s">
        <v>1675</v>
      </c>
      <c r="E214" s="59" t="s">
        <v>1674</v>
      </c>
      <c r="F214" s="59" t="s">
        <v>116</v>
      </c>
      <c r="G214" s="61">
        <v>4</v>
      </c>
      <c r="H214" s="62">
        <v>9.5</v>
      </c>
      <c r="I214" s="62">
        <v>12.5984</v>
      </c>
      <c r="J214" s="62">
        <v>9.8424999999999994</v>
      </c>
      <c r="K214" s="62">
        <v>9.4488000000000003</v>
      </c>
      <c r="L214" s="59">
        <v>3</v>
      </c>
      <c r="M214" s="60"/>
      <c r="N214" s="60"/>
      <c r="O214" s="25">
        <v>3</v>
      </c>
      <c r="P214" s="33">
        <f t="shared" si="6"/>
        <v>1.4399913600172801E-2</v>
      </c>
      <c r="Q214" s="33">
        <f t="shared" si="7"/>
        <v>0.50852862881602245</v>
      </c>
    </row>
    <row r="215" spans="1:17" x14ac:dyDescent="0.3">
      <c r="A215" s="59" t="s">
        <v>1681</v>
      </c>
      <c r="B215" s="59" t="s">
        <v>1680</v>
      </c>
      <c r="C215" s="59" t="s">
        <v>1676</v>
      </c>
      <c r="D215" s="59" t="s">
        <v>1675</v>
      </c>
      <c r="E215" s="59" t="s">
        <v>1674</v>
      </c>
      <c r="F215" s="59" t="s">
        <v>1679</v>
      </c>
      <c r="G215" s="61">
        <v>4</v>
      </c>
      <c r="H215" s="62">
        <v>9.5</v>
      </c>
      <c r="I215" s="62">
        <v>12.5984</v>
      </c>
      <c r="J215" s="62">
        <v>9.8424999999999994</v>
      </c>
      <c r="K215" s="62">
        <v>9.4488000000000003</v>
      </c>
      <c r="L215" s="59">
        <v>1</v>
      </c>
      <c r="M215" s="60"/>
      <c r="N215" s="60"/>
      <c r="O215" s="25">
        <v>1</v>
      </c>
      <c r="P215" s="33">
        <f t="shared" si="6"/>
        <v>4.7999712000575991E-3</v>
      </c>
      <c r="Q215" s="33">
        <f t="shared" si="7"/>
        <v>0.1695095429386741</v>
      </c>
    </row>
    <row r="216" spans="1:17" x14ac:dyDescent="0.3">
      <c r="A216" s="59" t="s">
        <v>1678</v>
      </c>
      <c r="B216" s="59" t="s">
        <v>1677</v>
      </c>
      <c r="C216" s="59" t="s">
        <v>1676</v>
      </c>
      <c r="D216" s="59" t="s">
        <v>1675</v>
      </c>
      <c r="E216" s="59" t="s">
        <v>1674</v>
      </c>
      <c r="F216" s="59" t="s">
        <v>1673</v>
      </c>
      <c r="G216" s="61">
        <v>4</v>
      </c>
      <c r="H216" s="62">
        <v>9.5</v>
      </c>
      <c r="I216" s="62">
        <v>12.5984</v>
      </c>
      <c r="J216" s="62">
        <v>9.8424999999999994</v>
      </c>
      <c r="K216" s="62">
        <v>9.4488000000000003</v>
      </c>
      <c r="L216" s="59">
        <v>3</v>
      </c>
      <c r="M216" s="60"/>
      <c r="N216" s="60"/>
      <c r="O216" s="25">
        <v>3</v>
      </c>
      <c r="P216" s="33">
        <f t="shared" si="6"/>
        <v>1.4399913600172801E-2</v>
      </c>
      <c r="Q216" s="33">
        <f t="shared" si="7"/>
        <v>0.50852862881602245</v>
      </c>
    </row>
    <row r="217" spans="1:17" x14ac:dyDescent="0.3">
      <c r="A217" s="59" t="s">
        <v>1672</v>
      </c>
      <c r="B217" s="59" t="s">
        <v>1671</v>
      </c>
      <c r="C217" s="59" t="s">
        <v>1647</v>
      </c>
      <c r="D217" s="59" t="s">
        <v>1670</v>
      </c>
      <c r="E217" s="59" t="s">
        <v>1669</v>
      </c>
      <c r="F217" s="59" t="s">
        <v>180</v>
      </c>
      <c r="G217" s="61">
        <v>4</v>
      </c>
      <c r="H217" s="62">
        <v>43.48</v>
      </c>
      <c r="I217" s="62">
        <v>12.204700000000001</v>
      </c>
      <c r="J217" s="62">
        <v>12.204700000000001</v>
      </c>
      <c r="K217" s="62">
        <v>13.779500000000001</v>
      </c>
      <c r="L217" s="59">
        <v>32</v>
      </c>
      <c r="M217" s="60"/>
      <c r="N217" s="60"/>
      <c r="O217" s="25">
        <v>32</v>
      </c>
      <c r="P217" s="33">
        <f t="shared" si="6"/>
        <v>0.26907838552322894</v>
      </c>
      <c r="Q217" s="33">
        <f t="shared" si="7"/>
        <v>9.5024224612371739</v>
      </c>
    </row>
    <row r="218" spans="1:17" x14ac:dyDescent="0.3">
      <c r="A218" s="59" t="s">
        <v>1668</v>
      </c>
      <c r="B218" s="59" t="s">
        <v>1667</v>
      </c>
      <c r="C218" s="59" t="s">
        <v>1647</v>
      </c>
      <c r="D218" s="59" t="s">
        <v>1666</v>
      </c>
      <c r="E218" s="59" t="s">
        <v>1665</v>
      </c>
      <c r="F218" s="59" t="s">
        <v>169</v>
      </c>
      <c r="G218" s="61">
        <v>4</v>
      </c>
      <c r="H218" s="62">
        <v>18.54</v>
      </c>
      <c r="I218" s="62">
        <v>12.6</v>
      </c>
      <c r="J218" s="62">
        <v>9.84</v>
      </c>
      <c r="K218" s="62">
        <v>8.2676999999999996</v>
      </c>
      <c r="L218" s="59">
        <v>3</v>
      </c>
      <c r="M218" s="60"/>
      <c r="N218" s="60"/>
      <c r="O218" s="25">
        <v>3</v>
      </c>
      <c r="P218" s="33">
        <f t="shared" si="6"/>
        <v>1.2598323800102002E-2</v>
      </c>
      <c r="Q218" s="33">
        <f t="shared" si="7"/>
        <v>0.4449060255034622</v>
      </c>
    </row>
    <row r="219" spans="1:17" x14ac:dyDescent="0.3">
      <c r="A219" s="59" t="s">
        <v>1664</v>
      </c>
      <c r="B219" s="59" t="s">
        <v>1663</v>
      </c>
      <c r="C219" s="59" t="s">
        <v>1652</v>
      </c>
      <c r="D219" s="59" t="s">
        <v>1662</v>
      </c>
      <c r="E219" s="59" t="s">
        <v>1651</v>
      </c>
      <c r="F219" s="59" t="s">
        <v>1661</v>
      </c>
      <c r="G219" s="61">
        <v>4</v>
      </c>
      <c r="H219" s="62">
        <v>23.75</v>
      </c>
      <c r="I219" s="62">
        <v>11.5</v>
      </c>
      <c r="J219" s="62">
        <v>9.5</v>
      </c>
      <c r="K219" s="62">
        <v>14.5</v>
      </c>
      <c r="L219" s="59">
        <v>98</v>
      </c>
      <c r="M219" s="60"/>
      <c r="N219" s="60"/>
      <c r="O219" s="25">
        <v>98</v>
      </c>
      <c r="P219" s="33">
        <f t="shared" si="6"/>
        <v>0.63599936509549981</v>
      </c>
      <c r="Q219" s="33">
        <f t="shared" si="7"/>
        <v>22.460126778538047</v>
      </c>
    </row>
    <row r="220" spans="1:17" x14ac:dyDescent="0.3">
      <c r="A220" s="59" t="s">
        <v>1660</v>
      </c>
      <c r="B220" s="59" t="s">
        <v>1659</v>
      </c>
      <c r="C220" s="59" t="s">
        <v>1652</v>
      </c>
      <c r="D220" s="59" t="s">
        <v>1658</v>
      </c>
      <c r="E220" s="59" t="s">
        <v>1657</v>
      </c>
      <c r="F220" s="59" t="s">
        <v>1650</v>
      </c>
      <c r="G220" s="61">
        <v>4</v>
      </c>
      <c r="H220" s="62">
        <v>15.83</v>
      </c>
      <c r="I220" s="62">
        <v>11.5</v>
      </c>
      <c r="J220" s="62">
        <v>9.5</v>
      </c>
      <c r="K220" s="62">
        <v>9.5</v>
      </c>
      <c r="L220" s="59">
        <v>8</v>
      </c>
      <c r="M220" s="60"/>
      <c r="N220" s="60"/>
      <c r="O220" s="25">
        <v>8</v>
      </c>
      <c r="P220" s="33">
        <f t="shared" si="6"/>
        <v>3.4015448097999994E-2</v>
      </c>
      <c r="Q220" s="33">
        <f t="shared" si="7"/>
        <v>1.2012453449464404</v>
      </c>
    </row>
    <row r="221" spans="1:17" x14ac:dyDescent="0.3">
      <c r="A221" s="59" t="s">
        <v>1656</v>
      </c>
      <c r="B221" s="59" t="s">
        <v>1655</v>
      </c>
      <c r="C221" s="59" t="s">
        <v>1652</v>
      </c>
      <c r="D221" s="59" t="s">
        <v>1654</v>
      </c>
      <c r="E221" s="59" t="s">
        <v>1653</v>
      </c>
      <c r="F221" s="59" t="s">
        <v>1650</v>
      </c>
      <c r="G221" s="61">
        <v>4</v>
      </c>
      <c r="H221" s="62">
        <v>23.75</v>
      </c>
      <c r="I221" s="62">
        <v>11.5</v>
      </c>
      <c r="J221" s="62">
        <v>9.5</v>
      </c>
      <c r="K221" s="62">
        <v>14.5</v>
      </c>
      <c r="L221" s="59">
        <v>1</v>
      </c>
      <c r="M221" s="60"/>
      <c r="N221" s="60"/>
      <c r="O221" s="25">
        <v>1</v>
      </c>
      <c r="P221" s="33">
        <f t="shared" si="6"/>
        <v>6.4897894397499987E-3</v>
      </c>
      <c r="Q221" s="33">
        <f t="shared" si="7"/>
        <v>0.22918496712793929</v>
      </c>
    </row>
    <row r="222" spans="1:17" x14ac:dyDescent="0.3">
      <c r="A222" s="59" t="s">
        <v>1649</v>
      </c>
      <c r="B222" s="59" t="s">
        <v>1648</v>
      </c>
      <c r="C222" s="59" t="s">
        <v>1647</v>
      </c>
      <c r="D222" s="59" t="s">
        <v>1646</v>
      </c>
      <c r="E222" s="59" t="s">
        <v>1645</v>
      </c>
      <c r="F222" s="59" t="s">
        <v>116</v>
      </c>
      <c r="G222" s="61">
        <v>40</v>
      </c>
      <c r="H222" s="62">
        <v>9</v>
      </c>
      <c r="I222" s="62">
        <v>19.2913</v>
      </c>
      <c r="J222" s="62">
        <v>12.5984</v>
      </c>
      <c r="K222" s="62">
        <v>17.322800000000001</v>
      </c>
      <c r="L222" s="59">
        <v>8</v>
      </c>
      <c r="M222" s="60"/>
      <c r="N222" s="60"/>
      <c r="O222" s="25">
        <v>8</v>
      </c>
      <c r="P222" s="33">
        <f t="shared" si="6"/>
        <v>1.3798317209765581E-2</v>
      </c>
      <c r="Q222" s="33">
        <f t="shared" si="7"/>
        <v>0.48728343276770858</v>
      </c>
    </row>
    <row r="223" spans="1:17" x14ac:dyDescent="0.3">
      <c r="A223" s="59" t="s">
        <v>1644</v>
      </c>
      <c r="B223" s="59" t="s">
        <v>1643</v>
      </c>
      <c r="C223" s="59" t="s">
        <v>1636</v>
      </c>
      <c r="D223" s="59" t="s">
        <v>1640</v>
      </c>
      <c r="E223" s="59" t="s">
        <v>1639</v>
      </c>
      <c r="F223" s="59" t="s">
        <v>116</v>
      </c>
      <c r="G223" s="61">
        <v>6</v>
      </c>
      <c r="H223" s="62">
        <v>40</v>
      </c>
      <c r="I223" s="62">
        <v>11.81</v>
      </c>
      <c r="J223" s="62">
        <v>19.690000000000001</v>
      </c>
      <c r="K223" s="62">
        <v>13.39</v>
      </c>
      <c r="L223" s="59">
        <v>4</v>
      </c>
      <c r="M223" s="60"/>
      <c r="N223" s="60"/>
      <c r="O223" s="25">
        <v>4</v>
      </c>
      <c r="P223" s="33">
        <f t="shared" si="6"/>
        <v>3.4016222343075157E-2</v>
      </c>
      <c r="Q223" s="33">
        <f t="shared" si="7"/>
        <v>1.2012726871789963</v>
      </c>
    </row>
    <row r="224" spans="1:17" x14ac:dyDescent="0.3">
      <c r="A224" s="59" t="s">
        <v>1642</v>
      </c>
      <c r="B224" s="59" t="s">
        <v>1641</v>
      </c>
      <c r="C224" s="59" t="s">
        <v>1636</v>
      </c>
      <c r="D224" s="59" t="s">
        <v>1640</v>
      </c>
      <c r="E224" s="59" t="s">
        <v>1639</v>
      </c>
      <c r="F224" s="59" t="s">
        <v>50</v>
      </c>
      <c r="G224" s="61">
        <v>6</v>
      </c>
      <c r="H224" s="62">
        <v>40</v>
      </c>
      <c r="I224" s="62">
        <v>11.81</v>
      </c>
      <c r="J224" s="62">
        <v>19.690000000000001</v>
      </c>
      <c r="K224" s="62">
        <v>13.39</v>
      </c>
      <c r="L224" s="59">
        <v>11</v>
      </c>
      <c r="M224" s="60"/>
      <c r="N224" s="60"/>
      <c r="O224" s="25">
        <v>11</v>
      </c>
      <c r="P224" s="33">
        <f t="shared" si="6"/>
        <v>9.3544611443456702E-2</v>
      </c>
      <c r="Q224" s="33">
        <f t="shared" si="7"/>
        <v>3.3034998897422407</v>
      </c>
    </row>
    <row r="225" spans="1:17" x14ac:dyDescent="0.3">
      <c r="A225" s="59" t="s">
        <v>1638</v>
      </c>
      <c r="B225" s="59" t="s">
        <v>1637</v>
      </c>
      <c r="C225" s="59" t="s">
        <v>1636</v>
      </c>
      <c r="D225" s="59" t="s">
        <v>1635</v>
      </c>
      <c r="E225" s="59" t="s">
        <v>1602</v>
      </c>
      <c r="F225" s="59" t="s">
        <v>43</v>
      </c>
      <c r="G225" s="61">
        <v>24</v>
      </c>
      <c r="H225" s="62">
        <v>12</v>
      </c>
      <c r="I225" s="62">
        <v>9.84</v>
      </c>
      <c r="J225" s="62">
        <v>12.6</v>
      </c>
      <c r="K225" s="62">
        <v>16.54</v>
      </c>
      <c r="L225" s="59">
        <v>6</v>
      </c>
      <c r="M225" s="60"/>
      <c r="N225" s="60"/>
      <c r="O225" s="25">
        <v>6</v>
      </c>
      <c r="P225" s="33">
        <f t="shared" si="6"/>
        <v>8.4012190272057582E-3</v>
      </c>
      <c r="Q225" s="33">
        <f t="shared" si="7"/>
        <v>0.2966865295800632</v>
      </c>
    </row>
    <row r="226" spans="1:17" x14ac:dyDescent="0.3">
      <c r="A226" s="59" t="s">
        <v>1634</v>
      </c>
      <c r="B226" s="59" t="s">
        <v>1633</v>
      </c>
      <c r="C226" s="59" t="s">
        <v>1623</v>
      </c>
      <c r="D226" s="59" t="s">
        <v>1622</v>
      </c>
      <c r="E226" s="59" t="s">
        <v>1632</v>
      </c>
      <c r="F226" s="59" t="s">
        <v>334</v>
      </c>
      <c r="G226" s="61">
        <v>1</v>
      </c>
      <c r="H226" s="62">
        <v>12.96</v>
      </c>
      <c r="I226" s="62">
        <v>11.811</v>
      </c>
      <c r="J226" s="62">
        <v>9.8424999999999994</v>
      </c>
      <c r="K226" s="62">
        <v>3.5432999999999999</v>
      </c>
      <c r="L226" s="59">
        <v>22</v>
      </c>
      <c r="M226" s="60"/>
      <c r="N226" s="60"/>
      <c r="O226" s="25">
        <v>22</v>
      </c>
      <c r="P226" s="33">
        <f t="shared" si="6"/>
        <v>0.14849910900178195</v>
      </c>
      <c r="Q226" s="33">
        <f t="shared" si="7"/>
        <v>5.2442014846652292</v>
      </c>
    </row>
    <row r="227" spans="1:17" x14ac:dyDescent="0.3">
      <c r="A227" s="59" t="s">
        <v>1631</v>
      </c>
      <c r="B227" s="59" t="s">
        <v>1630</v>
      </c>
      <c r="C227" s="59" t="s">
        <v>1623</v>
      </c>
      <c r="D227" s="59" t="s">
        <v>1629</v>
      </c>
      <c r="E227" s="59" t="s">
        <v>1628</v>
      </c>
      <c r="F227" s="59" t="s">
        <v>72</v>
      </c>
      <c r="G227" s="61">
        <v>1</v>
      </c>
      <c r="H227" s="62">
        <v>14.7</v>
      </c>
      <c r="I227" s="62">
        <v>11.81</v>
      </c>
      <c r="J227" s="62">
        <v>9.84</v>
      </c>
      <c r="K227" s="62">
        <v>3.9369999999999998</v>
      </c>
      <c r="L227" s="59">
        <v>4</v>
      </c>
      <c r="M227" s="60"/>
      <c r="N227" s="60"/>
      <c r="O227" s="25">
        <v>4</v>
      </c>
      <c r="P227" s="33">
        <f t="shared" si="6"/>
        <v>2.9989660686158662E-2</v>
      </c>
      <c r="Q227" s="33">
        <f t="shared" si="7"/>
        <v>1.0590758702334875</v>
      </c>
    </row>
    <row r="228" spans="1:17" x14ac:dyDescent="0.3">
      <c r="A228" s="59" t="s">
        <v>1627</v>
      </c>
      <c r="B228" s="59" t="s">
        <v>1626</v>
      </c>
      <c r="C228" s="59" t="s">
        <v>1623</v>
      </c>
      <c r="D228" s="59" t="s">
        <v>1625</v>
      </c>
      <c r="E228" s="59" t="s">
        <v>1624</v>
      </c>
      <c r="F228" s="59" t="s">
        <v>72</v>
      </c>
      <c r="G228" s="61">
        <v>1</v>
      </c>
      <c r="H228" s="62">
        <v>17.5</v>
      </c>
      <c r="I228" s="62">
        <v>11.81</v>
      </c>
      <c r="J228" s="62">
        <v>9.84</v>
      </c>
      <c r="K228" s="62">
        <v>4.72</v>
      </c>
      <c r="L228" s="59">
        <v>1</v>
      </c>
      <c r="M228" s="60"/>
      <c r="N228" s="60"/>
      <c r="O228" s="25">
        <v>1</v>
      </c>
      <c r="P228" s="33">
        <f t="shared" si="6"/>
        <v>8.9885190778936312E-3</v>
      </c>
      <c r="Q228" s="33">
        <f t="shared" si="7"/>
        <v>0.31742685468009024</v>
      </c>
    </row>
    <row r="229" spans="1:17" x14ac:dyDescent="0.3">
      <c r="A229" s="59" t="s">
        <v>1621</v>
      </c>
      <c r="B229" s="59" t="s">
        <v>1620</v>
      </c>
      <c r="C229" s="59" t="s">
        <v>1619</v>
      </c>
      <c r="D229" s="59" t="s">
        <v>1618</v>
      </c>
      <c r="E229" s="59" t="s">
        <v>1617</v>
      </c>
      <c r="F229" s="59" t="s">
        <v>1616</v>
      </c>
      <c r="G229" s="61">
        <v>2</v>
      </c>
      <c r="H229" s="62">
        <v>25.73</v>
      </c>
      <c r="I229" s="62">
        <v>12.204700000000001</v>
      </c>
      <c r="J229" s="62">
        <v>10.2362</v>
      </c>
      <c r="K229" s="62">
        <v>7.8739999999999997</v>
      </c>
      <c r="L229" s="59">
        <v>1</v>
      </c>
      <c r="M229" s="60"/>
      <c r="N229" s="60"/>
      <c r="O229" s="25">
        <v>1</v>
      </c>
      <c r="P229" s="33">
        <f t="shared" si="6"/>
        <v>8.0599516400967179E-3</v>
      </c>
      <c r="Q229" s="33">
        <f t="shared" si="7"/>
        <v>0.2846347741845236</v>
      </c>
    </row>
    <row r="230" spans="1:17" x14ac:dyDescent="0.3">
      <c r="A230" s="59" t="s">
        <v>1615</v>
      </c>
      <c r="B230" s="59" t="s">
        <v>1614</v>
      </c>
      <c r="C230" s="59" t="s">
        <v>1613</v>
      </c>
      <c r="D230" s="59" t="s">
        <v>1612</v>
      </c>
      <c r="E230" s="59" t="s">
        <v>1611</v>
      </c>
      <c r="F230" s="59" t="s">
        <v>33</v>
      </c>
      <c r="G230" s="61">
        <v>4</v>
      </c>
      <c r="H230" s="62">
        <v>4.05</v>
      </c>
      <c r="I230" s="62">
        <v>9.75</v>
      </c>
      <c r="J230" s="62">
        <v>6.7520000000000007</v>
      </c>
      <c r="K230" s="62">
        <v>8.5</v>
      </c>
      <c r="L230" s="59"/>
      <c r="M230" s="60">
        <v>3</v>
      </c>
      <c r="N230" s="60"/>
      <c r="O230" s="25">
        <v>3</v>
      </c>
      <c r="P230" s="33">
        <f t="shared" si="6"/>
        <v>6.8773066324559987E-3</v>
      </c>
      <c r="Q230" s="33">
        <f t="shared" si="7"/>
        <v>0.24287002053319387</v>
      </c>
    </row>
    <row r="231" spans="1:17" x14ac:dyDescent="0.3">
      <c r="A231" s="59" t="s">
        <v>1610</v>
      </c>
      <c r="B231" s="59" t="s">
        <v>1609</v>
      </c>
      <c r="C231" s="59" t="s">
        <v>1604</v>
      </c>
      <c r="D231" s="59" t="s">
        <v>1608</v>
      </c>
      <c r="E231" s="59" t="s">
        <v>1607</v>
      </c>
      <c r="F231" s="59" t="s">
        <v>36</v>
      </c>
      <c r="G231" s="61">
        <v>4</v>
      </c>
      <c r="H231" s="62">
        <v>53.65</v>
      </c>
      <c r="I231" s="62">
        <v>18.899999999999999</v>
      </c>
      <c r="J231" s="62">
        <v>11.81</v>
      </c>
      <c r="K231" s="62">
        <v>9.84</v>
      </c>
      <c r="L231" s="59">
        <v>1</v>
      </c>
      <c r="M231" s="60"/>
      <c r="N231" s="60"/>
      <c r="O231" s="25">
        <v>1</v>
      </c>
      <c r="P231" s="33">
        <f t="shared" si="6"/>
        <v>8.9980408142049592E-3</v>
      </c>
      <c r="Q231" s="33">
        <f t="shared" si="7"/>
        <v>0.31776311194140389</v>
      </c>
    </row>
    <row r="232" spans="1:17" x14ac:dyDescent="0.3">
      <c r="A232" s="59" t="s">
        <v>1606</v>
      </c>
      <c r="B232" s="59" t="s">
        <v>1605</v>
      </c>
      <c r="C232" s="59" t="s">
        <v>1604</v>
      </c>
      <c r="D232" s="59" t="s">
        <v>1603</v>
      </c>
      <c r="E232" s="59" t="s">
        <v>1602</v>
      </c>
      <c r="F232" s="59" t="s">
        <v>36</v>
      </c>
      <c r="G232" s="61">
        <v>12</v>
      </c>
      <c r="H232" s="62">
        <v>14.85</v>
      </c>
      <c r="I232" s="62">
        <v>12.6</v>
      </c>
      <c r="J232" s="62">
        <v>9.84</v>
      </c>
      <c r="K232" s="62">
        <v>12.99</v>
      </c>
      <c r="L232" s="59">
        <v>1</v>
      </c>
      <c r="M232" s="60"/>
      <c r="N232" s="60"/>
      <c r="O232" s="25">
        <v>1</v>
      </c>
      <c r="P232" s="33">
        <f t="shared" si="6"/>
        <v>2.1993517767715195E-3</v>
      </c>
      <c r="Q232" s="33">
        <f t="shared" si="7"/>
        <v>7.7669448191153179E-2</v>
      </c>
    </row>
    <row r="233" spans="1:17" x14ac:dyDescent="0.3">
      <c r="A233" s="59" t="s">
        <v>1601</v>
      </c>
      <c r="B233" s="59" t="s">
        <v>1600</v>
      </c>
      <c r="C233" s="59" t="s">
        <v>1595</v>
      </c>
      <c r="D233" s="59" t="s">
        <v>1599</v>
      </c>
      <c r="E233" s="59" t="s">
        <v>1598</v>
      </c>
      <c r="F233" s="59" t="s">
        <v>43</v>
      </c>
      <c r="G233" s="61">
        <v>40</v>
      </c>
      <c r="H233" s="62">
        <v>40.99</v>
      </c>
      <c r="I233" s="62">
        <v>15.3543</v>
      </c>
      <c r="J233" s="62">
        <v>11.023599999999998</v>
      </c>
      <c r="K233" s="62">
        <v>9.0550999999999995</v>
      </c>
      <c r="L233" s="59"/>
      <c r="M233" s="60">
        <v>14</v>
      </c>
      <c r="N233" s="60"/>
      <c r="O233" s="25">
        <v>14</v>
      </c>
      <c r="P233" s="33">
        <f t="shared" si="6"/>
        <v>8.7905472565054828E-3</v>
      </c>
      <c r="Q233" s="33">
        <f t="shared" si="7"/>
        <v>0.31043553919931421</v>
      </c>
    </row>
    <row r="234" spans="1:17" x14ac:dyDescent="0.3">
      <c r="A234" s="59" t="s">
        <v>1597</v>
      </c>
      <c r="B234" s="59" t="s">
        <v>1596</v>
      </c>
      <c r="C234" s="59" t="s">
        <v>1595</v>
      </c>
      <c r="D234" s="59" t="s">
        <v>1594</v>
      </c>
      <c r="E234" s="59" t="s">
        <v>1593</v>
      </c>
      <c r="F234" s="59" t="s">
        <v>116</v>
      </c>
      <c r="G234" s="61">
        <v>40</v>
      </c>
      <c r="H234" s="62">
        <v>36.99</v>
      </c>
      <c r="I234" s="62">
        <v>15.35</v>
      </c>
      <c r="J234" s="62">
        <v>11.023599999999998</v>
      </c>
      <c r="K234" s="62">
        <v>9.0550999999999995</v>
      </c>
      <c r="L234" s="59"/>
      <c r="M234" s="60">
        <v>12</v>
      </c>
      <c r="N234" s="60"/>
      <c r="O234" s="25">
        <v>12</v>
      </c>
      <c r="P234" s="33">
        <f t="shared" ref="P234:P249" si="8">O234/G234*I234*J234*K234*0.0254*0.0254*0.0254</f>
        <v>7.5326446693309264E-3</v>
      </c>
      <c r="Q234" s="33">
        <f t="shared" ref="Q234:Q249" si="9">P234*35.3147</f>
        <v>0.26601308670402091</v>
      </c>
    </row>
    <row r="235" spans="1:17" x14ac:dyDescent="0.3">
      <c r="A235" s="59" t="s">
        <v>1592</v>
      </c>
      <c r="B235" s="59" t="s">
        <v>1591</v>
      </c>
      <c r="C235" s="59" t="s">
        <v>1590</v>
      </c>
      <c r="D235" s="59" t="s">
        <v>1589</v>
      </c>
      <c r="E235" s="59" t="s">
        <v>1588</v>
      </c>
      <c r="F235" s="59" t="s">
        <v>86</v>
      </c>
      <c r="G235" s="61">
        <v>1</v>
      </c>
      <c r="H235" s="62">
        <v>21.5</v>
      </c>
      <c r="I235" s="62">
        <v>11.811020000000001</v>
      </c>
      <c r="J235" s="62">
        <v>9.8425200000000004</v>
      </c>
      <c r="K235" s="62">
        <v>4.7244099999999998</v>
      </c>
      <c r="L235" s="59">
        <v>1</v>
      </c>
      <c r="M235" s="60"/>
      <c r="N235" s="60"/>
      <c r="O235" s="25">
        <v>1</v>
      </c>
      <c r="P235" s="33">
        <f t="shared" si="8"/>
        <v>8.9999985779996242E-3</v>
      </c>
      <c r="Q235" s="33">
        <f t="shared" si="9"/>
        <v>0.31783224978248337</v>
      </c>
    </row>
    <row r="236" spans="1:17" x14ac:dyDescent="0.3">
      <c r="A236" s="59" t="s">
        <v>1587</v>
      </c>
      <c r="B236" s="59" t="s">
        <v>1586</v>
      </c>
      <c r="C236" s="59" t="s">
        <v>53</v>
      </c>
      <c r="D236" s="59" t="s">
        <v>1582</v>
      </c>
      <c r="E236" s="59" t="s">
        <v>1581</v>
      </c>
      <c r="F236" s="59" t="s">
        <v>1585</v>
      </c>
      <c r="G236" s="61">
        <v>1</v>
      </c>
      <c r="H236" s="62">
        <v>31.85</v>
      </c>
      <c r="I236" s="62">
        <v>15.3543</v>
      </c>
      <c r="J236" s="62">
        <v>12.5984</v>
      </c>
      <c r="K236" s="62">
        <v>9.8424999999999994</v>
      </c>
      <c r="L236" s="59">
        <v>1</v>
      </c>
      <c r="M236" s="60"/>
      <c r="N236" s="60"/>
      <c r="O236" s="25">
        <v>1</v>
      </c>
      <c r="P236" s="33">
        <f t="shared" si="8"/>
        <v>3.1199812800374396E-2</v>
      </c>
      <c r="Q236" s="33">
        <f t="shared" si="9"/>
        <v>1.1018120291013818</v>
      </c>
    </row>
    <row r="237" spans="1:17" x14ac:dyDescent="0.3">
      <c r="A237" s="59" t="s">
        <v>1584</v>
      </c>
      <c r="B237" s="59" t="s">
        <v>1583</v>
      </c>
      <c r="C237" s="59" t="s">
        <v>53</v>
      </c>
      <c r="D237" s="59" t="s">
        <v>1582</v>
      </c>
      <c r="E237" s="59" t="s">
        <v>1581</v>
      </c>
      <c r="F237" s="59" t="s">
        <v>1580</v>
      </c>
      <c r="G237" s="61">
        <v>1</v>
      </c>
      <c r="H237" s="62">
        <v>31.85</v>
      </c>
      <c r="I237" s="62">
        <v>15.3543</v>
      </c>
      <c r="J237" s="62">
        <v>12.5984</v>
      </c>
      <c r="K237" s="62">
        <v>9.8424999999999994</v>
      </c>
      <c r="L237" s="59">
        <v>1</v>
      </c>
      <c r="M237" s="60"/>
      <c r="N237" s="60"/>
      <c r="O237" s="25">
        <v>1</v>
      </c>
      <c r="P237" s="33">
        <f t="shared" si="8"/>
        <v>3.1199812800374396E-2</v>
      </c>
      <c r="Q237" s="33">
        <f t="shared" si="9"/>
        <v>1.1018120291013818</v>
      </c>
    </row>
    <row r="238" spans="1:17" x14ac:dyDescent="0.3">
      <c r="A238" s="59" t="s">
        <v>1579</v>
      </c>
      <c r="B238" s="59" t="s">
        <v>1578</v>
      </c>
      <c r="C238" s="59" t="s">
        <v>1566</v>
      </c>
      <c r="D238" s="59" t="s">
        <v>1568</v>
      </c>
      <c r="E238" s="59" t="s">
        <v>1567</v>
      </c>
      <c r="F238" s="59" t="s">
        <v>1577</v>
      </c>
      <c r="G238" s="61">
        <v>1</v>
      </c>
      <c r="H238" s="62">
        <v>22.21</v>
      </c>
      <c r="I238" s="62">
        <v>11.81</v>
      </c>
      <c r="J238" s="62">
        <v>9.4499999999999993</v>
      </c>
      <c r="K238" s="62">
        <v>8.27</v>
      </c>
      <c r="L238" s="59">
        <v>1</v>
      </c>
      <c r="M238" s="60"/>
      <c r="N238" s="60"/>
      <c r="O238" s="25">
        <v>1</v>
      </c>
      <c r="P238" s="33">
        <f t="shared" si="8"/>
        <v>1.512475559623476E-2</v>
      </c>
      <c r="Q238" s="33">
        <f t="shared" si="9"/>
        <v>0.53412620645435172</v>
      </c>
    </row>
    <row r="239" spans="1:17" x14ac:dyDescent="0.3">
      <c r="A239" s="59" t="s">
        <v>1576</v>
      </c>
      <c r="B239" s="59" t="s">
        <v>1575</v>
      </c>
      <c r="C239" s="59" t="s">
        <v>53</v>
      </c>
      <c r="D239" s="59" t="s">
        <v>1574</v>
      </c>
      <c r="E239" s="59" t="s">
        <v>1573</v>
      </c>
      <c r="F239" s="59" t="s">
        <v>86</v>
      </c>
      <c r="G239" s="61">
        <v>1</v>
      </c>
      <c r="H239" s="62">
        <v>25.3</v>
      </c>
      <c r="I239" s="62">
        <v>15.354329999999999</v>
      </c>
      <c r="J239" s="62">
        <v>12.59843</v>
      </c>
      <c r="K239" s="62">
        <v>7.2834599999999998</v>
      </c>
      <c r="L239" s="59">
        <v>2</v>
      </c>
      <c r="M239" s="60"/>
      <c r="N239" s="60"/>
      <c r="O239" s="25">
        <v>2</v>
      </c>
      <c r="P239" s="33">
        <f t="shared" si="8"/>
        <v>4.6175986519789471E-2</v>
      </c>
      <c r="Q239" s="33">
        <f t="shared" si="9"/>
        <v>1.6306911111504092</v>
      </c>
    </row>
    <row r="240" spans="1:17" x14ac:dyDescent="0.3">
      <c r="A240" s="59" t="s">
        <v>1572</v>
      </c>
      <c r="B240" s="59" t="s">
        <v>1571</v>
      </c>
      <c r="C240" s="59" t="s">
        <v>1566</v>
      </c>
      <c r="D240" s="59" t="s">
        <v>1570</v>
      </c>
      <c r="E240" s="59" t="s">
        <v>1569</v>
      </c>
      <c r="F240" s="59" t="s">
        <v>1565</v>
      </c>
      <c r="G240" s="61">
        <v>1</v>
      </c>
      <c r="H240" s="62">
        <v>14.89</v>
      </c>
      <c r="I240" s="62">
        <v>11.81</v>
      </c>
      <c r="J240" s="62">
        <v>9.84</v>
      </c>
      <c r="K240" s="62">
        <v>5.51</v>
      </c>
      <c r="L240" s="59">
        <v>1</v>
      </c>
      <c r="M240" s="60"/>
      <c r="N240" s="60"/>
      <c r="O240" s="25">
        <v>1</v>
      </c>
      <c r="P240" s="33">
        <f t="shared" si="8"/>
        <v>1.0492953415083455E-2</v>
      </c>
      <c r="Q240" s="33">
        <f t="shared" si="9"/>
        <v>0.37055550196764769</v>
      </c>
    </row>
    <row r="241" spans="1:18" x14ac:dyDescent="0.3">
      <c r="A241" s="59" t="s">
        <v>1564</v>
      </c>
      <c r="B241" s="59" t="s">
        <v>1563</v>
      </c>
      <c r="C241" s="59" t="s">
        <v>1519</v>
      </c>
      <c r="D241" s="59" t="s">
        <v>1562</v>
      </c>
      <c r="E241" s="59" t="s">
        <v>1561</v>
      </c>
      <c r="F241" s="59" t="s">
        <v>1560</v>
      </c>
      <c r="G241" s="61">
        <v>2</v>
      </c>
      <c r="H241" s="62">
        <v>14.06</v>
      </c>
      <c r="I241" s="62">
        <v>11.81</v>
      </c>
      <c r="J241" s="62">
        <v>9.84</v>
      </c>
      <c r="K241" s="62">
        <v>12.5</v>
      </c>
      <c r="L241" s="59"/>
      <c r="M241" s="60">
        <v>8</v>
      </c>
      <c r="N241" s="60"/>
      <c r="O241" s="25">
        <v>8</v>
      </c>
      <c r="P241" s="33">
        <f t="shared" si="8"/>
        <v>9.5217363113279996E-2</v>
      </c>
      <c r="Q241" s="33">
        <f t="shared" si="9"/>
        <v>3.3625726131365492</v>
      </c>
    </row>
    <row r="242" spans="1:18" x14ac:dyDescent="0.3">
      <c r="A242" s="59" t="s">
        <v>1559</v>
      </c>
      <c r="B242" s="59" t="s">
        <v>1558</v>
      </c>
      <c r="C242" s="59" t="s">
        <v>1554</v>
      </c>
      <c r="D242" s="59" t="s">
        <v>1557</v>
      </c>
      <c r="E242" s="59" t="s">
        <v>1542</v>
      </c>
      <c r="F242" s="59" t="s">
        <v>144</v>
      </c>
      <c r="G242" s="61">
        <v>2</v>
      </c>
      <c r="H242" s="62">
        <v>11.67</v>
      </c>
      <c r="I242" s="62">
        <v>10.24</v>
      </c>
      <c r="J242" s="62">
        <v>7.87</v>
      </c>
      <c r="K242" s="62">
        <v>8.27</v>
      </c>
      <c r="L242" s="59"/>
      <c r="M242" s="60">
        <v>9</v>
      </c>
      <c r="N242" s="60"/>
      <c r="O242" s="25">
        <v>9</v>
      </c>
      <c r="P242" s="33">
        <f t="shared" si="8"/>
        <v>4.9146643433484273E-2</v>
      </c>
      <c r="Q242" s="33">
        <f t="shared" si="9"/>
        <v>1.7355989688604672</v>
      </c>
    </row>
    <row r="243" spans="1:18" x14ac:dyDescent="0.3">
      <c r="A243" s="59" t="s">
        <v>1556</v>
      </c>
      <c r="B243" s="59" t="s">
        <v>1555</v>
      </c>
      <c r="C243" s="59" t="s">
        <v>1554</v>
      </c>
      <c r="D243" s="59" t="s">
        <v>1553</v>
      </c>
      <c r="E243" s="59" t="s">
        <v>1529</v>
      </c>
      <c r="F243" s="59" t="s">
        <v>144</v>
      </c>
      <c r="G243" s="61">
        <v>2</v>
      </c>
      <c r="H243" s="62">
        <v>16.72</v>
      </c>
      <c r="I243" s="62">
        <v>10.24</v>
      </c>
      <c r="J243" s="62">
        <v>7.87</v>
      </c>
      <c r="K243" s="62">
        <v>10.63</v>
      </c>
      <c r="L243" s="59"/>
      <c r="M243" s="60">
        <v>40</v>
      </c>
      <c r="N243" s="60"/>
      <c r="O243" s="25">
        <v>40</v>
      </c>
      <c r="P243" s="33">
        <f t="shared" si="8"/>
        <v>0.28076249883000831</v>
      </c>
      <c r="Q243" s="33">
        <f t="shared" si="9"/>
        <v>9.9150434174320949</v>
      </c>
      <c r="R243" s="26" t="s">
        <v>2446</v>
      </c>
    </row>
    <row r="244" spans="1:18" x14ac:dyDescent="0.3">
      <c r="A244" s="59" t="s">
        <v>1552</v>
      </c>
      <c r="B244" s="59" t="s">
        <v>1551</v>
      </c>
      <c r="C244" s="59" t="s">
        <v>1547</v>
      </c>
      <c r="D244" s="59" t="s">
        <v>1550</v>
      </c>
      <c r="E244" s="59" t="s">
        <v>1542</v>
      </c>
      <c r="F244" s="59" t="s">
        <v>144</v>
      </c>
      <c r="G244" s="61">
        <v>2</v>
      </c>
      <c r="H244" s="62">
        <v>11.67</v>
      </c>
      <c r="I244" s="62">
        <v>10.24</v>
      </c>
      <c r="J244" s="62">
        <v>7.87</v>
      </c>
      <c r="K244" s="62">
        <v>8.27</v>
      </c>
      <c r="L244" s="59"/>
      <c r="M244" s="60">
        <v>12</v>
      </c>
      <c r="N244" s="60"/>
      <c r="O244" s="25">
        <v>12</v>
      </c>
      <c r="P244" s="33">
        <f t="shared" si="8"/>
        <v>6.5528857911312383E-2</v>
      </c>
      <c r="Q244" s="33">
        <f t="shared" si="9"/>
        <v>2.3141319584806235</v>
      </c>
    </row>
    <row r="245" spans="1:18" x14ac:dyDescent="0.3">
      <c r="A245" s="59" t="s">
        <v>1549</v>
      </c>
      <c r="B245" s="59" t="s">
        <v>1548</v>
      </c>
      <c r="C245" s="59" t="s">
        <v>1547</v>
      </c>
      <c r="D245" s="59" t="s">
        <v>1546</v>
      </c>
      <c r="E245" s="59" t="s">
        <v>1538</v>
      </c>
      <c r="F245" s="59" t="s">
        <v>144</v>
      </c>
      <c r="G245" s="61">
        <v>2</v>
      </c>
      <c r="H245" s="62">
        <v>15.5</v>
      </c>
      <c r="I245" s="62">
        <v>10.24</v>
      </c>
      <c r="J245" s="62">
        <v>7.87</v>
      </c>
      <c r="K245" s="62">
        <v>9.06</v>
      </c>
      <c r="L245" s="59"/>
      <c r="M245" s="60">
        <v>194</v>
      </c>
      <c r="N245" s="60"/>
      <c r="O245" s="25">
        <v>194</v>
      </c>
      <c r="P245" s="33">
        <f t="shared" si="8"/>
        <v>1.1605818401777417</v>
      </c>
      <c r="Q245" s="33">
        <f t="shared" si="9"/>
        <v>40.985599511324899</v>
      </c>
      <c r="R245" s="26" t="s">
        <v>2446</v>
      </c>
    </row>
    <row r="246" spans="1:18" x14ac:dyDescent="0.3">
      <c r="A246" s="59" t="s">
        <v>1545</v>
      </c>
      <c r="B246" s="59" t="s">
        <v>1544</v>
      </c>
      <c r="C246" s="59" t="s">
        <v>1535</v>
      </c>
      <c r="D246" s="59" t="s">
        <v>1543</v>
      </c>
      <c r="E246" s="59" t="s">
        <v>1542</v>
      </c>
      <c r="F246" s="59" t="s">
        <v>144</v>
      </c>
      <c r="G246" s="61">
        <v>2</v>
      </c>
      <c r="H246" s="62">
        <v>11.67</v>
      </c>
      <c r="I246" s="62">
        <v>10.24</v>
      </c>
      <c r="J246" s="62">
        <v>7.87</v>
      </c>
      <c r="K246" s="62">
        <v>8.27</v>
      </c>
      <c r="L246" s="59"/>
      <c r="M246" s="60">
        <v>1</v>
      </c>
      <c r="N246" s="60"/>
      <c r="O246" s="25">
        <v>1</v>
      </c>
      <c r="P246" s="33">
        <f t="shared" si="8"/>
        <v>5.4607381592760322E-3</v>
      </c>
      <c r="Q246" s="33">
        <f t="shared" si="9"/>
        <v>0.19284432987338532</v>
      </c>
    </row>
    <row r="247" spans="1:18" x14ac:dyDescent="0.3">
      <c r="A247" s="59" t="s">
        <v>1541</v>
      </c>
      <c r="B247" s="59" t="s">
        <v>1540</v>
      </c>
      <c r="C247" s="59" t="s">
        <v>1535</v>
      </c>
      <c r="D247" s="59" t="s">
        <v>1539</v>
      </c>
      <c r="E247" s="59" t="s">
        <v>1538</v>
      </c>
      <c r="F247" s="59" t="s">
        <v>144</v>
      </c>
      <c r="G247" s="61">
        <v>2</v>
      </c>
      <c r="H247" s="62">
        <v>15.5</v>
      </c>
      <c r="I247" s="62">
        <v>10.24</v>
      </c>
      <c r="J247" s="62">
        <v>7.87</v>
      </c>
      <c r="K247" s="62">
        <v>9.06</v>
      </c>
      <c r="L247" s="59"/>
      <c r="M247" s="60">
        <v>3</v>
      </c>
      <c r="N247" s="60"/>
      <c r="O247" s="25">
        <v>3</v>
      </c>
      <c r="P247" s="33">
        <f t="shared" si="8"/>
        <v>1.7947141858418687E-2</v>
      </c>
      <c r="Q247" s="33">
        <f t="shared" si="9"/>
        <v>0.63379793058749845</v>
      </c>
    </row>
    <row r="248" spans="1:18" x14ac:dyDescent="0.3">
      <c r="A248" s="59" t="s">
        <v>1537</v>
      </c>
      <c r="B248" s="59" t="s">
        <v>1536</v>
      </c>
      <c r="C248" s="59" t="s">
        <v>1535</v>
      </c>
      <c r="D248" s="59" t="s">
        <v>1534</v>
      </c>
      <c r="E248" s="59" t="s">
        <v>1529</v>
      </c>
      <c r="F248" s="59" t="s">
        <v>144</v>
      </c>
      <c r="G248" s="61">
        <v>2</v>
      </c>
      <c r="H248" s="62">
        <v>16.72</v>
      </c>
      <c r="I248" s="62">
        <v>10.24</v>
      </c>
      <c r="J248" s="62">
        <v>7.87</v>
      </c>
      <c r="K248" s="62">
        <v>10.63</v>
      </c>
      <c r="L248" s="59"/>
      <c r="M248" s="60">
        <v>2</v>
      </c>
      <c r="N248" s="60"/>
      <c r="O248" s="25">
        <v>2</v>
      </c>
      <c r="P248" s="33">
        <f t="shared" si="8"/>
        <v>1.4038124941500417E-2</v>
      </c>
      <c r="Q248" s="33">
        <f t="shared" si="9"/>
        <v>0.49575217087160478</v>
      </c>
    </row>
    <row r="249" spans="1:18" x14ac:dyDescent="0.3">
      <c r="A249" s="59" t="s">
        <v>1533</v>
      </c>
      <c r="B249" s="59" t="s">
        <v>1532</v>
      </c>
      <c r="C249" s="59" t="s">
        <v>1531</v>
      </c>
      <c r="D249" s="59" t="s">
        <v>1530</v>
      </c>
      <c r="E249" s="59" t="s">
        <v>1529</v>
      </c>
      <c r="F249" s="59" t="s">
        <v>1528</v>
      </c>
      <c r="G249" s="61">
        <v>2</v>
      </c>
      <c r="H249" s="62">
        <v>17.84</v>
      </c>
      <c r="I249" s="62">
        <v>10.24</v>
      </c>
      <c r="J249" s="62">
        <v>7.87</v>
      </c>
      <c r="K249" s="62">
        <v>10.63</v>
      </c>
      <c r="L249" s="59"/>
      <c r="M249" s="60">
        <v>3</v>
      </c>
      <c r="N249" s="60"/>
      <c r="O249" s="25">
        <v>3</v>
      </c>
      <c r="P249" s="33">
        <f t="shared" si="8"/>
        <v>2.1057187412250621E-2</v>
      </c>
      <c r="Q249" s="33">
        <f t="shared" si="9"/>
        <v>0.74362825630740703</v>
      </c>
    </row>
    <row r="250" spans="1:18" x14ac:dyDescent="0.3">
      <c r="A250" s="36" t="s">
        <v>1518</v>
      </c>
      <c r="B250" s="35"/>
      <c r="C250" s="35"/>
      <c r="D250" s="35"/>
      <c r="E250" s="35"/>
      <c r="F250" s="35"/>
      <c r="G250" s="52"/>
      <c r="H250" s="52"/>
      <c r="I250" s="52"/>
      <c r="J250" s="37"/>
      <c r="K250" s="35"/>
      <c r="L250" s="36">
        <v>6428</v>
      </c>
      <c r="M250" s="37">
        <v>10127</v>
      </c>
      <c r="N250" s="37">
        <v>0</v>
      </c>
      <c r="O250" s="27">
        <f>SUM(O3:O249)</f>
        <v>10258</v>
      </c>
      <c r="P250" s="33">
        <f>SUM(P3:P249)</f>
        <v>91.651803379502056</v>
      </c>
      <c r="Q250" s="33">
        <f>SUM(Q3:Q249)</f>
        <v>3236.6559408061007</v>
      </c>
    </row>
  </sheetData>
  <autoFilter ref="A2:R250" xr:uid="{E2499ACA-F744-4E45-9822-C8D1CE705E6D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16"/>
  <sheetViews>
    <sheetView topLeftCell="B112" zoomScale="85" zoomScaleNormal="85" workbookViewId="0">
      <selection activeCell="B76" sqref="A1:XFD1048576"/>
    </sheetView>
  </sheetViews>
  <sheetFormatPr defaultRowHeight="14.4" x14ac:dyDescent="0.3"/>
  <cols>
    <col min="1" max="1" width="13.5546875" style="26" customWidth="1"/>
    <col min="2" max="2" width="12.88671875" style="26" bestFit="1" customWidth="1"/>
    <col min="3" max="3" width="16.44140625" style="26" customWidth="1"/>
    <col min="4" max="4" width="29.109375" style="26" customWidth="1"/>
    <col min="5" max="5" width="15.77734375" style="26" customWidth="1"/>
    <col min="6" max="6" width="13.88671875" style="26" customWidth="1"/>
    <col min="7" max="7" width="8.88671875" style="26"/>
    <col min="8" max="11" width="8.77734375" style="26" customWidth="1"/>
    <col min="12" max="12" width="5" style="26" bestFit="1" customWidth="1"/>
    <col min="13" max="13" width="4.109375" style="26" bestFit="1" customWidth="1"/>
    <col min="14" max="14" width="4" style="26" bestFit="1" customWidth="1"/>
    <col min="15" max="15" width="10.5546875" style="26" bestFit="1" customWidth="1"/>
    <col min="16" max="16" width="10.44140625" style="26" customWidth="1"/>
    <col min="17" max="17" width="11" style="26" bestFit="1" customWidth="1"/>
    <col min="18" max="16384" width="8.88671875" style="26"/>
  </cols>
  <sheetData>
    <row r="1" spans="1:17" ht="30.45" customHeight="1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  <c r="P1" s="30"/>
    </row>
    <row r="2" spans="1:17" x14ac:dyDescent="0.3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5</v>
      </c>
      <c r="G2" s="63" t="s">
        <v>8</v>
      </c>
      <c r="H2" s="63" t="s">
        <v>7</v>
      </c>
      <c r="I2" s="63" t="s">
        <v>9</v>
      </c>
      <c r="J2" s="63" t="s">
        <v>10</v>
      </c>
      <c r="K2" s="63" t="s">
        <v>11</v>
      </c>
      <c r="L2" s="63" t="s">
        <v>19</v>
      </c>
      <c r="M2" s="63" t="s">
        <v>958</v>
      </c>
      <c r="N2" s="63" t="s">
        <v>1517</v>
      </c>
      <c r="O2" s="63" t="s">
        <v>1518</v>
      </c>
      <c r="P2" s="31" t="s">
        <v>1521</v>
      </c>
      <c r="Q2" s="31" t="s">
        <v>1522</v>
      </c>
    </row>
    <row r="3" spans="1:17" x14ac:dyDescent="0.3">
      <c r="A3" s="27" t="s">
        <v>968</v>
      </c>
      <c r="B3" s="27" t="s">
        <v>969</v>
      </c>
      <c r="C3" s="27" t="s">
        <v>34</v>
      </c>
      <c r="D3" s="27" t="s">
        <v>35</v>
      </c>
      <c r="E3" s="27" t="s">
        <v>233</v>
      </c>
      <c r="F3" s="27" t="s">
        <v>43</v>
      </c>
      <c r="G3" s="27">
        <v>4</v>
      </c>
      <c r="H3" s="27">
        <v>24.99</v>
      </c>
      <c r="I3" s="27">
        <v>12.007899999999999</v>
      </c>
      <c r="J3" s="27">
        <v>10.039400000000001</v>
      </c>
      <c r="K3" s="28">
        <v>10.8268</v>
      </c>
      <c r="L3" s="27"/>
      <c r="M3" s="27">
        <v>1</v>
      </c>
      <c r="N3" s="27"/>
      <c r="O3" s="27">
        <v>1</v>
      </c>
      <c r="P3" s="33">
        <f t="shared" ref="P3:P48" si="0">O3/G3*I3*J3*K3*0.0254*0.0254*0.0254</f>
        <v>5.3470727564815029E-3</v>
      </c>
      <c r="Q3" s="33">
        <f t="shared" ref="Q3:Q48" si="1">P3*35.3147</f>
        <v>0.18883027027331734</v>
      </c>
    </row>
    <row r="4" spans="1:17" x14ac:dyDescent="0.3">
      <c r="A4" s="27" t="s">
        <v>970</v>
      </c>
      <c r="B4" s="27" t="s">
        <v>971</v>
      </c>
      <c r="C4" s="27" t="s">
        <v>34</v>
      </c>
      <c r="D4" s="27" t="s">
        <v>35</v>
      </c>
      <c r="E4" s="27" t="s">
        <v>233</v>
      </c>
      <c r="F4" s="27" t="s">
        <v>36</v>
      </c>
      <c r="G4" s="27">
        <v>4</v>
      </c>
      <c r="H4" s="27">
        <v>24.99</v>
      </c>
      <c r="I4" s="27">
        <v>12.007899999999999</v>
      </c>
      <c r="J4" s="27">
        <v>10.039400000000001</v>
      </c>
      <c r="K4" s="28">
        <v>10.8268</v>
      </c>
      <c r="L4" s="27"/>
      <c r="M4" s="27">
        <v>28</v>
      </c>
      <c r="N4" s="27"/>
      <c r="O4" s="27">
        <v>28</v>
      </c>
      <c r="P4" s="33">
        <f t="shared" si="0"/>
        <v>0.14971803718148208</v>
      </c>
      <c r="Q4" s="33">
        <f t="shared" si="1"/>
        <v>5.2872475676528854</v>
      </c>
    </row>
    <row r="5" spans="1:17" x14ac:dyDescent="0.3">
      <c r="A5" s="27" t="s">
        <v>984</v>
      </c>
      <c r="B5" s="27" t="s">
        <v>985</v>
      </c>
      <c r="C5" s="27" t="s">
        <v>986</v>
      </c>
      <c r="D5" s="27" t="s">
        <v>987</v>
      </c>
      <c r="E5" s="27" t="s">
        <v>988</v>
      </c>
      <c r="F5" s="27" t="s">
        <v>989</v>
      </c>
      <c r="G5" s="27">
        <v>24</v>
      </c>
      <c r="H5" s="27">
        <v>4.9800000000000004</v>
      </c>
      <c r="I5" s="27">
        <v>22.440900000000003</v>
      </c>
      <c r="J5" s="27">
        <v>16.535399999999999</v>
      </c>
      <c r="K5" s="28">
        <v>14.5669</v>
      </c>
      <c r="L5" s="27"/>
      <c r="M5" s="27">
        <v>1</v>
      </c>
      <c r="N5" s="27"/>
      <c r="O5" s="27">
        <v>1</v>
      </c>
      <c r="P5" s="33">
        <f t="shared" si="0"/>
        <v>3.690727855544289E-3</v>
      </c>
      <c r="Q5" s="33">
        <f t="shared" si="1"/>
        <v>0.13033694700018991</v>
      </c>
    </row>
    <row r="6" spans="1:17" x14ac:dyDescent="0.3">
      <c r="A6" s="27" t="s">
        <v>990</v>
      </c>
      <c r="B6" s="27" t="s">
        <v>991</v>
      </c>
      <c r="C6" s="27" t="s">
        <v>992</v>
      </c>
      <c r="D6" s="27" t="s">
        <v>993</v>
      </c>
      <c r="E6" s="27" t="s">
        <v>994</v>
      </c>
      <c r="F6" s="27" t="s">
        <v>995</v>
      </c>
      <c r="G6" s="27">
        <v>24</v>
      </c>
      <c r="H6" s="27">
        <v>4.74</v>
      </c>
      <c r="I6" s="27">
        <v>25</v>
      </c>
      <c r="J6" s="27">
        <v>16.93</v>
      </c>
      <c r="K6" s="28">
        <v>8.66</v>
      </c>
      <c r="L6" s="27"/>
      <c r="M6" s="27">
        <v>44</v>
      </c>
      <c r="N6" s="27"/>
      <c r="O6" s="27">
        <v>44</v>
      </c>
      <c r="P6" s="33">
        <f t="shared" si="0"/>
        <v>0.11011777901131331</v>
      </c>
      <c r="Q6" s="33">
        <f t="shared" si="1"/>
        <v>3.8887763304508263</v>
      </c>
    </row>
    <row r="7" spans="1:17" x14ac:dyDescent="0.3">
      <c r="A7" s="27" t="s">
        <v>996</v>
      </c>
      <c r="B7" s="27" t="s">
        <v>997</v>
      </c>
      <c r="C7" s="27" t="s">
        <v>992</v>
      </c>
      <c r="D7" s="27" t="s">
        <v>993</v>
      </c>
      <c r="E7" s="27" t="s">
        <v>994</v>
      </c>
      <c r="F7" s="27" t="s">
        <v>998</v>
      </c>
      <c r="G7" s="27">
        <v>24</v>
      </c>
      <c r="H7" s="27">
        <v>4.74</v>
      </c>
      <c r="I7" s="27">
        <v>24.803100000000001</v>
      </c>
      <c r="J7" s="27">
        <v>16.929100000000002</v>
      </c>
      <c r="K7" s="28">
        <v>8.6614000000000004</v>
      </c>
      <c r="L7" s="27"/>
      <c r="M7" s="27">
        <v>11</v>
      </c>
      <c r="N7" s="27"/>
      <c r="O7" s="27">
        <v>11</v>
      </c>
      <c r="P7" s="33">
        <f t="shared" si="0"/>
        <v>2.731558610582779E-2</v>
      </c>
      <c r="Q7" s="33">
        <f t="shared" si="1"/>
        <v>0.96464172865147668</v>
      </c>
    </row>
    <row r="8" spans="1:17" x14ac:dyDescent="0.3">
      <c r="A8" s="27" t="s">
        <v>999</v>
      </c>
      <c r="B8" s="27" t="s">
        <v>1000</v>
      </c>
      <c r="C8" s="27" t="s">
        <v>992</v>
      </c>
      <c r="D8" s="27" t="s">
        <v>993</v>
      </c>
      <c r="E8" s="27" t="s">
        <v>1001</v>
      </c>
      <c r="F8" s="27" t="s">
        <v>1002</v>
      </c>
      <c r="G8" s="27">
        <v>24</v>
      </c>
      <c r="H8" s="27">
        <v>4.3099999999999996</v>
      </c>
      <c r="I8" s="27">
        <v>25</v>
      </c>
      <c r="J8" s="27">
        <v>16.93</v>
      </c>
      <c r="K8" s="28">
        <v>8.6614000000000004</v>
      </c>
      <c r="L8" s="27"/>
      <c r="M8" s="27">
        <v>48</v>
      </c>
      <c r="N8" s="27"/>
      <c r="O8" s="27">
        <v>48</v>
      </c>
      <c r="P8" s="33">
        <f t="shared" si="0"/>
        <v>0.12014790650370639</v>
      </c>
      <c r="Q8" s="33">
        <f t="shared" si="1"/>
        <v>4.24298727380644</v>
      </c>
    </row>
    <row r="9" spans="1:17" x14ac:dyDescent="0.3">
      <c r="A9" s="27" t="s">
        <v>1003</v>
      </c>
      <c r="B9" s="27" t="s">
        <v>1004</v>
      </c>
      <c r="C9" s="27" t="s">
        <v>1005</v>
      </c>
      <c r="D9" s="27" t="s">
        <v>1006</v>
      </c>
      <c r="E9" s="27" t="s">
        <v>994</v>
      </c>
      <c r="F9" s="27" t="s">
        <v>1007</v>
      </c>
      <c r="G9" s="27">
        <v>24</v>
      </c>
      <c r="H9" s="27">
        <v>4.74</v>
      </c>
      <c r="I9" s="27">
        <v>24.803100000000001</v>
      </c>
      <c r="J9" s="27">
        <v>16.929100000000002</v>
      </c>
      <c r="K9" s="28">
        <v>8.6614000000000004</v>
      </c>
      <c r="L9" s="27"/>
      <c r="M9" s="27">
        <v>21</v>
      </c>
      <c r="N9" s="27"/>
      <c r="O9" s="27">
        <v>21</v>
      </c>
      <c r="P9" s="33">
        <f t="shared" si="0"/>
        <v>5.2147937111125781E-2</v>
      </c>
      <c r="Q9" s="33">
        <f t="shared" si="1"/>
        <v>1.8415887546982737</v>
      </c>
    </row>
    <row r="10" spans="1:17" x14ac:dyDescent="0.3">
      <c r="A10" s="27" t="s">
        <v>1008</v>
      </c>
      <c r="B10" s="27" t="s">
        <v>1009</v>
      </c>
      <c r="C10" s="27" t="s">
        <v>1010</v>
      </c>
      <c r="D10" s="27" t="s">
        <v>1011</v>
      </c>
      <c r="E10" s="27" t="s">
        <v>1012</v>
      </c>
      <c r="F10" s="27" t="s">
        <v>1013</v>
      </c>
      <c r="G10" s="27">
        <v>24</v>
      </c>
      <c r="H10" s="27">
        <v>9.75</v>
      </c>
      <c r="I10" s="27">
        <v>22.440900000000003</v>
      </c>
      <c r="J10" s="27">
        <v>15.747999999999999</v>
      </c>
      <c r="K10" s="28">
        <v>15.3543</v>
      </c>
      <c r="L10" s="27"/>
      <c r="M10" s="27">
        <v>3</v>
      </c>
      <c r="N10" s="27"/>
      <c r="O10" s="27">
        <v>3</v>
      </c>
      <c r="P10" s="33">
        <f t="shared" si="0"/>
        <v>1.1114933310133381E-2</v>
      </c>
      <c r="Q10" s="33">
        <f t="shared" si="1"/>
        <v>0.39252053536736736</v>
      </c>
    </row>
    <row r="11" spans="1:17" x14ac:dyDescent="0.3">
      <c r="A11" s="27" t="s">
        <v>1014</v>
      </c>
      <c r="B11" s="27" t="s">
        <v>1015</v>
      </c>
      <c r="C11" s="27" t="s">
        <v>1010</v>
      </c>
      <c r="D11" s="27" t="s">
        <v>1011</v>
      </c>
      <c r="E11" s="27" t="s">
        <v>1012</v>
      </c>
      <c r="F11" s="27" t="s">
        <v>1016</v>
      </c>
      <c r="G11" s="27">
        <v>24</v>
      </c>
      <c r="H11" s="27">
        <v>9.75</v>
      </c>
      <c r="I11" s="27">
        <v>22.440900000000003</v>
      </c>
      <c r="J11" s="27">
        <v>15.747999999999999</v>
      </c>
      <c r="K11" s="28">
        <v>15.3543</v>
      </c>
      <c r="L11" s="27"/>
      <c r="M11" s="27">
        <v>14</v>
      </c>
      <c r="N11" s="27"/>
      <c r="O11" s="27">
        <v>14</v>
      </c>
      <c r="P11" s="33">
        <f t="shared" si="0"/>
        <v>5.1869688780622439E-2</v>
      </c>
      <c r="Q11" s="33">
        <f t="shared" si="1"/>
        <v>1.8317624983810474</v>
      </c>
    </row>
    <row r="12" spans="1:17" x14ac:dyDescent="0.3">
      <c r="A12" s="27" t="s">
        <v>1017</v>
      </c>
      <c r="B12" s="27" t="s">
        <v>1018</v>
      </c>
      <c r="C12" s="27" t="s">
        <v>1019</v>
      </c>
      <c r="D12" s="27" t="s">
        <v>1020</v>
      </c>
      <c r="E12" s="27" t="s">
        <v>1012</v>
      </c>
      <c r="F12" s="27" t="s">
        <v>873</v>
      </c>
      <c r="G12" s="27">
        <v>24</v>
      </c>
      <c r="H12" s="27">
        <v>10</v>
      </c>
      <c r="I12" s="27">
        <v>22.440900000000003</v>
      </c>
      <c r="J12" s="27">
        <v>15.747999999999999</v>
      </c>
      <c r="K12" s="28">
        <v>15.3543</v>
      </c>
      <c r="L12" s="27"/>
      <c r="M12" s="27">
        <v>27</v>
      </c>
      <c r="N12" s="27"/>
      <c r="O12" s="27">
        <v>27</v>
      </c>
      <c r="P12" s="33">
        <f t="shared" si="0"/>
        <v>0.10003439979120041</v>
      </c>
      <c r="Q12" s="33">
        <f t="shared" si="1"/>
        <v>3.5326848183063051</v>
      </c>
    </row>
    <row r="13" spans="1:17" x14ac:dyDescent="0.3">
      <c r="A13" s="27" t="s">
        <v>1021</v>
      </c>
      <c r="B13" s="27" t="s">
        <v>1022</v>
      </c>
      <c r="C13" s="27" t="s">
        <v>1023</v>
      </c>
      <c r="D13" s="27" t="s">
        <v>1024</v>
      </c>
      <c r="E13" s="27" t="s">
        <v>1012</v>
      </c>
      <c r="F13" s="27" t="s">
        <v>873</v>
      </c>
      <c r="G13" s="27">
        <v>24</v>
      </c>
      <c r="H13" s="27">
        <v>9.75</v>
      </c>
      <c r="I13" s="27">
        <v>22.440900000000003</v>
      </c>
      <c r="J13" s="27">
        <v>15.747999999999999</v>
      </c>
      <c r="K13" s="28">
        <v>18.897600000000001</v>
      </c>
      <c r="L13" s="27"/>
      <c r="M13" s="27">
        <v>35</v>
      </c>
      <c r="N13" s="27"/>
      <c r="O13" s="27">
        <v>35</v>
      </c>
      <c r="P13" s="33">
        <f t="shared" si="0"/>
        <v>0.15959904240191516</v>
      </c>
      <c r="Q13" s="33">
        <f t="shared" si="1"/>
        <v>5.6361923027109135</v>
      </c>
    </row>
    <row r="14" spans="1:17" x14ac:dyDescent="0.3">
      <c r="A14" s="27" t="s">
        <v>1025</v>
      </c>
      <c r="B14" s="27" t="s">
        <v>1026</v>
      </c>
      <c r="C14" s="27" t="s">
        <v>1027</v>
      </c>
      <c r="D14" s="27" t="s">
        <v>1028</v>
      </c>
      <c r="E14" s="27" t="s">
        <v>1012</v>
      </c>
      <c r="F14" s="27" t="s">
        <v>50</v>
      </c>
      <c r="G14" s="27">
        <v>24</v>
      </c>
      <c r="H14" s="27">
        <v>9.75</v>
      </c>
      <c r="I14" s="27">
        <v>22.440900000000003</v>
      </c>
      <c r="J14" s="27">
        <v>15.747999999999999</v>
      </c>
      <c r="K14" s="28">
        <v>15.3543</v>
      </c>
      <c r="L14" s="27"/>
      <c r="M14" s="27">
        <v>18</v>
      </c>
      <c r="N14" s="27"/>
      <c r="O14" s="27">
        <v>18</v>
      </c>
      <c r="P14" s="33">
        <f t="shared" si="0"/>
        <v>6.668959986080028E-2</v>
      </c>
      <c r="Q14" s="33">
        <f t="shared" si="1"/>
        <v>2.3551232122042038</v>
      </c>
    </row>
    <row r="15" spans="1:17" x14ac:dyDescent="0.3">
      <c r="A15" s="27" t="s">
        <v>1029</v>
      </c>
      <c r="B15" s="27" t="s">
        <v>1030</v>
      </c>
      <c r="C15" s="27" t="s">
        <v>1027</v>
      </c>
      <c r="D15" s="27" t="s">
        <v>1028</v>
      </c>
      <c r="E15" s="27" t="s">
        <v>1012</v>
      </c>
      <c r="F15" s="27" t="s">
        <v>33</v>
      </c>
      <c r="G15" s="27">
        <v>24</v>
      </c>
      <c r="H15" s="27">
        <v>9.75</v>
      </c>
      <c r="I15" s="27">
        <v>22.440900000000003</v>
      </c>
      <c r="J15" s="27">
        <v>15.747999999999999</v>
      </c>
      <c r="K15" s="28">
        <v>15.3543</v>
      </c>
      <c r="L15" s="27"/>
      <c r="M15" s="27">
        <v>57</v>
      </c>
      <c r="N15" s="27"/>
      <c r="O15" s="27">
        <v>57</v>
      </c>
      <c r="P15" s="33">
        <f t="shared" si="0"/>
        <v>0.2111837328925342</v>
      </c>
      <c r="Q15" s="33">
        <f t="shared" si="1"/>
        <v>7.4578901719799777</v>
      </c>
    </row>
    <row r="16" spans="1:17" x14ac:dyDescent="0.3">
      <c r="A16" s="27" t="s">
        <v>87</v>
      </c>
      <c r="B16" s="27" t="s">
        <v>88</v>
      </c>
      <c r="C16" s="27" t="s">
        <v>89</v>
      </c>
      <c r="D16" s="27" t="s">
        <v>90</v>
      </c>
      <c r="E16" s="27" t="s">
        <v>91</v>
      </c>
      <c r="F16" s="27" t="s">
        <v>81</v>
      </c>
      <c r="G16" s="27">
        <v>4</v>
      </c>
      <c r="H16" s="27">
        <v>28.5</v>
      </c>
      <c r="I16" s="27">
        <v>9.84</v>
      </c>
      <c r="J16" s="27">
        <v>11.81</v>
      </c>
      <c r="K16" s="28">
        <v>13.78</v>
      </c>
      <c r="L16" s="27">
        <v>4</v>
      </c>
      <c r="M16" s="27"/>
      <c r="N16" s="27"/>
      <c r="O16" s="27">
        <v>4</v>
      </c>
      <c r="P16" s="33">
        <f t="shared" si="0"/>
        <v>2.6241905274019966E-2</v>
      </c>
      <c r="Q16" s="33">
        <f t="shared" si="1"/>
        <v>0.92672501218043291</v>
      </c>
    </row>
    <row r="17" spans="1:17" x14ac:dyDescent="0.3">
      <c r="A17" s="27" t="s">
        <v>187</v>
      </c>
      <c r="B17" s="27" t="s">
        <v>188</v>
      </c>
      <c r="C17" s="27" t="s">
        <v>183</v>
      </c>
      <c r="D17" s="27" t="s">
        <v>184</v>
      </c>
      <c r="E17" s="27" t="s">
        <v>185</v>
      </c>
      <c r="F17" s="27" t="s">
        <v>189</v>
      </c>
      <c r="G17" s="27">
        <v>4</v>
      </c>
      <c r="H17" s="27">
        <v>30</v>
      </c>
      <c r="I17" s="27">
        <v>11.811020000000001</v>
      </c>
      <c r="J17" s="27">
        <v>9.4488199999999996</v>
      </c>
      <c r="K17" s="28">
        <v>12.59843</v>
      </c>
      <c r="L17" s="27">
        <v>61</v>
      </c>
      <c r="M17" s="27"/>
      <c r="N17" s="27"/>
      <c r="O17" s="27">
        <v>61</v>
      </c>
      <c r="P17" s="33">
        <f t="shared" si="0"/>
        <v>0.35136006719756202</v>
      </c>
      <c r="Q17" s="33">
        <f t="shared" si="1"/>
        <v>12.408175365061744</v>
      </c>
    </row>
    <row r="18" spans="1:17" x14ac:dyDescent="0.3">
      <c r="A18" s="27" t="s">
        <v>190</v>
      </c>
      <c r="B18" s="27" t="s">
        <v>191</v>
      </c>
      <c r="C18" s="27" t="s">
        <v>183</v>
      </c>
      <c r="D18" s="27" t="s">
        <v>184</v>
      </c>
      <c r="E18" s="27" t="s">
        <v>186</v>
      </c>
      <c r="F18" s="27" t="s">
        <v>189</v>
      </c>
      <c r="G18" s="27">
        <v>4</v>
      </c>
      <c r="H18" s="27">
        <v>30</v>
      </c>
      <c r="I18" s="27">
        <v>11.811020000000001</v>
      </c>
      <c r="J18" s="27">
        <v>9.4488199999999996</v>
      </c>
      <c r="K18" s="28">
        <v>13.38583</v>
      </c>
      <c r="L18" s="27">
        <v>28</v>
      </c>
      <c r="M18" s="27"/>
      <c r="N18" s="27"/>
      <c r="O18" s="27">
        <v>28</v>
      </c>
      <c r="P18" s="33">
        <f t="shared" si="0"/>
        <v>0.17136000876958601</v>
      </c>
      <c r="Q18" s="33">
        <f t="shared" si="1"/>
        <v>6.0515273016953</v>
      </c>
    </row>
    <row r="19" spans="1:17" x14ac:dyDescent="0.3">
      <c r="A19" s="27" t="s">
        <v>231</v>
      </c>
      <c r="B19" s="27" t="s">
        <v>232</v>
      </c>
      <c r="C19" s="27" t="s">
        <v>34</v>
      </c>
      <c r="D19" s="27" t="s">
        <v>229</v>
      </c>
      <c r="E19" s="27" t="s">
        <v>233</v>
      </c>
      <c r="F19" s="27" t="s">
        <v>36</v>
      </c>
      <c r="G19" s="27">
        <v>8</v>
      </c>
      <c r="H19" s="27">
        <v>14.78</v>
      </c>
      <c r="I19" s="27">
        <v>20.078699999999998</v>
      </c>
      <c r="J19" s="27">
        <v>12.204700000000001</v>
      </c>
      <c r="K19" s="28">
        <v>9.8385999999999996</v>
      </c>
      <c r="L19" s="27">
        <v>8</v>
      </c>
      <c r="M19" s="27"/>
      <c r="N19" s="27"/>
      <c r="O19" s="27">
        <v>8</v>
      </c>
      <c r="P19" s="33">
        <f t="shared" si="0"/>
        <v>3.9509101527119776E-2</v>
      </c>
      <c r="Q19" s="33">
        <f t="shared" si="1"/>
        <v>1.3952520676997768</v>
      </c>
    </row>
    <row r="20" spans="1:17" x14ac:dyDescent="0.3">
      <c r="A20" s="27" t="s">
        <v>234</v>
      </c>
      <c r="B20" s="27" t="s">
        <v>235</v>
      </c>
      <c r="C20" s="27" t="s">
        <v>34</v>
      </c>
      <c r="D20" s="27" t="s">
        <v>229</v>
      </c>
      <c r="E20" s="27" t="s">
        <v>230</v>
      </c>
      <c r="F20" s="27" t="s">
        <v>36</v>
      </c>
      <c r="G20" s="27">
        <v>8</v>
      </c>
      <c r="H20" s="27">
        <v>19.53</v>
      </c>
      <c r="I20" s="27">
        <v>20.078699999999998</v>
      </c>
      <c r="J20" s="27">
        <v>12.204700000000001</v>
      </c>
      <c r="K20" s="28">
        <v>11.811</v>
      </c>
      <c r="L20" s="27">
        <v>9</v>
      </c>
      <c r="M20" s="27"/>
      <c r="N20" s="27"/>
      <c r="O20" s="27">
        <v>9</v>
      </c>
      <c r="P20" s="33">
        <f t="shared" si="0"/>
        <v>5.33584298481403E-2</v>
      </c>
      <c r="Q20" s="33">
        <f t="shared" si="1"/>
        <v>1.8843369425581205</v>
      </c>
    </row>
    <row r="21" spans="1:17" x14ac:dyDescent="0.3">
      <c r="A21" s="27" t="s">
        <v>336</v>
      </c>
      <c r="B21" s="27" t="s">
        <v>337</v>
      </c>
      <c r="C21" s="27" t="s">
        <v>330</v>
      </c>
      <c r="D21" s="27" t="s">
        <v>338</v>
      </c>
      <c r="E21" s="27" t="s">
        <v>339</v>
      </c>
      <c r="F21" s="27" t="s">
        <v>85</v>
      </c>
      <c r="G21" s="27">
        <v>4</v>
      </c>
      <c r="H21" s="27">
        <v>13</v>
      </c>
      <c r="I21" s="27">
        <v>12.20472</v>
      </c>
      <c r="J21" s="27">
        <v>10.236219999999999</v>
      </c>
      <c r="K21" s="28">
        <v>8.6614000000000004</v>
      </c>
      <c r="L21" s="27">
        <v>1</v>
      </c>
      <c r="M21" s="27"/>
      <c r="N21" s="27"/>
      <c r="O21" s="27">
        <v>1</v>
      </c>
      <c r="P21" s="33">
        <f t="shared" si="0"/>
        <v>4.4329893278036861E-3</v>
      </c>
      <c r="Q21" s="33">
        <f t="shared" si="1"/>
        <v>0.15654968821458884</v>
      </c>
    </row>
    <row r="22" spans="1:17" x14ac:dyDescent="0.3">
      <c r="A22" s="27" t="s">
        <v>340</v>
      </c>
      <c r="B22" s="27" t="s">
        <v>341</v>
      </c>
      <c r="C22" s="27" t="s">
        <v>330</v>
      </c>
      <c r="D22" s="27" t="s">
        <v>338</v>
      </c>
      <c r="E22" s="27" t="s">
        <v>339</v>
      </c>
      <c r="F22" s="27" t="s">
        <v>43</v>
      </c>
      <c r="G22" s="27">
        <v>4</v>
      </c>
      <c r="H22" s="27">
        <v>13</v>
      </c>
      <c r="I22" s="27">
        <v>12.20472</v>
      </c>
      <c r="J22" s="27">
        <v>10.236219999999999</v>
      </c>
      <c r="K22" s="28">
        <v>8.6614000000000004</v>
      </c>
      <c r="L22" s="27">
        <v>1</v>
      </c>
      <c r="M22" s="27"/>
      <c r="N22" s="27"/>
      <c r="O22" s="27">
        <v>1</v>
      </c>
      <c r="P22" s="33">
        <f t="shared" si="0"/>
        <v>4.4329893278036861E-3</v>
      </c>
      <c r="Q22" s="33">
        <f t="shared" si="1"/>
        <v>0.15654968821458884</v>
      </c>
    </row>
    <row r="23" spans="1:17" x14ac:dyDescent="0.3">
      <c r="A23" s="27" t="s">
        <v>420</v>
      </c>
      <c r="B23" s="27" t="s">
        <v>421</v>
      </c>
      <c r="C23" s="27" t="s">
        <v>422</v>
      </c>
      <c r="D23" s="27" t="s">
        <v>423</v>
      </c>
      <c r="E23" s="27" t="s">
        <v>424</v>
      </c>
      <c r="F23" s="27" t="s">
        <v>116</v>
      </c>
      <c r="G23" s="27">
        <v>12</v>
      </c>
      <c r="H23" s="27">
        <v>12</v>
      </c>
      <c r="I23" s="27">
        <v>19.684999999999999</v>
      </c>
      <c r="J23" s="27">
        <v>7.8739999999999997</v>
      </c>
      <c r="K23" s="28">
        <v>12.204700000000001</v>
      </c>
      <c r="L23" s="27">
        <v>1</v>
      </c>
      <c r="M23" s="27"/>
      <c r="N23" s="27"/>
      <c r="O23" s="27">
        <v>1</v>
      </c>
      <c r="P23" s="33">
        <f t="shared" si="0"/>
        <v>2.5833178333643323E-3</v>
      </c>
      <c r="Q23" s="33">
        <f t="shared" si="1"/>
        <v>9.1229094289911397E-2</v>
      </c>
    </row>
    <row r="24" spans="1:17" x14ac:dyDescent="0.3">
      <c r="A24" s="27" t="s">
        <v>435</v>
      </c>
      <c r="B24" s="27" t="s">
        <v>436</v>
      </c>
      <c r="C24" s="27" t="s">
        <v>437</v>
      </c>
      <c r="D24" s="27" t="s">
        <v>438</v>
      </c>
      <c r="E24" s="27" t="s">
        <v>342</v>
      </c>
      <c r="F24" s="27" t="s">
        <v>43</v>
      </c>
      <c r="G24" s="27">
        <v>4</v>
      </c>
      <c r="H24" s="27">
        <v>20.25</v>
      </c>
      <c r="I24" s="27">
        <v>14.96</v>
      </c>
      <c r="J24" s="27">
        <v>11.02</v>
      </c>
      <c r="K24" s="28">
        <v>9.84</v>
      </c>
      <c r="L24" s="27">
        <v>5</v>
      </c>
      <c r="M24" s="27"/>
      <c r="N24" s="27"/>
      <c r="O24" s="27">
        <v>5</v>
      </c>
      <c r="P24" s="33">
        <f t="shared" si="0"/>
        <v>3.322916661508224E-2</v>
      </c>
      <c r="Q24" s="33">
        <f t="shared" si="1"/>
        <v>1.1734780502616449</v>
      </c>
    </row>
    <row r="25" spans="1:17" x14ac:dyDescent="0.3">
      <c r="A25" s="27" t="s">
        <v>507</v>
      </c>
      <c r="B25" s="27" t="s">
        <v>508</v>
      </c>
      <c r="C25" s="27" t="s">
        <v>509</v>
      </c>
      <c r="D25" s="27" t="s">
        <v>510</v>
      </c>
      <c r="E25" s="27" t="s">
        <v>415</v>
      </c>
      <c r="F25" s="27" t="s">
        <v>33</v>
      </c>
      <c r="G25" s="27">
        <v>1</v>
      </c>
      <c r="H25" s="27">
        <v>15.75</v>
      </c>
      <c r="I25" s="27">
        <v>20.472439999999999</v>
      </c>
      <c r="J25" s="27">
        <v>20.472439999999999</v>
      </c>
      <c r="K25" s="28">
        <v>4.7244099999999998</v>
      </c>
      <c r="L25" s="27">
        <v>66</v>
      </c>
      <c r="M25" s="27"/>
      <c r="N25" s="27"/>
      <c r="O25" s="27">
        <v>66</v>
      </c>
      <c r="P25" s="33">
        <f t="shared" si="0"/>
        <v>2.1415680521663814</v>
      </c>
      <c r="Q25" s="33">
        <f t="shared" si="1"/>
        <v>75.62883329184011</v>
      </c>
    </row>
    <row r="26" spans="1:17" x14ac:dyDescent="0.3">
      <c r="A26" s="27" t="s">
        <v>511</v>
      </c>
      <c r="B26" s="27" t="s">
        <v>512</v>
      </c>
      <c r="C26" s="27" t="s">
        <v>513</v>
      </c>
      <c r="D26" s="27" t="s">
        <v>514</v>
      </c>
      <c r="E26" s="27" t="s">
        <v>515</v>
      </c>
      <c r="F26" s="27" t="s">
        <v>72</v>
      </c>
      <c r="G26" s="27">
        <v>4</v>
      </c>
      <c r="H26" s="27">
        <v>12.6</v>
      </c>
      <c r="I26" s="27">
        <v>12</v>
      </c>
      <c r="J26" s="27">
        <v>10</v>
      </c>
      <c r="K26" s="28">
        <v>5.9055</v>
      </c>
      <c r="L26" s="27">
        <v>5</v>
      </c>
      <c r="M26" s="27"/>
      <c r="N26" s="27"/>
      <c r="O26" s="27">
        <v>5</v>
      </c>
      <c r="P26" s="33">
        <f t="shared" si="0"/>
        <v>1.4516070967800001E-2</v>
      </c>
      <c r="Q26" s="33">
        <f t="shared" si="1"/>
        <v>0.5126306914065667</v>
      </c>
    </row>
    <row r="27" spans="1:17" x14ac:dyDescent="0.3">
      <c r="A27" s="27" t="s">
        <v>519</v>
      </c>
      <c r="B27" s="27" t="s">
        <v>520</v>
      </c>
      <c r="C27" s="27" t="s">
        <v>516</v>
      </c>
      <c r="D27" s="27" t="s">
        <v>517</v>
      </c>
      <c r="E27" s="27" t="s">
        <v>424</v>
      </c>
      <c r="F27" s="27" t="s">
        <v>521</v>
      </c>
      <c r="G27" s="27">
        <v>4</v>
      </c>
      <c r="H27" s="27">
        <v>18.399999999999999</v>
      </c>
      <c r="I27" s="27">
        <v>11.811</v>
      </c>
      <c r="J27" s="27">
        <v>9.8424999999999994</v>
      </c>
      <c r="K27" s="28">
        <v>9.4488000000000003</v>
      </c>
      <c r="L27" s="27">
        <v>10</v>
      </c>
      <c r="M27" s="27"/>
      <c r="N27" s="27"/>
      <c r="O27" s="27">
        <v>10</v>
      </c>
      <c r="P27" s="33">
        <f t="shared" si="0"/>
        <v>4.4999730000539986E-2</v>
      </c>
      <c r="Q27" s="33">
        <f t="shared" si="1"/>
        <v>1.5891519650500696</v>
      </c>
    </row>
    <row r="28" spans="1:17" x14ac:dyDescent="0.3">
      <c r="A28" s="27" t="s">
        <v>522</v>
      </c>
      <c r="B28" s="27" t="s">
        <v>523</v>
      </c>
      <c r="C28" s="27" t="s">
        <v>516</v>
      </c>
      <c r="D28" s="27" t="s">
        <v>524</v>
      </c>
      <c r="E28" s="27" t="s">
        <v>525</v>
      </c>
      <c r="F28" s="27" t="s">
        <v>43</v>
      </c>
      <c r="G28" s="27">
        <v>4</v>
      </c>
      <c r="H28" s="27">
        <v>27</v>
      </c>
      <c r="I28" s="27">
        <v>12.007899999999999</v>
      </c>
      <c r="J28" s="27">
        <v>10.039400000000001</v>
      </c>
      <c r="K28" s="28">
        <v>13.189</v>
      </c>
      <c r="L28" s="27">
        <v>2</v>
      </c>
      <c r="M28" s="27"/>
      <c r="N28" s="27"/>
      <c r="O28" s="27">
        <v>2</v>
      </c>
      <c r="P28" s="33">
        <f t="shared" si="0"/>
        <v>1.3027402849454046E-2</v>
      </c>
      <c r="Q28" s="33">
        <f t="shared" si="1"/>
        <v>0.46005882340761484</v>
      </c>
    </row>
    <row r="29" spans="1:17" x14ac:dyDescent="0.3">
      <c r="A29" s="27" t="s">
        <v>526</v>
      </c>
      <c r="B29" s="27" t="s">
        <v>527</v>
      </c>
      <c r="C29" s="27" t="s">
        <v>516</v>
      </c>
      <c r="D29" s="27" t="s">
        <v>524</v>
      </c>
      <c r="E29" s="27" t="s">
        <v>525</v>
      </c>
      <c r="F29" s="27" t="s">
        <v>57</v>
      </c>
      <c r="G29" s="27">
        <v>4</v>
      </c>
      <c r="H29" s="27">
        <v>27</v>
      </c>
      <c r="I29" s="27">
        <v>11.811</v>
      </c>
      <c r="J29" s="27">
        <v>9.8424999999999994</v>
      </c>
      <c r="K29" s="28">
        <v>12.992100000000001</v>
      </c>
      <c r="L29" s="27">
        <v>8</v>
      </c>
      <c r="M29" s="27"/>
      <c r="N29" s="27"/>
      <c r="O29" s="27">
        <v>8</v>
      </c>
      <c r="P29" s="33">
        <f t="shared" si="0"/>
        <v>4.9499703000593996E-2</v>
      </c>
      <c r="Q29" s="33">
        <f t="shared" si="1"/>
        <v>1.7480671615550769</v>
      </c>
    </row>
    <row r="30" spans="1:17" x14ac:dyDescent="0.3">
      <c r="A30" s="27" t="s">
        <v>528</v>
      </c>
      <c r="B30" s="27" t="s">
        <v>529</v>
      </c>
      <c r="C30" s="27" t="s">
        <v>516</v>
      </c>
      <c r="D30" s="27" t="s">
        <v>524</v>
      </c>
      <c r="E30" s="27" t="s">
        <v>525</v>
      </c>
      <c r="F30" s="27" t="s">
        <v>50</v>
      </c>
      <c r="G30" s="27">
        <v>4</v>
      </c>
      <c r="H30" s="27">
        <v>27</v>
      </c>
      <c r="I30" s="27">
        <v>11.811</v>
      </c>
      <c r="J30" s="27">
        <v>10.039400000000001</v>
      </c>
      <c r="K30" s="28">
        <v>12.992100000000001</v>
      </c>
      <c r="L30" s="27">
        <v>2</v>
      </c>
      <c r="M30" s="27"/>
      <c r="N30" s="27"/>
      <c r="O30" s="27">
        <v>2</v>
      </c>
      <c r="P30" s="33">
        <f t="shared" si="0"/>
        <v>1.2622487129900011E-2</v>
      </c>
      <c r="Q30" s="33">
        <f t="shared" si="1"/>
        <v>0.44575934624627994</v>
      </c>
    </row>
    <row r="31" spans="1:17" x14ac:dyDescent="0.3">
      <c r="A31" s="27" t="s">
        <v>530</v>
      </c>
      <c r="B31" s="27" t="s">
        <v>531</v>
      </c>
      <c r="C31" s="27" t="s">
        <v>516</v>
      </c>
      <c r="D31" s="27" t="s">
        <v>524</v>
      </c>
      <c r="E31" s="27" t="s">
        <v>525</v>
      </c>
      <c r="F31" s="27" t="s">
        <v>532</v>
      </c>
      <c r="G31" s="27">
        <v>4</v>
      </c>
      <c r="H31" s="27">
        <v>27</v>
      </c>
      <c r="I31" s="27">
        <v>11.811</v>
      </c>
      <c r="J31" s="27">
        <v>9.8424999999999994</v>
      </c>
      <c r="K31" s="28">
        <v>13.189</v>
      </c>
      <c r="L31" s="27">
        <v>3</v>
      </c>
      <c r="M31" s="27"/>
      <c r="N31" s="27"/>
      <c r="O31" s="27">
        <v>3</v>
      </c>
      <c r="P31" s="33">
        <f t="shared" si="0"/>
        <v>1.8843708374940371E-2</v>
      </c>
      <c r="Q31" s="33">
        <f t="shared" si="1"/>
        <v>0.66545990814850675</v>
      </c>
    </row>
    <row r="32" spans="1:17" x14ac:dyDescent="0.3">
      <c r="A32" s="27" t="s">
        <v>533</v>
      </c>
      <c r="B32" s="27" t="s">
        <v>534</v>
      </c>
      <c r="C32" s="27" t="s">
        <v>516</v>
      </c>
      <c r="D32" s="27" t="s">
        <v>517</v>
      </c>
      <c r="E32" s="27" t="s">
        <v>535</v>
      </c>
      <c r="F32" s="27" t="s">
        <v>521</v>
      </c>
      <c r="G32" s="27">
        <v>4</v>
      </c>
      <c r="H32" s="27">
        <v>20.7</v>
      </c>
      <c r="I32" s="27">
        <v>11.811</v>
      </c>
      <c r="J32" s="27">
        <v>10.039400000000001</v>
      </c>
      <c r="K32" s="28">
        <v>10.039400000000001</v>
      </c>
      <c r="L32" s="27">
        <v>72</v>
      </c>
      <c r="M32" s="27"/>
      <c r="N32" s="27"/>
      <c r="O32" s="27">
        <v>72</v>
      </c>
      <c r="P32" s="33">
        <f t="shared" si="0"/>
        <v>0.35113639076893299</v>
      </c>
      <c r="Q32" s="33">
        <f t="shared" si="1"/>
        <v>12.400276299087638</v>
      </c>
    </row>
    <row r="33" spans="1:17" x14ac:dyDescent="0.3">
      <c r="A33" s="27" t="s">
        <v>536</v>
      </c>
      <c r="B33" s="27" t="s">
        <v>537</v>
      </c>
      <c r="C33" s="27" t="s">
        <v>516</v>
      </c>
      <c r="D33" s="27" t="s">
        <v>524</v>
      </c>
      <c r="E33" s="27" t="s">
        <v>525</v>
      </c>
      <c r="F33" s="27" t="s">
        <v>36</v>
      </c>
      <c r="G33" s="27">
        <v>4</v>
      </c>
      <c r="H33" s="27">
        <v>27</v>
      </c>
      <c r="I33" s="27">
        <v>11.811</v>
      </c>
      <c r="J33" s="27">
        <v>10.039400000000001</v>
      </c>
      <c r="K33" s="28">
        <v>12.992100000000001</v>
      </c>
      <c r="L33" s="27">
        <v>4</v>
      </c>
      <c r="M33" s="27"/>
      <c r="N33" s="27"/>
      <c r="O33" s="27">
        <v>4</v>
      </c>
      <c r="P33" s="33">
        <f t="shared" si="0"/>
        <v>2.5244974259800022E-2</v>
      </c>
      <c r="Q33" s="33">
        <f t="shared" si="1"/>
        <v>0.89151869249255988</v>
      </c>
    </row>
    <row r="34" spans="1:17" x14ac:dyDescent="0.3">
      <c r="A34" s="27" t="s">
        <v>538</v>
      </c>
      <c r="B34" s="27" t="s">
        <v>539</v>
      </c>
      <c r="C34" s="27" t="s">
        <v>516</v>
      </c>
      <c r="D34" s="27" t="s">
        <v>524</v>
      </c>
      <c r="E34" s="27" t="s">
        <v>525</v>
      </c>
      <c r="F34" s="27" t="s">
        <v>228</v>
      </c>
      <c r="G34" s="27">
        <v>4</v>
      </c>
      <c r="H34" s="27">
        <v>27</v>
      </c>
      <c r="I34" s="27">
        <v>11.811</v>
      </c>
      <c r="J34" s="27">
        <v>9.8424999999999994</v>
      </c>
      <c r="K34" s="28">
        <v>13.3858</v>
      </c>
      <c r="L34" s="27">
        <v>1</v>
      </c>
      <c r="M34" s="27"/>
      <c r="N34" s="27"/>
      <c r="O34" s="27">
        <v>1</v>
      </c>
      <c r="P34" s="33">
        <f t="shared" si="0"/>
        <v>6.3749617500764985E-3</v>
      </c>
      <c r="Q34" s="33">
        <f t="shared" si="1"/>
        <v>0.22512986171542654</v>
      </c>
    </row>
    <row r="35" spans="1:17" x14ac:dyDescent="0.3">
      <c r="A35" s="27" t="s">
        <v>541</v>
      </c>
      <c r="B35" s="27" t="s">
        <v>542</v>
      </c>
      <c r="C35" s="27" t="s">
        <v>516</v>
      </c>
      <c r="D35" s="27" t="s">
        <v>517</v>
      </c>
      <c r="E35" s="27" t="s">
        <v>543</v>
      </c>
      <c r="F35" s="27" t="s">
        <v>540</v>
      </c>
      <c r="G35" s="27">
        <v>4</v>
      </c>
      <c r="H35" s="27">
        <v>15.75</v>
      </c>
      <c r="I35" s="27">
        <v>11.811</v>
      </c>
      <c r="J35" s="27">
        <v>9.8424999999999994</v>
      </c>
      <c r="K35" s="28">
        <v>8.6614000000000004</v>
      </c>
      <c r="L35" s="27">
        <v>8</v>
      </c>
      <c r="M35" s="27"/>
      <c r="N35" s="27"/>
      <c r="O35" s="27">
        <v>8</v>
      </c>
      <c r="P35" s="33">
        <f t="shared" si="0"/>
        <v>3.299980200039599E-2</v>
      </c>
      <c r="Q35" s="33">
        <f t="shared" si="1"/>
        <v>1.1653781077033845</v>
      </c>
    </row>
    <row r="36" spans="1:17" x14ac:dyDescent="0.3">
      <c r="A36" s="27" t="s">
        <v>544</v>
      </c>
      <c r="B36" s="27" t="s">
        <v>545</v>
      </c>
      <c r="C36" s="27" t="s">
        <v>516</v>
      </c>
      <c r="D36" s="27" t="s">
        <v>524</v>
      </c>
      <c r="E36" s="27" t="s">
        <v>525</v>
      </c>
      <c r="F36" s="27" t="s">
        <v>505</v>
      </c>
      <c r="G36" s="27">
        <v>4</v>
      </c>
      <c r="H36" s="27">
        <v>27</v>
      </c>
      <c r="I36" s="27">
        <v>11.811</v>
      </c>
      <c r="J36" s="27">
        <v>9.8424999999999994</v>
      </c>
      <c r="K36" s="28">
        <v>13.189</v>
      </c>
      <c r="L36" s="27">
        <v>1</v>
      </c>
      <c r="M36" s="27"/>
      <c r="N36" s="27"/>
      <c r="O36" s="27">
        <v>1</v>
      </c>
      <c r="P36" s="33">
        <f t="shared" si="0"/>
        <v>6.2812361249801243E-3</v>
      </c>
      <c r="Q36" s="33">
        <f t="shared" si="1"/>
        <v>0.2218199693828356</v>
      </c>
    </row>
    <row r="37" spans="1:17" x14ac:dyDescent="0.3">
      <c r="A37" s="27" t="s">
        <v>546</v>
      </c>
      <c r="B37" s="27" t="s">
        <v>547</v>
      </c>
      <c r="C37" s="27" t="s">
        <v>509</v>
      </c>
      <c r="D37" s="27" t="s">
        <v>548</v>
      </c>
      <c r="E37" s="27" t="s">
        <v>549</v>
      </c>
      <c r="F37" s="27" t="s">
        <v>244</v>
      </c>
      <c r="G37" s="27">
        <v>4</v>
      </c>
      <c r="H37" s="27">
        <v>20.7</v>
      </c>
      <c r="I37" s="27">
        <v>12.5984</v>
      </c>
      <c r="J37" s="27">
        <v>10.629899999999999</v>
      </c>
      <c r="K37" s="28">
        <v>6.2991999999999999</v>
      </c>
      <c r="L37" s="27">
        <v>1</v>
      </c>
      <c r="M37" s="27"/>
      <c r="N37" s="27"/>
      <c r="O37" s="27">
        <v>1</v>
      </c>
      <c r="P37" s="33">
        <f t="shared" si="0"/>
        <v>3.4559792640414711E-3</v>
      </c>
      <c r="Q37" s="33">
        <f t="shared" si="1"/>
        <v>0.12204687091584535</v>
      </c>
    </row>
    <row r="38" spans="1:17" x14ac:dyDescent="0.3">
      <c r="A38" s="27" t="s">
        <v>550</v>
      </c>
      <c r="B38" s="27" t="s">
        <v>551</v>
      </c>
      <c r="C38" s="27" t="s">
        <v>552</v>
      </c>
      <c r="D38" s="27" t="s">
        <v>553</v>
      </c>
      <c r="E38" s="27" t="s">
        <v>543</v>
      </c>
      <c r="F38" s="27" t="s">
        <v>86</v>
      </c>
      <c r="G38" s="27">
        <v>4</v>
      </c>
      <c r="H38" s="27">
        <v>16</v>
      </c>
      <c r="I38" s="27">
        <v>11.811</v>
      </c>
      <c r="J38" s="27">
        <v>9.4488000000000003</v>
      </c>
      <c r="K38" s="28">
        <v>7.5590999999999999</v>
      </c>
      <c r="L38" s="27">
        <v>5</v>
      </c>
      <c r="M38" s="27"/>
      <c r="N38" s="27"/>
      <c r="O38" s="27">
        <v>5</v>
      </c>
      <c r="P38" s="33">
        <f t="shared" si="0"/>
        <v>1.7280033479658716E-2</v>
      </c>
      <c r="Q38" s="33">
        <f t="shared" si="1"/>
        <v>0.61023919832410367</v>
      </c>
    </row>
    <row r="39" spans="1:17" x14ac:dyDescent="0.3">
      <c r="A39" s="27" t="s">
        <v>554</v>
      </c>
      <c r="B39" s="27" t="s">
        <v>555</v>
      </c>
      <c r="C39" s="27" t="s">
        <v>556</v>
      </c>
      <c r="D39" s="27" t="s">
        <v>557</v>
      </c>
      <c r="E39" s="27" t="s">
        <v>339</v>
      </c>
      <c r="F39" s="27" t="s">
        <v>558</v>
      </c>
      <c r="G39" s="27">
        <v>4</v>
      </c>
      <c r="H39" s="27">
        <v>11.89</v>
      </c>
      <c r="I39" s="27">
        <v>12.007899999999999</v>
      </c>
      <c r="J39" s="27">
        <v>10.039400000000001</v>
      </c>
      <c r="K39" s="28">
        <v>6.6928999999999998</v>
      </c>
      <c r="L39" s="27">
        <v>1</v>
      </c>
      <c r="M39" s="27"/>
      <c r="N39" s="27"/>
      <c r="O39" s="27">
        <v>1</v>
      </c>
      <c r="P39" s="33">
        <f t="shared" si="0"/>
        <v>3.3054478933623086E-3</v>
      </c>
      <c r="Q39" s="33">
        <f t="shared" si="1"/>
        <v>0.11673090071972192</v>
      </c>
    </row>
    <row r="40" spans="1:17" x14ac:dyDescent="0.3">
      <c r="A40" s="27" t="s">
        <v>559</v>
      </c>
      <c r="B40" s="27" t="s">
        <v>560</v>
      </c>
      <c r="C40" s="27" t="s">
        <v>516</v>
      </c>
      <c r="D40" s="27" t="s">
        <v>517</v>
      </c>
      <c r="E40" s="27" t="s">
        <v>525</v>
      </c>
      <c r="F40" s="27" t="s">
        <v>561</v>
      </c>
      <c r="G40" s="27">
        <v>4</v>
      </c>
      <c r="H40" s="27">
        <v>27</v>
      </c>
      <c r="I40" s="27">
        <v>11.81</v>
      </c>
      <c r="J40" s="27">
        <v>10.039999999999999</v>
      </c>
      <c r="K40" s="28">
        <v>12.99</v>
      </c>
      <c r="L40" s="27">
        <v>2</v>
      </c>
      <c r="M40" s="27"/>
      <c r="N40" s="27"/>
      <c r="O40" s="27">
        <v>2</v>
      </c>
      <c r="P40" s="33">
        <f t="shared" si="0"/>
        <v>1.2620132530781231E-2</v>
      </c>
      <c r="Q40" s="33">
        <f t="shared" si="1"/>
        <v>0.44567619428477995</v>
      </c>
    </row>
    <row r="41" spans="1:17" x14ac:dyDescent="0.3">
      <c r="A41" s="27" t="s">
        <v>562</v>
      </c>
      <c r="B41" s="27" t="s">
        <v>563</v>
      </c>
      <c r="C41" s="27" t="s">
        <v>564</v>
      </c>
      <c r="D41" s="27" t="s">
        <v>565</v>
      </c>
      <c r="E41" s="27" t="s">
        <v>566</v>
      </c>
      <c r="F41" s="27" t="s">
        <v>85</v>
      </c>
      <c r="G41" s="27">
        <v>4</v>
      </c>
      <c r="H41" s="27">
        <v>23.5</v>
      </c>
      <c r="I41" s="27">
        <v>12.5984</v>
      </c>
      <c r="J41" s="27">
        <v>10.629899999999999</v>
      </c>
      <c r="K41" s="28">
        <v>7.4802999999999997</v>
      </c>
      <c r="L41" s="27">
        <v>2</v>
      </c>
      <c r="M41" s="27"/>
      <c r="N41" s="27"/>
      <c r="O41" s="27">
        <v>2</v>
      </c>
      <c r="P41" s="33">
        <f t="shared" si="0"/>
        <v>8.2079507520984932E-3</v>
      </c>
      <c r="Q41" s="33">
        <f t="shared" si="1"/>
        <v>0.28986131842513269</v>
      </c>
    </row>
    <row r="42" spans="1:17" x14ac:dyDescent="0.3">
      <c r="A42" s="27" t="s">
        <v>567</v>
      </c>
      <c r="B42" s="27" t="s">
        <v>568</v>
      </c>
      <c r="C42" s="27" t="s">
        <v>569</v>
      </c>
      <c r="D42" s="27" t="s">
        <v>570</v>
      </c>
      <c r="E42" s="27" t="s">
        <v>91</v>
      </c>
      <c r="F42" s="27" t="s">
        <v>532</v>
      </c>
      <c r="G42" s="27">
        <v>4</v>
      </c>
      <c r="H42" s="27">
        <v>17.600000000000001</v>
      </c>
      <c r="I42" s="27">
        <v>11.811</v>
      </c>
      <c r="J42" s="27">
        <v>9.4488000000000003</v>
      </c>
      <c r="K42" s="28">
        <v>6.2991999999999999</v>
      </c>
      <c r="L42" s="27">
        <v>5</v>
      </c>
      <c r="M42" s="27"/>
      <c r="N42" s="27"/>
      <c r="O42" s="27">
        <v>5</v>
      </c>
      <c r="P42" s="33">
        <f t="shared" si="0"/>
        <v>1.4399913600172797E-2</v>
      </c>
      <c r="Q42" s="33">
        <f t="shared" si="1"/>
        <v>0.50852862881602234</v>
      </c>
    </row>
    <row r="43" spans="1:17" x14ac:dyDescent="0.3">
      <c r="A43" s="27" t="s">
        <v>571</v>
      </c>
      <c r="B43" s="27" t="s">
        <v>572</v>
      </c>
      <c r="C43" s="27" t="s">
        <v>569</v>
      </c>
      <c r="D43" s="27" t="s">
        <v>573</v>
      </c>
      <c r="E43" s="27" t="s">
        <v>574</v>
      </c>
      <c r="F43" s="27" t="s">
        <v>532</v>
      </c>
      <c r="G43" s="27">
        <v>4</v>
      </c>
      <c r="H43" s="27">
        <v>15.05</v>
      </c>
      <c r="I43" s="27">
        <v>11.811</v>
      </c>
      <c r="J43" s="27">
        <v>9.4488000000000003</v>
      </c>
      <c r="K43" s="28">
        <v>5.9055</v>
      </c>
      <c r="L43" s="27">
        <v>3</v>
      </c>
      <c r="M43" s="27"/>
      <c r="N43" s="27"/>
      <c r="O43" s="27">
        <v>3</v>
      </c>
      <c r="P43" s="33">
        <f t="shared" si="0"/>
        <v>8.0999514000971995E-3</v>
      </c>
      <c r="Q43" s="33">
        <f t="shared" si="1"/>
        <v>0.28604735370901258</v>
      </c>
    </row>
    <row r="44" spans="1:17" x14ac:dyDescent="0.3">
      <c r="A44" s="27" t="s">
        <v>575</v>
      </c>
      <c r="B44" s="27" t="s">
        <v>576</v>
      </c>
      <c r="C44" s="27" t="s">
        <v>577</v>
      </c>
      <c r="D44" s="27" t="s">
        <v>578</v>
      </c>
      <c r="E44" s="27" t="s">
        <v>579</v>
      </c>
      <c r="F44" s="27" t="s">
        <v>43</v>
      </c>
      <c r="G44" s="27">
        <v>4</v>
      </c>
      <c r="H44" s="27">
        <v>13.5</v>
      </c>
      <c r="I44" s="27">
        <v>12.204700000000001</v>
      </c>
      <c r="J44" s="27">
        <v>10.2362</v>
      </c>
      <c r="K44" s="28">
        <v>7.4802999999999997</v>
      </c>
      <c r="L44" s="27">
        <v>16</v>
      </c>
      <c r="M44" s="27"/>
      <c r="N44" s="27"/>
      <c r="O44" s="27">
        <v>16</v>
      </c>
      <c r="P44" s="33">
        <f t="shared" si="0"/>
        <v>6.1255632464735074E-2</v>
      </c>
      <c r="Q44" s="33">
        <f t="shared" si="1"/>
        <v>2.1632242838023799</v>
      </c>
    </row>
    <row r="45" spans="1:17" x14ac:dyDescent="0.3">
      <c r="A45" s="27" t="s">
        <v>580</v>
      </c>
      <c r="B45" s="27" t="s">
        <v>581</v>
      </c>
      <c r="C45" s="27" t="s">
        <v>582</v>
      </c>
      <c r="D45" s="27" t="s">
        <v>583</v>
      </c>
      <c r="E45" s="27" t="s">
        <v>584</v>
      </c>
      <c r="F45" s="27" t="s">
        <v>116</v>
      </c>
      <c r="G45" s="27">
        <v>4</v>
      </c>
      <c r="H45" s="27">
        <v>20.25</v>
      </c>
      <c r="I45" s="27">
        <v>11.81</v>
      </c>
      <c r="J45" s="27">
        <v>9.84</v>
      </c>
      <c r="K45" s="28">
        <v>9.4499999999999993</v>
      </c>
      <c r="L45" s="27">
        <v>2</v>
      </c>
      <c r="M45" s="27"/>
      <c r="N45" s="27"/>
      <c r="O45" s="27">
        <v>2</v>
      </c>
      <c r="P45" s="33">
        <f t="shared" si="0"/>
        <v>8.9980408142049592E-3</v>
      </c>
      <c r="Q45" s="33">
        <f t="shared" si="1"/>
        <v>0.31776311194140389</v>
      </c>
    </row>
    <row r="46" spans="1:17" x14ac:dyDescent="0.3">
      <c r="A46" s="27" t="s">
        <v>585</v>
      </c>
      <c r="B46" s="27" t="s">
        <v>586</v>
      </c>
      <c r="C46" s="27" t="s">
        <v>582</v>
      </c>
      <c r="D46" s="27" t="s">
        <v>583</v>
      </c>
      <c r="E46" s="27" t="s">
        <v>584</v>
      </c>
      <c r="F46" s="27" t="s">
        <v>587</v>
      </c>
      <c r="G46" s="27">
        <v>4</v>
      </c>
      <c r="H46" s="27">
        <v>20.25</v>
      </c>
      <c r="I46" s="27">
        <v>11.811</v>
      </c>
      <c r="J46" s="27">
        <v>9.8424999999999994</v>
      </c>
      <c r="K46" s="28">
        <v>10.2362</v>
      </c>
      <c r="L46" s="27">
        <v>3</v>
      </c>
      <c r="M46" s="27"/>
      <c r="N46" s="27"/>
      <c r="O46" s="27">
        <v>3</v>
      </c>
      <c r="P46" s="33">
        <f t="shared" si="0"/>
        <v>1.46249122501755E-2</v>
      </c>
      <c r="Q46" s="33">
        <f t="shared" si="1"/>
        <v>0.51647438864127282</v>
      </c>
    </row>
    <row r="47" spans="1:17" x14ac:dyDescent="0.3">
      <c r="A47" s="27" t="s">
        <v>588</v>
      </c>
      <c r="B47" s="27" t="s">
        <v>589</v>
      </c>
      <c r="C47" s="27" t="s">
        <v>582</v>
      </c>
      <c r="D47" s="27" t="s">
        <v>583</v>
      </c>
      <c r="E47" s="27" t="s">
        <v>584</v>
      </c>
      <c r="F47" s="27" t="s">
        <v>43</v>
      </c>
      <c r="G47" s="27">
        <v>4</v>
      </c>
      <c r="H47" s="27">
        <v>20.25</v>
      </c>
      <c r="I47" s="27">
        <v>11.81</v>
      </c>
      <c r="J47" s="27">
        <v>9.84</v>
      </c>
      <c r="K47" s="28">
        <v>10.24</v>
      </c>
      <c r="L47" s="27">
        <v>6</v>
      </c>
      <c r="M47" s="27"/>
      <c r="N47" s="27"/>
      <c r="O47" s="27">
        <v>6</v>
      </c>
      <c r="P47" s="33">
        <f t="shared" si="0"/>
        <v>2.925077394839961E-2</v>
      </c>
      <c r="Q47" s="33">
        <f t="shared" si="1"/>
        <v>1.0329823067555477</v>
      </c>
    </row>
    <row r="48" spans="1:17" x14ac:dyDescent="0.3">
      <c r="A48" s="27" t="s">
        <v>590</v>
      </c>
      <c r="B48" s="27" t="s">
        <v>591</v>
      </c>
      <c r="C48" s="27" t="s">
        <v>552</v>
      </c>
      <c r="D48" s="27" t="s">
        <v>592</v>
      </c>
      <c r="E48" s="27" t="s">
        <v>593</v>
      </c>
      <c r="F48" s="27" t="s">
        <v>86</v>
      </c>
      <c r="G48" s="27">
        <v>4</v>
      </c>
      <c r="H48" s="27">
        <v>23.1</v>
      </c>
      <c r="I48" s="27">
        <v>11.81</v>
      </c>
      <c r="J48" s="27">
        <v>9.4488000000000003</v>
      </c>
      <c r="K48" s="28">
        <v>8.6614000000000004</v>
      </c>
      <c r="L48" s="27">
        <v>30</v>
      </c>
      <c r="M48" s="27"/>
      <c r="N48" s="27"/>
      <c r="O48" s="27">
        <v>30</v>
      </c>
      <c r="P48" s="33">
        <f t="shared" si="0"/>
        <v>0.11878922884165917</v>
      </c>
      <c r="Q48" s="33">
        <f t="shared" si="1"/>
        <v>4.1950059797745416</v>
      </c>
    </row>
    <row r="49" spans="1:17" x14ac:dyDescent="0.3">
      <c r="A49" s="27" t="s">
        <v>595</v>
      </c>
      <c r="B49" s="27" t="s">
        <v>596</v>
      </c>
      <c r="C49" s="27" t="s">
        <v>597</v>
      </c>
      <c r="D49" s="27" t="s">
        <v>598</v>
      </c>
      <c r="E49" s="27" t="s">
        <v>594</v>
      </c>
      <c r="F49" s="27" t="s">
        <v>81</v>
      </c>
      <c r="G49" s="27">
        <v>4</v>
      </c>
      <c r="H49" s="27">
        <v>15.91</v>
      </c>
      <c r="I49" s="27">
        <v>11.811</v>
      </c>
      <c r="J49" s="27">
        <v>9.8424999999999994</v>
      </c>
      <c r="K49" s="28">
        <v>8.2676999999999996</v>
      </c>
      <c r="L49" s="27">
        <v>2</v>
      </c>
      <c r="M49" s="27"/>
      <c r="N49" s="27"/>
      <c r="O49" s="27">
        <v>2</v>
      </c>
      <c r="P49" s="33">
        <f t="shared" ref="P49:P109" si="2">O49/G49*I49*J49*K49*0.0254*0.0254*0.0254</f>
        <v>7.874952750094498E-3</v>
      </c>
      <c r="Q49" s="33">
        <f t="shared" ref="Q49:Q109" si="3">P49*35.3147</f>
        <v>0.27810159388376221</v>
      </c>
    </row>
    <row r="50" spans="1:17" x14ac:dyDescent="0.3">
      <c r="A50" s="27" t="s">
        <v>599</v>
      </c>
      <c r="B50" s="27" t="s">
        <v>600</v>
      </c>
      <c r="C50" s="27" t="s">
        <v>597</v>
      </c>
      <c r="D50" s="27" t="s">
        <v>598</v>
      </c>
      <c r="E50" s="27" t="s">
        <v>579</v>
      </c>
      <c r="F50" s="27" t="s">
        <v>81</v>
      </c>
      <c r="G50" s="27">
        <v>4</v>
      </c>
      <c r="H50" s="27">
        <v>17.600000000000001</v>
      </c>
      <c r="I50" s="27">
        <v>11.811</v>
      </c>
      <c r="J50" s="27">
        <v>9.8424999999999994</v>
      </c>
      <c r="K50" s="28">
        <v>9.4488000000000003</v>
      </c>
      <c r="L50" s="27">
        <v>9</v>
      </c>
      <c r="M50" s="27"/>
      <c r="N50" s="27"/>
      <c r="O50" s="27">
        <v>9</v>
      </c>
      <c r="P50" s="33">
        <f t="shared" si="2"/>
        <v>4.0499757000485997E-2</v>
      </c>
      <c r="Q50" s="33">
        <f t="shared" si="3"/>
        <v>1.430236768545063</v>
      </c>
    </row>
    <row r="51" spans="1:17" x14ac:dyDescent="0.3">
      <c r="A51" s="27" t="s">
        <v>601</v>
      </c>
      <c r="B51" s="27" t="s">
        <v>602</v>
      </c>
      <c r="C51" s="27" t="s">
        <v>564</v>
      </c>
      <c r="D51" s="27" t="s">
        <v>565</v>
      </c>
      <c r="E51" s="27" t="s">
        <v>603</v>
      </c>
      <c r="F51" s="27" t="s">
        <v>85</v>
      </c>
      <c r="G51" s="27">
        <v>4</v>
      </c>
      <c r="H51" s="27">
        <v>28.2</v>
      </c>
      <c r="I51" s="27">
        <v>12.5984</v>
      </c>
      <c r="J51" s="27">
        <v>10.629899999999999</v>
      </c>
      <c r="K51" s="28">
        <v>8.6614000000000004</v>
      </c>
      <c r="L51" s="27">
        <v>6</v>
      </c>
      <c r="M51" s="27"/>
      <c r="N51" s="27"/>
      <c r="O51" s="27">
        <v>6</v>
      </c>
      <c r="P51" s="33">
        <f t="shared" si="2"/>
        <v>2.8511828928342139E-2</v>
      </c>
      <c r="Q51" s="33">
        <f t="shared" si="3"/>
        <v>1.0068866850557241</v>
      </c>
    </row>
    <row r="52" spans="1:17" x14ac:dyDescent="0.3">
      <c r="A52" s="27" t="s">
        <v>604</v>
      </c>
      <c r="B52" s="27" t="s">
        <v>605</v>
      </c>
      <c r="C52" s="27" t="s">
        <v>606</v>
      </c>
      <c r="D52" s="27" t="s">
        <v>607</v>
      </c>
      <c r="E52" s="27" t="s">
        <v>608</v>
      </c>
      <c r="F52" s="27" t="s">
        <v>154</v>
      </c>
      <c r="G52" s="27">
        <v>4</v>
      </c>
      <c r="H52" s="27">
        <v>13.23</v>
      </c>
      <c r="I52" s="27">
        <v>12.6</v>
      </c>
      <c r="J52" s="27">
        <v>9.8000000000000007</v>
      </c>
      <c r="K52" s="28">
        <v>4.8</v>
      </c>
      <c r="L52" s="27">
        <v>1</v>
      </c>
      <c r="M52" s="27"/>
      <c r="N52" s="27"/>
      <c r="O52" s="27">
        <v>1</v>
      </c>
      <c r="P52" s="33">
        <f t="shared" si="2"/>
        <v>2.4281695952639995E-3</v>
      </c>
      <c r="Q52" s="33">
        <f t="shared" si="3"/>
        <v>8.5750080805869572E-2</v>
      </c>
    </row>
    <row r="53" spans="1:17" x14ac:dyDescent="0.3">
      <c r="A53" s="27" t="s">
        <v>609</v>
      </c>
      <c r="B53" s="27" t="s">
        <v>610</v>
      </c>
      <c r="C53" s="27" t="s">
        <v>606</v>
      </c>
      <c r="D53" s="27" t="s">
        <v>607</v>
      </c>
      <c r="E53" s="27" t="s">
        <v>611</v>
      </c>
      <c r="F53" s="27" t="s">
        <v>154</v>
      </c>
      <c r="G53" s="27">
        <v>4</v>
      </c>
      <c r="H53" s="27">
        <v>14.7</v>
      </c>
      <c r="I53" s="27">
        <v>11.81</v>
      </c>
      <c r="J53" s="27">
        <v>9.4488000000000003</v>
      </c>
      <c r="K53" s="28">
        <v>7.8739999999999997</v>
      </c>
      <c r="L53" s="27">
        <v>1</v>
      </c>
      <c r="M53" s="27"/>
      <c r="N53" s="27"/>
      <c r="O53" s="27">
        <v>1</v>
      </c>
      <c r="P53" s="33">
        <f t="shared" si="2"/>
        <v>3.5996736012623982E-3</v>
      </c>
      <c r="Q53" s="33">
        <f t="shared" si="3"/>
        <v>0.12712139332650121</v>
      </c>
    </row>
    <row r="54" spans="1:17" x14ac:dyDescent="0.3">
      <c r="A54" s="27" t="s">
        <v>612</v>
      </c>
      <c r="B54" s="27" t="s">
        <v>613</v>
      </c>
      <c r="C54" s="27" t="s">
        <v>614</v>
      </c>
      <c r="D54" s="27" t="s">
        <v>615</v>
      </c>
      <c r="E54" s="27" t="s">
        <v>543</v>
      </c>
      <c r="F54" s="27" t="s">
        <v>616</v>
      </c>
      <c r="G54" s="27">
        <v>4</v>
      </c>
      <c r="H54" s="27">
        <v>18</v>
      </c>
      <c r="I54" s="27">
        <v>11.811</v>
      </c>
      <c r="J54" s="27">
        <v>9.4488000000000003</v>
      </c>
      <c r="K54" s="28">
        <v>9.4488000000000003</v>
      </c>
      <c r="L54" s="27">
        <v>1</v>
      </c>
      <c r="M54" s="27"/>
      <c r="N54" s="27"/>
      <c r="O54" s="27">
        <v>1</v>
      </c>
      <c r="P54" s="33">
        <f t="shared" si="2"/>
        <v>4.3199740800518392E-3</v>
      </c>
      <c r="Q54" s="33">
        <f t="shared" si="3"/>
        <v>0.1525585886448067</v>
      </c>
    </row>
    <row r="55" spans="1:17" x14ac:dyDescent="0.3">
      <c r="A55" s="27" t="s">
        <v>617</v>
      </c>
      <c r="B55" s="27" t="s">
        <v>618</v>
      </c>
      <c r="C55" s="27" t="s">
        <v>619</v>
      </c>
      <c r="D55" s="27" t="s">
        <v>620</v>
      </c>
      <c r="E55" s="27" t="s">
        <v>621</v>
      </c>
      <c r="F55" s="27" t="s">
        <v>43</v>
      </c>
      <c r="G55" s="27">
        <v>4</v>
      </c>
      <c r="H55" s="27">
        <v>17.02</v>
      </c>
      <c r="I55" s="27">
        <v>12.99</v>
      </c>
      <c r="J55" s="27">
        <v>10.24</v>
      </c>
      <c r="K55" s="28">
        <v>3.94</v>
      </c>
      <c r="L55" s="27">
        <v>4</v>
      </c>
      <c r="M55" s="27"/>
      <c r="N55" s="27"/>
      <c r="O55" s="27">
        <v>4</v>
      </c>
      <c r="P55" s="33">
        <f t="shared" si="2"/>
        <v>8.5882856218460167E-3</v>
      </c>
      <c r="Q55" s="33">
        <f t="shared" si="3"/>
        <v>0.30329273024980552</v>
      </c>
    </row>
    <row r="56" spans="1:17" x14ac:dyDescent="0.3">
      <c r="A56" s="27" t="s">
        <v>622</v>
      </c>
      <c r="B56" s="27" t="s">
        <v>623</v>
      </c>
      <c r="C56" s="27" t="s">
        <v>624</v>
      </c>
      <c r="D56" s="27" t="s">
        <v>625</v>
      </c>
      <c r="E56" s="27" t="s">
        <v>626</v>
      </c>
      <c r="F56" s="27" t="s">
        <v>76</v>
      </c>
      <c r="G56" s="27">
        <v>4</v>
      </c>
      <c r="H56" s="27">
        <v>17.64</v>
      </c>
      <c r="I56" s="27">
        <v>12.5984</v>
      </c>
      <c r="J56" s="27">
        <v>9.8424999999999994</v>
      </c>
      <c r="K56" s="28">
        <v>5.9055</v>
      </c>
      <c r="L56" s="27">
        <v>3</v>
      </c>
      <c r="M56" s="27"/>
      <c r="N56" s="27"/>
      <c r="O56" s="27">
        <v>3</v>
      </c>
      <c r="P56" s="33">
        <f t="shared" si="2"/>
        <v>8.9999460001079987E-3</v>
      </c>
      <c r="Q56" s="33">
        <f t="shared" si="3"/>
        <v>0.31783039301001398</v>
      </c>
    </row>
    <row r="57" spans="1:17" x14ac:dyDescent="0.3">
      <c r="A57" s="27" t="s">
        <v>627</v>
      </c>
      <c r="B57" s="27" t="s">
        <v>628</v>
      </c>
      <c r="C57" s="27" t="s">
        <v>629</v>
      </c>
      <c r="D57" s="27" t="s">
        <v>630</v>
      </c>
      <c r="E57" s="27" t="s">
        <v>339</v>
      </c>
      <c r="F57" s="27" t="s">
        <v>43</v>
      </c>
      <c r="G57" s="27">
        <v>4</v>
      </c>
      <c r="H57" s="27">
        <v>13.5</v>
      </c>
      <c r="I57" s="27">
        <v>12.5984</v>
      </c>
      <c r="J57" s="27">
        <v>9.8424999999999994</v>
      </c>
      <c r="K57" s="28">
        <v>7.0865999999999998</v>
      </c>
      <c r="L57" s="27">
        <v>2</v>
      </c>
      <c r="M57" s="27"/>
      <c r="N57" s="27"/>
      <c r="O57" s="27">
        <v>2</v>
      </c>
      <c r="P57" s="33">
        <f t="shared" si="2"/>
        <v>7.1999568000863977E-3</v>
      </c>
      <c r="Q57" s="33">
        <f t="shared" si="3"/>
        <v>0.25426431440801112</v>
      </c>
    </row>
    <row r="58" spans="1:17" x14ac:dyDescent="0.3">
      <c r="A58" s="27" t="s">
        <v>631</v>
      </c>
      <c r="B58" s="27" t="s">
        <v>632</v>
      </c>
      <c r="C58" s="27" t="s">
        <v>629</v>
      </c>
      <c r="D58" s="27" t="s">
        <v>630</v>
      </c>
      <c r="E58" s="27" t="s">
        <v>543</v>
      </c>
      <c r="F58" s="27" t="s">
        <v>43</v>
      </c>
      <c r="G58" s="27">
        <v>4</v>
      </c>
      <c r="H58" s="27">
        <v>15.75</v>
      </c>
      <c r="I58" s="27">
        <v>12.5984</v>
      </c>
      <c r="J58" s="27">
        <v>9.8424999999999994</v>
      </c>
      <c r="K58" s="28">
        <v>7.8739999999999997</v>
      </c>
      <c r="L58" s="27">
        <v>3</v>
      </c>
      <c r="M58" s="27"/>
      <c r="N58" s="27"/>
      <c r="O58" s="27">
        <v>3</v>
      </c>
      <c r="P58" s="33">
        <f t="shared" si="2"/>
        <v>1.1999928000143996E-2</v>
      </c>
      <c r="Q58" s="33">
        <f t="shared" si="3"/>
        <v>0.42377385734668521</v>
      </c>
    </row>
    <row r="59" spans="1:17" x14ac:dyDescent="0.3">
      <c r="A59" s="27" t="s">
        <v>633</v>
      </c>
      <c r="B59" s="27" t="s">
        <v>634</v>
      </c>
      <c r="C59" s="27" t="s">
        <v>629</v>
      </c>
      <c r="D59" s="27" t="s">
        <v>630</v>
      </c>
      <c r="E59" s="27" t="s">
        <v>339</v>
      </c>
      <c r="F59" s="27" t="s">
        <v>180</v>
      </c>
      <c r="G59" s="27">
        <v>4</v>
      </c>
      <c r="H59" s="27">
        <v>13.5</v>
      </c>
      <c r="I59" s="27">
        <v>12.5984</v>
      </c>
      <c r="J59" s="27">
        <v>9.8424999999999994</v>
      </c>
      <c r="K59" s="28">
        <v>7.0865999999999998</v>
      </c>
      <c r="L59" s="27">
        <v>3</v>
      </c>
      <c r="M59" s="27"/>
      <c r="N59" s="27"/>
      <c r="O59" s="27">
        <v>3</v>
      </c>
      <c r="P59" s="33">
        <f t="shared" si="2"/>
        <v>1.0799935200129599E-2</v>
      </c>
      <c r="Q59" s="33">
        <f t="shared" si="3"/>
        <v>0.38139647161201679</v>
      </c>
    </row>
    <row r="60" spans="1:17" x14ac:dyDescent="0.3">
      <c r="A60" s="27" t="s">
        <v>635</v>
      </c>
      <c r="B60" s="27" t="s">
        <v>636</v>
      </c>
      <c r="C60" s="27" t="s">
        <v>629</v>
      </c>
      <c r="D60" s="27" t="s">
        <v>630</v>
      </c>
      <c r="E60" s="27" t="s">
        <v>424</v>
      </c>
      <c r="F60" s="27" t="s">
        <v>180</v>
      </c>
      <c r="G60" s="27">
        <v>4</v>
      </c>
      <c r="H60" s="27">
        <v>17.600000000000001</v>
      </c>
      <c r="I60" s="27">
        <v>12.5984</v>
      </c>
      <c r="J60" s="27">
        <v>9.8424999999999994</v>
      </c>
      <c r="K60" s="28">
        <v>8.6614000000000004</v>
      </c>
      <c r="L60" s="27">
        <v>3</v>
      </c>
      <c r="M60" s="27"/>
      <c r="N60" s="27"/>
      <c r="O60" s="27">
        <v>3</v>
      </c>
      <c r="P60" s="33">
        <f t="shared" si="2"/>
        <v>1.3199920800158398E-2</v>
      </c>
      <c r="Q60" s="33">
        <f t="shared" si="3"/>
        <v>0.46615124308135381</v>
      </c>
    </row>
    <row r="61" spans="1:17" x14ac:dyDescent="0.3">
      <c r="A61" s="27" t="s">
        <v>637</v>
      </c>
      <c r="B61" s="27" t="s">
        <v>638</v>
      </c>
      <c r="C61" s="27" t="s">
        <v>619</v>
      </c>
      <c r="D61" s="27" t="s">
        <v>639</v>
      </c>
      <c r="E61" s="27" t="s">
        <v>424</v>
      </c>
      <c r="F61" s="27" t="s">
        <v>116</v>
      </c>
      <c r="G61" s="27">
        <v>4</v>
      </c>
      <c r="H61" s="27">
        <v>15.75</v>
      </c>
      <c r="I61" s="27">
        <v>12.99</v>
      </c>
      <c r="J61" s="27">
        <v>10.24</v>
      </c>
      <c r="K61" s="28">
        <v>3.54</v>
      </c>
      <c r="L61" s="27">
        <v>58</v>
      </c>
      <c r="M61" s="27"/>
      <c r="N61" s="27"/>
      <c r="O61" s="27">
        <v>58</v>
      </c>
      <c r="P61" s="33">
        <f t="shared" si="2"/>
        <v>0.1118874875556741</v>
      </c>
      <c r="Q61" s="33">
        <f t="shared" si="3"/>
        <v>3.9512730567823642</v>
      </c>
    </row>
    <row r="62" spans="1:17" x14ac:dyDescent="0.3">
      <c r="A62" s="27" t="s">
        <v>640</v>
      </c>
      <c r="B62" s="27" t="s">
        <v>641</v>
      </c>
      <c r="C62" s="27" t="s">
        <v>619</v>
      </c>
      <c r="D62" s="27" t="s">
        <v>620</v>
      </c>
      <c r="E62" s="27" t="s">
        <v>621</v>
      </c>
      <c r="F62" s="27" t="s">
        <v>116</v>
      </c>
      <c r="G62" s="27">
        <v>4</v>
      </c>
      <c r="H62" s="27">
        <v>17.02</v>
      </c>
      <c r="I62" s="27">
        <v>12.99</v>
      </c>
      <c r="J62" s="27">
        <v>10.24</v>
      </c>
      <c r="K62" s="28">
        <v>3.94</v>
      </c>
      <c r="L62" s="27">
        <v>4</v>
      </c>
      <c r="M62" s="27"/>
      <c r="N62" s="27"/>
      <c r="O62" s="27">
        <v>4</v>
      </c>
      <c r="P62" s="33">
        <f t="shared" si="2"/>
        <v>8.5882856218460167E-3</v>
      </c>
      <c r="Q62" s="33">
        <f t="shared" si="3"/>
        <v>0.30329273024980552</v>
      </c>
    </row>
    <row r="63" spans="1:17" x14ac:dyDescent="0.3">
      <c r="A63" s="27" t="s">
        <v>642</v>
      </c>
      <c r="B63" s="27" t="s">
        <v>643</v>
      </c>
      <c r="C63" s="27" t="s">
        <v>513</v>
      </c>
      <c r="D63" s="27" t="s">
        <v>514</v>
      </c>
      <c r="E63" s="27" t="s">
        <v>644</v>
      </c>
      <c r="F63" s="27" t="s">
        <v>43</v>
      </c>
      <c r="G63" s="27">
        <v>4</v>
      </c>
      <c r="H63" s="27">
        <v>9</v>
      </c>
      <c r="I63" s="27">
        <v>12.007899999999999</v>
      </c>
      <c r="J63" s="27">
        <v>10.039400000000001</v>
      </c>
      <c r="K63" s="28">
        <v>5.9055</v>
      </c>
      <c r="L63" s="27">
        <v>1</v>
      </c>
      <c r="M63" s="27"/>
      <c r="N63" s="27"/>
      <c r="O63" s="27">
        <v>1</v>
      </c>
      <c r="P63" s="33">
        <f t="shared" si="2"/>
        <v>2.9165716706138021E-3</v>
      </c>
      <c r="Q63" s="33">
        <f t="shared" si="3"/>
        <v>0.10299785357622525</v>
      </c>
    </row>
    <row r="64" spans="1:17" x14ac:dyDescent="0.3">
      <c r="A64" s="27" t="s">
        <v>645</v>
      </c>
      <c r="B64" s="27" t="s">
        <v>646</v>
      </c>
      <c r="C64" s="27" t="s">
        <v>647</v>
      </c>
      <c r="D64" s="27" t="s">
        <v>648</v>
      </c>
      <c r="E64" s="27" t="s">
        <v>543</v>
      </c>
      <c r="F64" s="27" t="s">
        <v>81</v>
      </c>
      <c r="G64" s="27">
        <v>4</v>
      </c>
      <c r="H64" s="27">
        <v>16.649999999999999</v>
      </c>
      <c r="I64" s="27">
        <v>11.811020000000001</v>
      </c>
      <c r="J64" s="27">
        <v>9.8425200000000004</v>
      </c>
      <c r="K64" s="28">
        <v>10.62992</v>
      </c>
      <c r="L64" s="27">
        <v>1</v>
      </c>
      <c r="M64" s="27"/>
      <c r="N64" s="27"/>
      <c r="O64" s="27">
        <v>1</v>
      </c>
      <c r="P64" s="33">
        <f t="shared" si="2"/>
        <v>5.0624980095001154E-3</v>
      </c>
      <c r="Q64" s="33">
        <f t="shared" si="3"/>
        <v>0.17878059845609373</v>
      </c>
    </row>
    <row r="65" spans="1:17" x14ac:dyDescent="0.3">
      <c r="A65" s="27" t="s">
        <v>649</v>
      </c>
      <c r="B65" s="27" t="s">
        <v>650</v>
      </c>
      <c r="C65" s="27" t="s">
        <v>647</v>
      </c>
      <c r="D65" s="27" t="s">
        <v>648</v>
      </c>
      <c r="E65" s="27" t="s">
        <v>424</v>
      </c>
      <c r="F65" s="27" t="s">
        <v>81</v>
      </c>
      <c r="G65" s="27">
        <v>4</v>
      </c>
      <c r="H65" s="27">
        <v>18.8</v>
      </c>
      <c r="I65" s="27">
        <v>11.811020000000001</v>
      </c>
      <c r="J65" s="27">
        <v>9.8425200000000004</v>
      </c>
      <c r="K65" s="28">
        <v>12.59843</v>
      </c>
      <c r="L65" s="27">
        <v>2</v>
      </c>
      <c r="M65" s="27"/>
      <c r="N65" s="27"/>
      <c r="O65" s="27">
        <v>2</v>
      </c>
      <c r="P65" s="33">
        <f t="shared" si="2"/>
        <v>1.2000001278998624E-2</v>
      </c>
      <c r="Q65" s="33">
        <f t="shared" si="3"/>
        <v>0.42377644516745272</v>
      </c>
    </row>
    <row r="66" spans="1:17" x14ac:dyDescent="0.3">
      <c r="A66" s="27" t="s">
        <v>651</v>
      </c>
      <c r="B66" s="27" t="s">
        <v>652</v>
      </c>
      <c r="C66" s="27" t="s">
        <v>653</v>
      </c>
      <c r="D66" s="27" t="s">
        <v>654</v>
      </c>
      <c r="E66" s="27" t="s">
        <v>543</v>
      </c>
      <c r="F66" s="27" t="s">
        <v>43</v>
      </c>
      <c r="G66" s="27">
        <v>4</v>
      </c>
      <c r="H66" s="27">
        <v>15.5</v>
      </c>
      <c r="I66" s="27">
        <v>9.84</v>
      </c>
      <c r="J66" s="27">
        <v>11.81</v>
      </c>
      <c r="K66" s="28">
        <v>10.63</v>
      </c>
      <c r="L66" s="27">
        <v>1</v>
      </c>
      <c r="M66" s="27"/>
      <c r="N66" s="27"/>
      <c r="O66" s="27">
        <v>1</v>
      </c>
      <c r="P66" s="33">
        <f t="shared" si="2"/>
        <v>5.0608028494708319E-3</v>
      </c>
      <c r="Q66" s="33">
        <f t="shared" si="3"/>
        <v>0.1787207343882076</v>
      </c>
    </row>
    <row r="67" spans="1:17" x14ac:dyDescent="0.3">
      <c r="A67" s="27" t="s">
        <v>655</v>
      </c>
      <c r="B67" s="27" t="s">
        <v>656</v>
      </c>
      <c r="C67" s="27" t="s">
        <v>653</v>
      </c>
      <c r="D67" s="27" t="s">
        <v>654</v>
      </c>
      <c r="E67" s="27" t="s">
        <v>543</v>
      </c>
      <c r="F67" s="27" t="s">
        <v>43</v>
      </c>
      <c r="G67" s="27">
        <v>4</v>
      </c>
      <c r="H67" s="27">
        <v>15.5</v>
      </c>
      <c r="I67" s="27">
        <v>9.84</v>
      </c>
      <c r="J67" s="27">
        <v>11.81</v>
      </c>
      <c r="K67" s="28">
        <v>10.63</v>
      </c>
      <c r="L67" s="27">
        <v>6</v>
      </c>
      <c r="M67" s="27"/>
      <c r="N67" s="27"/>
      <c r="O67" s="27">
        <v>6</v>
      </c>
      <c r="P67" s="33">
        <f t="shared" si="2"/>
        <v>3.0364817096824995E-2</v>
      </c>
      <c r="Q67" s="33">
        <f t="shared" si="3"/>
        <v>1.0723244063292456</v>
      </c>
    </row>
    <row r="68" spans="1:17" x14ac:dyDescent="0.3">
      <c r="A68" s="27" t="s">
        <v>657</v>
      </c>
      <c r="B68" s="27" t="s">
        <v>658</v>
      </c>
      <c r="C68" s="27" t="s">
        <v>659</v>
      </c>
      <c r="D68" s="27" t="s">
        <v>660</v>
      </c>
      <c r="E68" s="27" t="s">
        <v>661</v>
      </c>
      <c r="F68" s="27" t="s">
        <v>179</v>
      </c>
      <c r="G68" s="27">
        <v>4</v>
      </c>
      <c r="H68" s="27">
        <v>15</v>
      </c>
      <c r="I68" s="27">
        <v>12.204700000000001</v>
      </c>
      <c r="J68" s="27">
        <v>10.2362</v>
      </c>
      <c r="K68" s="28">
        <v>7.8739999999999997</v>
      </c>
      <c r="L68" s="27">
        <v>2</v>
      </c>
      <c r="M68" s="27"/>
      <c r="N68" s="27"/>
      <c r="O68" s="27">
        <v>2</v>
      </c>
      <c r="P68" s="33">
        <f t="shared" si="2"/>
        <v>8.0599516400967179E-3</v>
      </c>
      <c r="Q68" s="33">
        <f t="shared" si="3"/>
        <v>0.2846347741845236</v>
      </c>
    </row>
    <row r="69" spans="1:17" x14ac:dyDescent="0.3">
      <c r="A69" s="27" t="s">
        <v>662</v>
      </c>
      <c r="B69" s="27" t="s">
        <v>663</v>
      </c>
      <c r="C69" s="27" t="s">
        <v>659</v>
      </c>
      <c r="D69" s="27" t="s">
        <v>660</v>
      </c>
      <c r="E69" s="27" t="s">
        <v>664</v>
      </c>
      <c r="F69" s="27" t="s">
        <v>43</v>
      </c>
      <c r="G69" s="27">
        <v>4</v>
      </c>
      <c r="H69" s="27">
        <v>12.75</v>
      </c>
      <c r="I69" s="27">
        <v>12.204700000000001</v>
      </c>
      <c r="J69" s="27">
        <v>10.2362</v>
      </c>
      <c r="K69" s="28">
        <v>7.0865999999999998</v>
      </c>
      <c r="L69" s="27">
        <v>4</v>
      </c>
      <c r="M69" s="27"/>
      <c r="N69" s="27"/>
      <c r="O69" s="27">
        <v>4</v>
      </c>
      <c r="P69" s="33">
        <f t="shared" si="2"/>
        <v>1.4507912952174098E-2</v>
      </c>
      <c r="Q69" s="33">
        <f t="shared" si="3"/>
        <v>0.51234259353214262</v>
      </c>
    </row>
    <row r="70" spans="1:17" x14ac:dyDescent="0.3">
      <c r="A70" s="27" t="s">
        <v>665</v>
      </c>
      <c r="B70" s="27" t="s">
        <v>666</v>
      </c>
      <c r="C70" s="27" t="s">
        <v>659</v>
      </c>
      <c r="D70" s="27" t="s">
        <v>660</v>
      </c>
      <c r="E70" s="27" t="s">
        <v>664</v>
      </c>
      <c r="F70" s="27" t="s">
        <v>33</v>
      </c>
      <c r="G70" s="27">
        <v>4</v>
      </c>
      <c r="H70" s="27">
        <v>12.75</v>
      </c>
      <c r="I70" s="27">
        <v>12.204700000000001</v>
      </c>
      <c r="J70" s="27">
        <v>10.2362</v>
      </c>
      <c r="K70" s="28">
        <v>7.0865999999999998</v>
      </c>
      <c r="L70" s="27">
        <v>6</v>
      </c>
      <c r="M70" s="27"/>
      <c r="N70" s="27"/>
      <c r="O70" s="27">
        <v>6</v>
      </c>
      <c r="P70" s="33">
        <f t="shared" si="2"/>
        <v>2.1761869428261145E-2</v>
      </c>
      <c r="Q70" s="33">
        <f t="shared" si="3"/>
        <v>0.76851389029821393</v>
      </c>
    </row>
    <row r="71" spans="1:17" x14ac:dyDescent="0.3">
      <c r="A71" s="27" t="s">
        <v>667</v>
      </c>
      <c r="B71" s="27" t="s">
        <v>668</v>
      </c>
      <c r="C71" s="27" t="s">
        <v>669</v>
      </c>
      <c r="D71" s="27" t="s">
        <v>670</v>
      </c>
      <c r="E71" s="27" t="s">
        <v>594</v>
      </c>
      <c r="F71" s="27" t="s">
        <v>43</v>
      </c>
      <c r="G71" s="27">
        <v>4</v>
      </c>
      <c r="H71" s="27">
        <v>10</v>
      </c>
      <c r="I71" s="27">
        <v>9.8425200000000004</v>
      </c>
      <c r="J71" s="27">
        <v>11.811020000000001</v>
      </c>
      <c r="K71" s="28">
        <v>9.4488199999999996</v>
      </c>
      <c r="L71" s="27">
        <v>1</v>
      </c>
      <c r="M71" s="27"/>
      <c r="N71" s="27"/>
      <c r="O71" s="27">
        <v>1</v>
      </c>
      <c r="P71" s="33">
        <f t="shared" si="2"/>
        <v>4.4999992889998121E-3</v>
      </c>
      <c r="Q71" s="33">
        <f t="shared" si="3"/>
        <v>0.15891612489124168</v>
      </c>
    </row>
    <row r="72" spans="1:17" x14ac:dyDescent="0.3">
      <c r="A72" s="27" t="s">
        <v>671</v>
      </c>
      <c r="B72" s="27" t="s">
        <v>672</v>
      </c>
      <c r="C72" s="27" t="s">
        <v>669</v>
      </c>
      <c r="D72" s="27" t="s">
        <v>670</v>
      </c>
      <c r="E72" s="27" t="s">
        <v>594</v>
      </c>
      <c r="F72" s="27" t="s">
        <v>33</v>
      </c>
      <c r="G72" s="27">
        <v>4</v>
      </c>
      <c r="H72" s="27">
        <v>10</v>
      </c>
      <c r="I72" s="27">
        <v>9.8425200000000004</v>
      </c>
      <c r="J72" s="27">
        <v>11.811020000000001</v>
      </c>
      <c r="K72" s="28">
        <v>9.4488199999999996</v>
      </c>
      <c r="L72" s="27">
        <v>30</v>
      </c>
      <c r="M72" s="27"/>
      <c r="N72" s="27"/>
      <c r="O72" s="27">
        <v>30</v>
      </c>
      <c r="P72" s="33">
        <f t="shared" si="2"/>
        <v>0.13499997866999436</v>
      </c>
      <c r="Q72" s="33">
        <f t="shared" si="3"/>
        <v>4.7674837467372502</v>
      </c>
    </row>
    <row r="73" spans="1:17" x14ac:dyDescent="0.3">
      <c r="A73" s="27" t="s">
        <v>673</v>
      </c>
      <c r="B73" s="27" t="s">
        <v>674</v>
      </c>
      <c r="C73" s="27" t="s">
        <v>669</v>
      </c>
      <c r="D73" s="27" t="s">
        <v>670</v>
      </c>
      <c r="E73" s="27" t="s">
        <v>579</v>
      </c>
      <c r="F73" s="27" t="s">
        <v>33</v>
      </c>
      <c r="G73" s="27">
        <v>4</v>
      </c>
      <c r="H73" s="27">
        <v>11.75</v>
      </c>
      <c r="I73" s="27">
        <v>9.8425200000000004</v>
      </c>
      <c r="J73" s="27">
        <v>11.811020000000001</v>
      </c>
      <c r="K73" s="28">
        <v>10.236219999999999</v>
      </c>
      <c r="L73" s="27">
        <v>2</v>
      </c>
      <c r="M73" s="27"/>
      <c r="N73" s="27"/>
      <c r="O73" s="27">
        <v>2</v>
      </c>
      <c r="P73" s="33">
        <f t="shared" si="2"/>
        <v>9.7499968720000264E-3</v>
      </c>
      <c r="Q73" s="33">
        <f t="shared" si="3"/>
        <v>0.34431821453561934</v>
      </c>
    </row>
    <row r="74" spans="1:17" x14ac:dyDescent="0.3">
      <c r="A74" s="27" t="s">
        <v>675</v>
      </c>
      <c r="B74" s="27" t="s">
        <v>676</v>
      </c>
      <c r="C74" s="27" t="s">
        <v>677</v>
      </c>
      <c r="D74" s="27" t="s">
        <v>678</v>
      </c>
      <c r="E74" s="27" t="s">
        <v>679</v>
      </c>
      <c r="F74" s="27" t="s">
        <v>81</v>
      </c>
      <c r="G74" s="27">
        <v>6</v>
      </c>
      <c r="H74" s="27">
        <v>34.5</v>
      </c>
      <c r="I74" s="27">
        <v>38.5</v>
      </c>
      <c r="J74" s="27">
        <v>10.5</v>
      </c>
      <c r="K74" s="28">
        <v>7.5</v>
      </c>
      <c r="L74" s="27">
        <v>2</v>
      </c>
      <c r="M74" s="27"/>
      <c r="N74" s="27"/>
      <c r="O74" s="27">
        <v>2</v>
      </c>
      <c r="P74" s="33">
        <f t="shared" si="2"/>
        <v>1.6561176554999998E-2</v>
      </c>
      <c r="Q74" s="33">
        <f t="shared" si="3"/>
        <v>0.5848529816868584</v>
      </c>
    </row>
    <row r="75" spans="1:17" x14ac:dyDescent="0.3">
      <c r="A75" s="27" t="s">
        <v>683</v>
      </c>
      <c r="B75" s="27" t="s">
        <v>684</v>
      </c>
      <c r="C75" s="27" t="s">
        <v>680</v>
      </c>
      <c r="D75" s="27" t="s">
        <v>681</v>
      </c>
      <c r="E75" s="27" t="s">
        <v>685</v>
      </c>
      <c r="F75" s="27" t="s">
        <v>682</v>
      </c>
      <c r="G75" s="27">
        <v>4</v>
      </c>
      <c r="H75" s="27">
        <v>26.35</v>
      </c>
      <c r="I75" s="27">
        <v>37.01</v>
      </c>
      <c r="J75" s="27">
        <v>7.87</v>
      </c>
      <c r="K75" s="28">
        <v>7.87</v>
      </c>
      <c r="L75" s="27">
        <v>3</v>
      </c>
      <c r="M75" s="27"/>
      <c r="N75" s="27"/>
      <c r="O75" s="27">
        <v>3</v>
      </c>
      <c r="P75" s="33">
        <f t="shared" si="2"/>
        <v>2.8172861682841357E-2</v>
      </c>
      <c r="Q75" s="33">
        <f t="shared" si="3"/>
        <v>0.99491615847103776</v>
      </c>
    </row>
    <row r="76" spans="1:17" x14ac:dyDescent="0.3">
      <c r="A76" s="27" t="s">
        <v>686</v>
      </c>
      <c r="B76" s="27" t="s">
        <v>687</v>
      </c>
      <c r="C76" s="27" t="s">
        <v>680</v>
      </c>
      <c r="D76" s="27" t="s">
        <v>681</v>
      </c>
      <c r="E76" s="27" t="s">
        <v>679</v>
      </c>
      <c r="F76" s="27" t="s">
        <v>682</v>
      </c>
      <c r="G76" s="27">
        <v>4</v>
      </c>
      <c r="H76" s="27">
        <v>29.3</v>
      </c>
      <c r="I76" s="27">
        <v>40.159999999999997</v>
      </c>
      <c r="J76" s="27">
        <v>7.87</v>
      </c>
      <c r="K76" s="28">
        <v>7.87</v>
      </c>
      <c r="L76" s="27">
        <v>5</v>
      </c>
      <c r="M76" s="27"/>
      <c r="N76" s="27"/>
      <c r="O76" s="27">
        <v>5</v>
      </c>
      <c r="P76" s="33">
        <f t="shared" si="2"/>
        <v>5.0951190001932302E-2</v>
      </c>
      <c r="Q76" s="33">
        <f t="shared" si="3"/>
        <v>1.7993259895612388</v>
      </c>
    </row>
    <row r="77" spans="1:17" x14ac:dyDescent="0.3">
      <c r="A77" s="27" t="s">
        <v>688</v>
      </c>
      <c r="B77" s="27" t="s">
        <v>689</v>
      </c>
      <c r="C77" s="27" t="s">
        <v>690</v>
      </c>
      <c r="D77" s="27" t="s">
        <v>691</v>
      </c>
      <c r="E77" s="27" t="s">
        <v>692</v>
      </c>
      <c r="F77" s="27" t="s">
        <v>36</v>
      </c>
      <c r="G77" s="27">
        <v>4</v>
      </c>
      <c r="H77" s="27">
        <v>19</v>
      </c>
      <c r="I77" s="27">
        <v>29.33</v>
      </c>
      <c r="J77" s="27">
        <v>15.55</v>
      </c>
      <c r="K77" s="28">
        <v>4.41</v>
      </c>
      <c r="L77" s="27">
        <v>4</v>
      </c>
      <c r="M77" s="27"/>
      <c r="N77" s="27"/>
      <c r="O77" s="27">
        <v>4</v>
      </c>
      <c r="P77" s="33">
        <f t="shared" si="2"/>
        <v>3.2959619978047555E-2</v>
      </c>
      <c r="Q77" s="33">
        <f t="shared" si="3"/>
        <v>1.1639590916387561</v>
      </c>
    </row>
    <row r="78" spans="1:17" x14ac:dyDescent="0.3">
      <c r="A78" s="27" t="s">
        <v>693</v>
      </c>
      <c r="B78" s="27" t="s">
        <v>694</v>
      </c>
      <c r="C78" s="27" t="s">
        <v>695</v>
      </c>
      <c r="D78" s="27" t="s">
        <v>696</v>
      </c>
      <c r="E78" s="27" t="s">
        <v>697</v>
      </c>
      <c r="F78" s="27" t="s">
        <v>226</v>
      </c>
      <c r="G78" s="27">
        <v>6</v>
      </c>
      <c r="H78" s="27">
        <v>33.5</v>
      </c>
      <c r="I78" s="27">
        <v>37.007869999999997</v>
      </c>
      <c r="J78" s="27">
        <v>15.748030000000002</v>
      </c>
      <c r="K78" s="28">
        <v>10.236219999999999</v>
      </c>
      <c r="L78" s="27">
        <v>6</v>
      </c>
      <c r="M78" s="27"/>
      <c r="N78" s="27"/>
      <c r="O78" s="27">
        <v>6</v>
      </c>
      <c r="P78" s="33">
        <f t="shared" si="2"/>
        <v>9.7759975592801931E-2</v>
      </c>
      <c r="Q78" s="33">
        <f t="shared" si="3"/>
        <v>3.4523642100671226</v>
      </c>
    </row>
    <row r="79" spans="1:17" x14ac:dyDescent="0.3">
      <c r="A79" s="27" t="s">
        <v>698</v>
      </c>
      <c r="B79" s="27" t="s">
        <v>699</v>
      </c>
      <c r="C79" s="27" t="s">
        <v>700</v>
      </c>
      <c r="D79" s="27" t="s">
        <v>701</v>
      </c>
      <c r="E79" s="27" t="s">
        <v>692</v>
      </c>
      <c r="F79" s="27" t="s">
        <v>50</v>
      </c>
      <c r="G79" s="27">
        <v>4</v>
      </c>
      <c r="H79" s="27">
        <v>13.25</v>
      </c>
      <c r="I79" s="27">
        <v>20.472439999999999</v>
      </c>
      <c r="J79" s="27">
        <v>15.748030000000002</v>
      </c>
      <c r="K79" s="28">
        <v>5.1181099999999997</v>
      </c>
      <c r="L79" s="27">
        <v>1</v>
      </c>
      <c r="M79" s="27"/>
      <c r="N79" s="27"/>
      <c r="O79" s="27">
        <v>1</v>
      </c>
      <c r="P79" s="33">
        <f t="shared" si="2"/>
        <v>6.7599987338000725E-3</v>
      </c>
      <c r="Q79" s="33">
        <f t="shared" si="3"/>
        <v>0.23872732728452944</v>
      </c>
    </row>
    <row r="80" spans="1:17" x14ac:dyDescent="0.3">
      <c r="A80" s="27" t="s">
        <v>702</v>
      </c>
      <c r="B80" s="27" t="s">
        <v>703</v>
      </c>
      <c r="C80" s="27" t="s">
        <v>700</v>
      </c>
      <c r="D80" s="27" t="s">
        <v>701</v>
      </c>
      <c r="E80" s="27" t="s">
        <v>704</v>
      </c>
      <c r="F80" s="27" t="s">
        <v>226</v>
      </c>
      <c r="G80" s="27">
        <v>4</v>
      </c>
      <c r="H80" s="27">
        <v>10.75</v>
      </c>
      <c r="I80" s="27">
        <v>20.472439999999999</v>
      </c>
      <c r="J80" s="27">
        <v>15.748030000000002</v>
      </c>
      <c r="K80" s="28">
        <v>3.54331</v>
      </c>
      <c r="L80" s="27">
        <v>8</v>
      </c>
      <c r="M80" s="27"/>
      <c r="N80" s="27"/>
      <c r="O80" s="27">
        <v>8</v>
      </c>
      <c r="P80" s="33">
        <f t="shared" si="2"/>
        <v>3.7440025499195811E-2</v>
      </c>
      <c r="Q80" s="33">
        <f t="shared" si="3"/>
        <v>1.3221832684964503</v>
      </c>
    </row>
    <row r="81" spans="1:17" x14ac:dyDescent="0.3">
      <c r="A81" s="27" t="s">
        <v>705</v>
      </c>
      <c r="B81" s="27" t="s">
        <v>706</v>
      </c>
      <c r="C81" s="27" t="s">
        <v>516</v>
      </c>
      <c r="D81" s="27" t="s">
        <v>707</v>
      </c>
      <c r="E81" s="27" t="s">
        <v>708</v>
      </c>
      <c r="F81" s="27" t="s">
        <v>518</v>
      </c>
      <c r="G81" s="27">
        <v>4</v>
      </c>
      <c r="H81" s="27">
        <v>11.25</v>
      </c>
      <c r="I81" s="27">
        <v>11.81</v>
      </c>
      <c r="J81" s="27">
        <v>10.039999999999999</v>
      </c>
      <c r="K81" s="28">
        <v>4.33</v>
      </c>
      <c r="L81" s="27">
        <v>2</v>
      </c>
      <c r="M81" s="27"/>
      <c r="N81" s="27"/>
      <c r="O81" s="27">
        <v>2</v>
      </c>
      <c r="P81" s="33">
        <f t="shared" si="2"/>
        <v>4.2067108435937433E-3</v>
      </c>
      <c r="Q81" s="33">
        <f t="shared" si="3"/>
        <v>0.14855873142825998</v>
      </c>
    </row>
    <row r="82" spans="1:17" x14ac:dyDescent="0.3">
      <c r="A82" s="27" t="s">
        <v>709</v>
      </c>
      <c r="B82" s="27" t="s">
        <v>710</v>
      </c>
      <c r="C82" s="27" t="s">
        <v>552</v>
      </c>
      <c r="D82" s="27" t="s">
        <v>711</v>
      </c>
      <c r="E82" s="27" t="s">
        <v>712</v>
      </c>
      <c r="F82" s="27" t="s">
        <v>86</v>
      </c>
      <c r="G82" s="27">
        <v>8</v>
      </c>
      <c r="H82" s="27">
        <v>12.6</v>
      </c>
      <c r="I82" s="27">
        <v>10.2362</v>
      </c>
      <c r="J82" s="27">
        <v>7.0865999999999998</v>
      </c>
      <c r="K82" s="28">
        <v>12.007899999999999</v>
      </c>
      <c r="L82" s="27">
        <v>5</v>
      </c>
      <c r="M82" s="27"/>
      <c r="N82" s="27"/>
      <c r="O82" s="27">
        <v>5</v>
      </c>
      <c r="P82" s="33">
        <f t="shared" si="2"/>
        <v>8.9212336199584619E-3</v>
      </c>
      <c r="Q82" s="33">
        <f t="shared" si="3"/>
        <v>0.3150506889187471</v>
      </c>
    </row>
    <row r="83" spans="1:17" x14ac:dyDescent="0.3">
      <c r="A83" s="27" t="s">
        <v>713</v>
      </c>
      <c r="B83" s="27" t="s">
        <v>714</v>
      </c>
      <c r="C83" s="27" t="s">
        <v>715</v>
      </c>
      <c r="D83" s="27" t="s">
        <v>716</v>
      </c>
      <c r="E83" s="27" t="s">
        <v>717</v>
      </c>
      <c r="F83" s="27" t="s">
        <v>718</v>
      </c>
      <c r="G83" s="27">
        <v>8</v>
      </c>
      <c r="H83" s="27">
        <v>11.76</v>
      </c>
      <c r="I83" s="27">
        <v>9.4488000000000003</v>
      </c>
      <c r="J83" s="27">
        <v>8.6614000000000004</v>
      </c>
      <c r="K83" s="28">
        <v>6.6928999999999998</v>
      </c>
      <c r="L83" s="27">
        <v>2</v>
      </c>
      <c r="M83" s="27"/>
      <c r="N83" s="27"/>
      <c r="O83" s="27">
        <v>2</v>
      </c>
      <c r="P83" s="33">
        <f t="shared" si="2"/>
        <v>2.243986536026928E-3</v>
      </c>
      <c r="Q83" s="33">
        <f t="shared" si="3"/>
        <v>7.9245711323830154E-2</v>
      </c>
    </row>
    <row r="84" spans="1:17" x14ac:dyDescent="0.3">
      <c r="A84" s="27" t="s">
        <v>719</v>
      </c>
      <c r="B84" s="27" t="s">
        <v>720</v>
      </c>
      <c r="C84" s="27" t="s">
        <v>721</v>
      </c>
      <c r="D84" s="27" t="s">
        <v>722</v>
      </c>
      <c r="E84" s="27" t="s">
        <v>717</v>
      </c>
      <c r="F84" s="27" t="s">
        <v>723</v>
      </c>
      <c r="G84" s="27">
        <v>8</v>
      </c>
      <c r="H84" s="27">
        <v>9</v>
      </c>
      <c r="I84" s="27">
        <v>13.582699999999999</v>
      </c>
      <c r="J84" s="27">
        <v>10.039400000000001</v>
      </c>
      <c r="K84" s="28">
        <v>3.9369999999999998</v>
      </c>
      <c r="L84" s="27">
        <v>2</v>
      </c>
      <c r="M84" s="27"/>
      <c r="N84" s="27"/>
      <c r="O84" s="27">
        <v>2</v>
      </c>
      <c r="P84" s="33">
        <f t="shared" si="2"/>
        <v>2.1993808537405148E-3</v>
      </c>
      <c r="Q84" s="33">
        <f t="shared" si="3"/>
        <v>7.7670475035590159E-2</v>
      </c>
    </row>
    <row r="85" spans="1:17" x14ac:dyDescent="0.3">
      <c r="A85" s="27" t="s">
        <v>811</v>
      </c>
      <c r="B85" s="27" t="s">
        <v>812</v>
      </c>
      <c r="C85" s="27" t="s">
        <v>813</v>
      </c>
      <c r="D85" s="27" t="s">
        <v>814</v>
      </c>
      <c r="E85" s="27" t="s">
        <v>815</v>
      </c>
      <c r="F85" s="27" t="s">
        <v>43</v>
      </c>
      <c r="G85" s="27">
        <v>4</v>
      </c>
      <c r="H85" s="27">
        <v>13.76</v>
      </c>
      <c r="I85" s="27">
        <v>12.204700000000001</v>
      </c>
      <c r="J85" s="27">
        <v>10.2362</v>
      </c>
      <c r="K85" s="28">
        <v>7.8739999999999997</v>
      </c>
      <c r="L85" s="27">
        <v>3</v>
      </c>
      <c r="M85" s="27"/>
      <c r="N85" s="27"/>
      <c r="O85" s="27">
        <v>3</v>
      </c>
      <c r="P85" s="33">
        <f t="shared" si="2"/>
        <v>1.2089927460145079E-2</v>
      </c>
      <c r="Q85" s="33">
        <f t="shared" si="3"/>
        <v>0.42695216127678542</v>
      </c>
    </row>
    <row r="86" spans="1:17" x14ac:dyDescent="0.3">
      <c r="A86" s="27" t="s">
        <v>816</v>
      </c>
      <c r="B86" s="27" t="s">
        <v>817</v>
      </c>
      <c r="C86" s="27" t="s">
        <v>813</v>
      </c>
      <c r="D86" s="27" t="s">
        <v>814</v>
      </c>
      <c r="E86" s="27" t="s">
        <v>579</v>
      </c>
      <c r="F86" s="27" t="s">
        <v>43</v>
      </c>
      <c r="G86" s="27">
        <v>4</v>
      </c>
      <c r="H86" s="27">
        <v>18</v>
      </c>
      <c r="I86" s="27">
        <v>12.2</v>
      </c>
      <c r="J86" s="27">
        <v>10.24</v>
      </c>
      <c r="K86" s="28">
        <v>8.66</v>
      </c>
      <c r="L86" s="27">
        <v>4</v>
      </c>
      <c r="M86" s="27"/>
      <c r="N86" s="27"/>
      <c r="O86" s="27">
        <v>4</v>
      </c>
      <c r="P86" s="33">
        <f t="shared" si="2"/>
        <v>1.7728779117854716E-2</v>
      </c>
      <c r="Q86" s="33">
        <f t="shared" si="3"/>
        <v>0.626086515913304</v>
      </c>
    </row>
    <row r="87" spans="1:17" x14ac:dyDescent="0.3">
      <c r="A87" s="27" t="s">
        <v>818</v>
      </c>
      <c r="B87" s="27" t="s">
        <v>819</v>
      </c>
      <c r="C87" s="27" t="s">
        <v>813</v>
      </c>
      <c r="D87" s="27" t="s">
        <v>814</v>
      </c>
      <c r="E87" s="27" t="s">
        <v>815</v>
      </c>
      <c r="F87" s="27" t="s">
        <v>81</v>
      </c>
      <c r="G87" s="27">
        <v>4</v>
      </c>
      <c r="H87" s="27">
        <v>13.76</v>
      </c>
      <c r="I87" s="27">
        <v>12.204700000000001</v>
      </c>
      <c r="J87" s="27">
        <v>10.2362</v>
      </c>
      <c r="K87" s="28">
        <v>7.8739999999999997</v>
      </c>
      <c r="L87" s="27">
        <v>1</v>
      </c>
      <c r="M87" s="27"/>
      <c r="N87" s="27"/>
      <c r="O87" s="27">
        <v>1</v>
      </c>
      <c r="P87" s="33">
        <f t="shared" si="2"/>
        <v>4.029975820048359E-3</v>
      </c>
      <c r="Q87" s="33">
        <f t="shared" si="3"/>
        <v>0.1423173870922618</v>
      </c>
    </row>
    <row r="88" spans="1:17" x14ac:dyDescent="0.3">
      <c r="A88" s="27" t="s">
        <v>820</v>
      </c>
      <c r="B88" s="27" t="s">
        <v>821</v>
      </c>
      <c r="C88" s="27" t="s">
        <v>813</v>
      </c>
      <c r="D88" s="27" t="s">
        <v>814</v>
      </c>
      <c r="E88" s="27" t="s">
        <v>815</v>
      </c>
      <c r="F88" s="27" t="s">
        <v>169</v>
      </c>
      <c r="G88" s="27">
        <v>4</v>
      </c>
      <c r="H88" s="27">
        <v>13.76</v>
      </c>
      <c r="I88" s="27">
        <v>12.204700000000001</v>
      </c>
      <c r="J88" s="27">
        <v>10.2362</v>
      </c>
      <c r="K88" s="28">
        <v>7.8739999999999997</v>
      </c>
      <c r="L88" s="27">
        <v>6</v>
      </c>
      <c r="M88" s="27"/>
      <c r="N88" s="27"/>
      <c r="O88" s="27">
        <v>6</v>
      </c>
      <c r="P88" s="33">
        <f t="shared" si="2"/>
        <v>2.4179854920290157E-2</v>
      </c>
      <c r="Q88" s="33">
        <f t="shared" si="3"/>
        <v>0.85390432255357085</v>
      </c>
    </row>
    <row r="89" spans="1:17" x14ac:dyDescent="0.3">
      <c r="A89" s="27" t="s">
        <v>822</v>
      </c>
      <c r="B89" s="27" t="s">
        <v>823</v>
      </c>
      <c r="C89" s="27" t="s">
        <v>824</v>
      </c>
      <c r="D89" s="27" t="s">
        <v>825</v>
      </c>
      <c r="E89" s="27" t="s">
        <v>815</v>
      </c>
      <c r="F89" s="27" t="s">
        <v>43</v>
      </c>
      <c r="G89" s="27">
        <v>4</v>
      </c>
      <c r="H89" s="27">
        <v>13.44</v>
      </c>
      <c r="I89" s="27">
        <v>12.2</v>
      </c>
      <c r="J89" s="27">
        <v>10.24</v>
      </c>
      <c r="K89" s="28">
        <v>7.87</v>
      </c>
      <c r="L89" s="27">
        <v>2</v>
      </c>
      <c r="M89" s="27"/>
      <c r="N89" s="27"/>
      <c r="O89" s="27">
        <v>2</v>
      </c>
      <c r="P89" s="33">
        <f t="shared" si="2"/>
        <v>8.0557443220275193E-3</v>
      </c>
      <c r="Q89" s="33">
        <f t="shared" si="3"/>
        <v>0.28448619400910524</v>
      </c>
    </row>
    <row r="90" spans="1:17" x14ac:dyDescent="0.3">
      <c r="A90" s="27" t="s">
        <v>826</v>
      </c>
      <c r="B90" s="27" t="s">
        <v>827</v>
      </c>
      <c r="C90" s="27" t="s">
        <v>824</v>
      </c>
      <c r="D90" s="27" t="s">
        <v>825</v>
      </c>
      <c r="E90" s="27" t="s">
        <v>815</v>
      </c>
      <c r="F90" s="27" t="s">
        <v>81</v>
      </c>
      <c r="G90" s="27">
        <v>4</v>
      </c>
      <c r="H90" s="27">
        <v>13.44</v>
      </c>
      <c r="I90" s="27">
        <v>12.2</v>
      </c>
      <c r="J90" s="27">
        <v>10.24</v>
      </c>
      <c r="K90" s="28">
        <v>7.87</v>
      </c>
      <c r="L90" s="27">
        <v>1</v>
      </c>
      <c r="M90" s="27"/>
      <c r="N90" s="27"/>
      <c r="O90" s="27">
        <v>1</v>
      </c>
      <c r="P90" s="33">
        <f t="shared" si="2"/>
        <v>4.0278721610137597E-3</v>
      </c>
      <c r="Q90" s="33">
        <f t="shared" si="3"/>
        <v>0.14224309700455262</v>
      </c>
    </row>
    <row r="91" spans="1:17" x14ac:dyDescent="0.3">
      <c r="A91" s="27" t="s">
        <v>828</v>
      </c>
      <c r="B91" s="27" t="s">
        <v>829</v>
      </c>
      <c r="C91" s="27" t="s">
        <v>830</v>
      </c>
      <c r="D91" s="27" t="s">
        <v>831</v>
      </c>
      <c r="E91" s="27" t="s">
        <v>815</v>
      </c>
      <c r="F91" s="27" t="s">
        <v>81</v>
      </c>
      <c r="G91" s="27">
        <v>4</v>
      </c>
      <c r="H91" s="27">
        <v>16.72</v>
      </c>
      <c r="I91" s="27">
        <v>11.811</v>
      </c>
      <c r="J91" s="27">
        <v>9.8424999999999994</v>
      </c>
      <c r="K91" s="28">
        <v>10.2362</v>
      </c>
      <c r="L91" s="27">
        <v>1</v>
      </c>
      <c r="M91" s="27"/>
      <c r="N91" s="27"/>
      <c r="O91" s="27">
        <v>1</v>
      </c>
      <c r="P91" s="33">
        <f t="shared" si="2"/>
        <v>4.874970750058499E-3</v>
      </c>
      <c r="Q91" s="33">
        <f t="shared" si="3"/>
        <v>0.17215812954709089</v>
      </c>
    </row>
    <row r="92" spans="1:17" x14ac:dyDescent="0.3">
      <c r="A92" s="27" t="s">
        <v>832</v>
      </c>
      <c r="B92" s="27" t="s">
        <v>833</v>
      </c>
      <c r="C92" s="27" t="s">
        <v>830</v>
      </c>
      <c r="D92" s="27" t="s">
        <v>831</v>
      </c>
      <c r="E92" s="27" t="s">
        <v>594</v>
      </c>
      <c r="F92" s="27" t="s">
        <v>81</v>
      </c>
      <c r="G92" s="27">
        <v>4</v>
      </c>
      <c r="H92" s="27">
        <v>18.920000000000002</v>
      </c>
      <c r="I92" s="27">
        <v>11.811</v>
      </c>
      <c r="J92" s="27">
        <v>9.8424999999999994</v>
      </c>
      <c r="K92" s="28">
        <v>11.023599999999998</v>
      </c>
      <c r="L92" s="27">
        <v>5</v>
      </c>
      <c r="M92" s="27"/>
      <c r="N92" s="27"/>
      <c r="O92" s="27">
        <v>5</v>
      </c>
      <c r="P92" s="33">
        <f t="shared" si="2"/>
        <v>2.6249842500314993E-2</v>
      </c>
      <c r="Q92" s="33">
        <f t="shared" si="3"/>
        <v>0.92700531294587396</v>
      </c>
    </row>
    <row r="93" spans="1:17" x14ac:dyDescent="0.3">
      <c r="A93" s="27" t="s">
        <v>834</v>
      </c>
      <c r="B93" s="27" t="s">
        <v>835</v>
      </c>
      <c r="C93" s="27" t="s">
        <v>836</v>
      </c>
      <c r="D93" s="27" t="s">
        <v>837</v>
      </c>
      <c r="E93" s="27" t="s">
        <v>579</v>
      </c>
      <c r="F93" s="27" t="s">
        <v>43</v>
      </c>
      <c r="G93" s="27">
        <v>4</v>
      </c>
      <c r="H93" s="27">
        <v>22.5</v>
      </c>
      <c r="I93" s="27">
        <v>12.204700000000001</v>
      </c>
      <c r="J93" s="27">
        <v>10.2362</v>
      </c>
      <c r="K93" s="28">
        <v>10.2362</v>
      </c>
      <c r="L93" s="27">
        <v>5</v>
      </c>
      <c r="M93" s="27"/>
      <c r="N93" s="27"/>
      <c r="O93" s="27">
        <v>5</v>
      </c>
      <c r="P93" s="33">
        <f t="shared" si="2"/>
        <v>2.6194842830314344E-2</v>
      </c>
      <c r="Q93" s="33">
        <f t="shared" si="3"/>
        <v>0.92506301609970198</v>
      </c>
    </row>
    <row r="94" spans="1:17" x14ac:dyDescent="0.3">
      <c r="A94" s="27" t="s">
        <v>838</v>
      </c>
      <c r="B94" s="27" t="s">
        <v>839</v>
      </c>
      <c r="C94" s="27" t="s">
        <v>840</v>
      </c>
      <c r="D94" s="27" t="s">
        <v>841</v>
      </c>
      <c r="E94" s="27" t="s">
        <v>543</v>
      </c>
      <c r="F94" s="27" t="s">
        <v>180</v>
      </c>
      <c r="G94" s="27">
        <v>4</v>
      </c>
      <c r="H94" s="27">
        <v>19.8</v>
      </c>
      <c r="I94" s="27">
        <v>12.2</v>
      </c>
      <c r="J94" s="27">
        <v>10.24</v>
      </c>
      <c r="K94" s="28">
        <v>9.8424999999999994</v>
      </c>
      <c r="L94" s="27">
        <v>28</v>
      </c>
      <c r="M94" s="27"/>
      <c r="N94" s="27"/>
      <c r="O94" s="27">
        <v>28</v>
      </c>
      <c r="P94" s="33">
        <f t="shared" si="2"/>
        <v>0.14104717774508027</v>
      </c>
      <c r="Q94" s="33">
        <f t="shared" si="3"/>
        <v>4.9810387679141863</v>
      </c>
    </row>
    <row r="95" spans="1:17" x14ac:dyDescent="0.3">
      <c r="A95" s="27" t="s">
        <v>1495</v>
      </c>
      <c r="B95" s="27" t="s">
        <v>1496</v>
      </c>
      <c r="C95" s="27" t="s">
        <v>844</v>
      </c>
      <c r="D95" s="27" t="s">
        <v>181</v>
      </c>
      <c r="E95" s="27" t="s">
        <v>342</v>
      </c>
      <c r="F95" s="27" t="s">
        <v>74</v>
      </c>
      <c r="G95" s="27">
        <v>4</v>
      </c>
      <c r="H95" s="27">
        <v>14.19</v>
      </c>
      <c r="I95" s="27">
        <v>16.54</v>
      </c>
      <c r="J95" s="27">
        <v>12.4</v>
      </c>
      <c r="K95" s="28">
        <v>3.15</v>
      </c>
      <c r="L95" s="27"/>
      <c r="M95" s="27">
        <v>1</v>
      </c>
      <c r="N95" s="27"/>
      <c r="O95" s="27">
        <v>1</v>
      </c>
      <c r="P95" s="33">
        <f t="shared" si="2"/>
        <v>2.6467255065383997E-3</v>
      </c>
      <c r="Q95" s="33">
        <f t="shared" si="3"/>
        <v>9.3468317245751636E-2</v>
      </c>
    </row>
    <row r="96" spans="1:17" x14ac:dyDescent="0.3">
      <c r="A96" s="27" t="s">
        <v>842</v>
      </c>
      <c r="B96" s="27" t="s">
        <v>843</v>
      </c>
      <c r="C96" s="27" t="s">
        <v>844</v>
      </c>
      <c r="D96" s="27" t="s">
        <v>181</v>
      </c>
      <c r="E96" s="27" t="s">
        <v>182</v>
      </c>
      <c r="F96" s="27" t="s">
        <v>74</v>
      </c>
      <c r="G96" s="27">
        <v>4</v>
      </c>
      <c r="H96" s="27">
        <v>16.170000000000002</v>
      </c>
      <c r="I96" s="27">
        <v>16.54</v>
      </c>
      <c r="J96" s="27">
        <v>12.4</v>
      </c>
      <c r="K96" s="28">
        <v>3.15</v>
      </c>
      <c r="L96" s="27">
        <v>1</v>
      </c>
      <c r="M96" s="27"/>
      <c r="N96" s="27"/>
      <c r="O96" s="27">
        <v>1</v>
      </c>
      <c r="P96" s="33">
        <f t="shared" si="2"/>
        <v>2.6467255065383997E-3</v>
      </c>
      <c r="Q96" s="33">
        <f t="shared" si="3"/>
        <v>9.3468317245751636E-2</v>
      </c>
    </row>
    <row r="97" spans="1:17" x14ac:dyDescent="0.3">
      <c r="A97" s="27" t="s">
        <v>845</v>
      </c>
      <c r="B97" s="27" t="s">
        <v>846</v>
      </c>
      <c r="C97" s="27" t="s">
        <v>844</v>
      </c>
      <c r="D97" s="27" t="s">
        <v>181</v>
      </c>
      <c r="E97" s="27" t="s">
        <v>343</v>
      </c>
      <c r="F97" s="27" t="s">
        <v>33</v>
      </c>
      <c r="G97" s="27">
        <v>4</v>
      </c>
      <c r="H97" s="27">
        <v>12.37</v>
      </c>
      <c r="I97" s="27">
        <v>16.54</v>
      </c>
      <c r="J97" s="27">
        <v>12.4</v>
      </c>
      <c r="K97" s="28">
        <v>2.56</v>
      </c>
      <c r="L97" s="27">
        <v>1</v>
      </c>
      <c r="M97" s="27"/>
      <c r="N97" s="27"/>
      <c r="O97" s="27">
        <v>1</v>
      </c>
      <c r="P97" s="33">
        <f t="shared" si="2"/>
        <v>2.1509896180121595E-3</v>
      </c>
      <c r="Q97" s="33">
        <f t="shared" si="3"/>
        <v>7.5961553063214018E-2</v>
      </c>
    </row>
    <row r="98" spans="1:17" x14ac:dyDescent="0.3">
      <c r="A98" s="27" t="s">
        <v>847</v>
      </c>
      <c r="B98" s="27" t="s">
        <v>848</v>
      </c>
      <c r="C98" s="27" t="s">
        <v>849</v>
      </c>
      <c r="D98" s="27" t="s">
        <v>850</v>
      </c>
      <c r="E98" s="27" t="s">
        <v>543</v>
      </c>
      <c r="F98" s="27" t="s">
        <v>478</v>
      </c>
      <c r="G98" s="27">
        <v>4</v>
      </c>
      <c r="H98" s="27">
        <v>14</v>
      </c>
      <c r="I98" s="27">
        <v>11.811020000000001</v>
      </c>
      <c r="J98" s="27">
        <v>9.8425200000000004</v>
      </c>
      <c r="K98" s="28">
        <v>7.8740200000000007</v>
      </c>
      <c r="L98" s="27">
        <v>2</v>
      </c>
      <c r="M98" s="27"/>
      <c r="N98" s="27"/>
      <c r="O98" s="27">
        <v>2</v>
      </c>
      <c r="P98" s="33">
        <f t="shared" si="2"/>
        <v>7.5000019899988139E-3</v>
      </c>
      <c r="Q98" s="33">
        <f t="shared" si="3"/>
        <v>0.26486032027621115</v>
      </c>
    </row>
    <row r="99" spans="1:17" x14ac:dyDescent="0.3">
      <c r="A99" s="27" t="s">
        <v>851</v>
      </c>
      <c r="B99" s="27" t="s">
        <v>852</v>
      </c>
      <c r="C99" s="27" t="s">
        <v>849</v>
      </c>
      <c r="D99" s="27" t="s">
        <v>850</v>
      </c>
      <c r="E99" s="27" t="s">
        <v>424</v>
      </c>
      <c r="F99" s="27" t="s">
        <v>478</v>
      </c>
      <c r="G99" s="27">
        <v>4</v>
      </c>
      <c r="H99" s="27">
        <v>16</v>
      </c>
      <c r="I99" s="27">
        <v>11.811020000000001</v>
      </c>
      <c r="J99" s="27">
        <v>9.8425200000000004</v>
      </c>
      <c r="K99" s="28">
        <v>7.8740200000000007</v>
      </c>
      <c r="L99" s="27">
        <v>1</v>
      </c>
      <c r="M99" s="27"/>
      <c r="N99" s="27"/>
      <c r="O99" s="27">
        <v>1</v>
      </c>
      <c r="P99" s="33">
        <f t="shared" si="2"/>
        <v>3.7500009949994069E-3</v>
      </c>
      <c r="Q99" s="33">
        <f t="shared" si="3"/>
        <v>0.13243016013810557</v>
      </c>
    </row>
    <row r="100" spans="1:17" x14ac:dyDescent="0.3">
      <c r="A100" s="27" t="s">
        <v>853</v>
      </c>
      <c r="B100" s="27" t="s">
        <v>854</v>
      </c>
      <c r="C100" s="27" t="s">
        <v>824</v>
      </c>
      <c r="D100" s="27" t="s">
        <v>825</v>
      </c>
      <c r="E100" s="27" t="s">
        <v>579</v>
      </c>
      <c r="F100" s="27" t="s">
        <v>72</v>
      </c>
      <c r="G100" s="27">
        <v>4</v>
      </c>
      <c r="H100" s="27">
        <v>18</v>
      </c>
      <c r="I100" s="27">
        <v>12.2</v>
      </c>
      <c r="J100" s="27">
        <v>10.24</v>
      </c>
      <c r="K100" s="28">
        <v>8.66</v>
      </c>
      <c r="L100" s="27">
        <v>53</v>
      </c>
      <c r="M100" s="27"/>
      <c r="N100" s="27"/>
      <c r="O100" s="27">
        <v>53</v>
      </c>
      <c r="P100" s="33">
        <f t="shared" si="2"/>
        <v>0.23490632331157502</v>
      </c>
      <c r="Q100" s="33">
        <f t="shared" si="3"/>
        <v>8.2956463358512789</v>
      </c>
    </row>
    <row r="101" spans="1:17" x14ac:dyDescent="0.3">
      <c r="A101" s="27" t="s">
        <v>855</v>
      </c>
      <c r="B101" s="27" t="s">
        <v>856</v>
      </c>
      <c r="C101" s="27" t="s">
        <v>857</v>
      </c>
      <c r="D101" s="27" t="s">
        <v>858</v>
      </c>
      <c r="E101" s="27" t="s">
        <v>594</v>
      </c>
      <c r="F101" s="27" t="s">
        <v>859</v>
      </c>
      <c r="G101" s="27">
        <v>4</v>
      </c>
      <c r="H101" s="27">
        <v>16.8</v>
      </c>
      <c r="I101" s="27">
        <v>9.84</v>
      </c>
      <c r="J101" s="27">
        <v>11.81</v>
      </c>
      <c r="K101" s="28">
        <v>10.63</v>
      </c>
      <c r="L101" s="27">
        <v>3</v>
      </c>
      <c r="M101" s="27"/>
      <c r="N101" s="27"/>
      <c r="O101" s="27">
        <v>3</v>
      </c>
      <c r="P101" s="33">
        <f t="shared" si="2"/>
        <v>1.5182408548412497E-2</v>
      </c>
      <c r="Q101" s="33">
        <f t="shared" si="3"/>
        <v>0.53616220316462282</v>
      </c>
    </row>
    <row r="102" spans="1:17" x14ac:dyDescent="0.3">
      <c r="A102" s="27" t="s">
        <v>860</v>
      </c>
      <c r="B102" s="27" t="s">
        <v>861</v>
      </c>
      <c r="C102" s="27" t="s">
        <v>677</v>
      </c>
      <c r="D102" s="27" t="s">
        <v>862</v>
      </c>
      <c r="E102" s="27" t="s">
        <v>543</v>
      </c>
      <c r="F102" s="27" t="s">
        <v>43</v>
      </c>
      <c r="G102" s="27">
        <v>4</v>
      </c>
      <c r="H102" s="27">
        <v>18</v>
      </c>
      <c r="I102" s="27">
        <v>11.811020000000001</v>
      </c>
      <c r="J102" s="27">
        <v>9.8425200000000004</v>
      </c>
      <c r="K102" s="28">
        <v>9.4488199999999996</v>
      </c>
      <c r="L102" s="27">
        <v>2</v>
      </c>
      <c r="M102" s="27"/>
      <c r="N102" s="27"/>
      <c r="O102" s="27">
        <v>2</v>
      </c>
      <c r="P102" s="33">
        <f t="shared" si="2"/>
        <v>8.9999985779996242E-3</v>
      </c>
      <c r="Q102" s="33">
        <f t="shared" si="3"/>
        <v>0.31783224978248337</v>
      </c>
    </row>
    <row r="103" spans="1:17" x14ac:dyDescent="0.3">
      <c r="A103" s="27" t="s">
        <v>863</v>
      </c>
      <c r="B103" s="27" t="s">
        <v>864</v>
      </c>
      <c r="C103" s="27" t="s">
        <v>677</v>
      </c>
      <c r="D103" s="27" t="s">
        <v>862</v>
      </c>
      <c r="E103" s="27" t="s">
        <v>424</v>
      </c>
      <c r="F103" s="27" t="s">
        <v>43</v>
      </c>
      <c r="G103" s="27">
        <v>4</v>
      </c>
      <c r="H103" s="27">
        <v>20.5</v>
      </c>
      <c r="I103" s="27">
        <v>11.811020000000001</v>
      </c>
      <c r="J103" s="27">
        <v>9.8425200000000004</v>
      </c>
      <c r="K103" s="28">
        <v>10.62992</v>
      </c>
      <c r="L103" s="27">
        <v>5</v>
      </c>
      <c r="M103" s="27"/>
      <c r="N103" s="27"/>
      <c r="O103" s="27">
        <v>5</v>
      </c>
      <c r="P103" s="33">
        <f t="shared" si="2"/>
        <v>2.5312490047500573E-2</v>
      </c>
      <c r="Q103" s="33">
        <f t="shared" si="3"/>
        <v>0.89390299228046854</v>
      </c>
    </row>
    <row r="104" spans="1:17" x14ac:dyDescent="0.3">
      <c r="A104" s="27" t="s">
        <v>865</v>
      </c>
      <c r="B104" s="27" t="s">
        <v>866</v>
      </c>
      <c r="C104" s="27" t="s">
        <v>867</v>
      </c>
      <c r="D104" s="27" t="s">
        <v>868</v>
      </c>
      <c r="E104" s="27" t="s">
        <v>342</v>
      </c>
      <c r="F104" s="27" t="s">
        <v>226</v>
      </c>
      <c r="G104" s="27">
        <v>4</v>
      </c>
      <c r="H104" s="27">
        <v>23.65</v>
      </c>
      <c r="I104" s="27">
        <v>26.37</v>
      </c>
      <c r="J104" s="27">
        <v>16.14</v>
      </c>
      <c r="K104" s="28">
        <v>6.69</v>
      </c>
      <c r="L104" s="27">
        <v>2</v>
      </c>
      <c r="M104" s="27"/>
      <c r="N104" s="27"/>
      <c r="O104" s="27">
        <v>2</v>
      </c>
      <c r="P104" s="33">
        <f t="shared" si="2"/>
        <v>2.3329795510251144E-2</v>
      </c>
      <c r="Q104" s="33">
        <f t="shared" si="3"/>
        <v>0.82388472950586611</v>
      </c>
    </row>
    <row r="105" spans="1:17" x14ac:dyDescent="0.3">
      <c r="A105" s="27" t="s">
        <v>869</v>
      </c>
      <c r="B105" s="27" t="s">
        <v>870</v>
      </c>
      <c r="C105" s="27" t="s">
        <v>871</v>
      </c>
      <c r="D105" s="27" t="s">
        <v>872</v>
      </c>
      <c r="E105" s="27" t="s">
        <v>594</v>
      </c>
      <c r="F105" s="27" t="s">
        <v>116</v>
      </c>
      <c r="G105" s="27">
        <v>4</v>
      </c>
      <c r="H105" s="27">
        <v>22.5</v>
      </c>
      <c r="I105" s="27">
        <v>12.2</v>
      </c>
      <c r="J105" s="27">
        <v>10.63</v>
      </c>
      <c r="K105" s="28">
        <v>9.84</v>
      </c>
      <c r="L105" s="27">
        <v>6</v>
      </c>
      <c r="M105" s="27"/>
      <c r="N105" s="27"/>
      <c r="O105" s="27">
        <v>6</v>
      </c>
      <c r="P105" s="33">
        <f t="shared" si="2"/>
        <v>3.1367550260903036E-2</v>
      </c>
      <c r="Q105" s="33">
        <f t="shared" si="3"/>
        <v>1.1077356271987124</v>
      </c>
    </row>
    <row r="106" spans="1:17" x14ac:dyDescent="0.3">
      <c r="A106" s="27" t="s">
        <v>898</v>
      </c>
      <c r="B106" s="27" t="s">
        <v>899</v>
      </c>
      <c r="C106" s="27" t="s">
        <v>900</v>
      </c>
      <c r="D106" s="27" t="s">
        <v>901</v>
      </c>
      <c r="E106" s="27" t="s">
        <v>506</v>
      </c>
      <c r="F106" s="27" t="s">
        <v>180</v>
      </c>
      <c r="G106" s="27">
        <v>1</v>
      </c>
      <c r="H106" s="27">
        <v>13.5</v>
      </c>
      <c r="I106" s="27">
        <v>18.110239999999997</v>
      </c>
      <c r="J106" s="27">
        <v>18.110239999999997</v>
      </c>
      <c r="K106" s="28">
        <v>3.9370100000000003</v>
      </c>
      <c r="L106" s="27">
        <v>79</v>
      </c>
      <c r="M106" s="27"/>
      <c r="N106" s="27"/>
      <c r="O106" s="27">
        <v>79</v>
      </c>
      <c r="P106" s="33">
        <f t="shared" si="2"/>
        <v>1.6716416004140489</v>
      </c>
      <c r="Q106" s="33">
        <f t="shared" si="3"/>
        <v>59.033521626142011</v>
      </c>
    </row>
    <row r="107" spans="1:17" x14ac:dyDescent="0.3">
      <c r="A107" s="27" t="s">
        <v>903</v>
      </c>
      <c r="B107" s="27" t="s">
        <v>904</v>
      </c>
      <c r="C107" s="27" t="s">
        <v>900</v>
      </c>
      <c r="D107" s="27" t="s">
        <v>901</v>
      </c>
      <c r="E107" s="27" t="s">
        <v>902</v>
      </c>
      <c r="F107" s="27" t="s">
        <v>873</v>
      </c>
      <c r="G107" s="27">
        <v>1</v>
      </c>
      <c r="H107" s="27">
        <v>10.8</v>
      </c>
      <c r="I107" s="27">
        <v>18.110239999999997</v>
      </c>
      <c r="J107" s="27">
        <v>13.779529999999999</v>
      </c>
      <c r="K107" s="28">
        <v>3.9370100000000003</v>
      </c>
      <c r="L107" s="27">
        <v>1</v>
      </c>
      <c r="M107" s="27"/>
      <c r="N107" s="27"/>
      <c r="O107" s="27">
        <v>1</v>
      </c>
      <c r="P107" s="33">
        <f t="shared" si="2"/>
        <v>1.6100014906003948E-2</v>
      </c>
      <c r="Q107" s="33">
        <f t="shared" si="3"/>
        <v>0.56856719640105768</v>
      </c>
    </row>
    <row r="108" spans="1:17" x14ac:dyDescent="0.3">
      <c r="A108" s="27" t="s">
        <v>905</v>
      </c>
      <c r="B108" s="27" t="s">
        <v>906</v>
      </c>
      <c r="C108" s="27" t="s">
        <v>907</v>
      </c>
      <c r="D108" s="27" t="s">
        <v>908</v>
      </c>
      <c r="E108" s="27" t="s">
        <v>339</v>
      </c>
      <c r="F108" s="27" t="s">
        <v>43</v>
      </c>
      <c r="G108" s="27">
        <v>4</v>
      </c>
      <c r="H108" s="27">
        <v>9.8800000000000008</v>
      </c>
      <c r="I108" s="27">
        <v>11.811</v>
      </c>
      <c r="J108" s="27">
        <v>9.0550999999999995</v>
      </c>
      <c r="K108" s="28">
        <v>5.5117999999999991</v>
      </c>
      <c r="L108" s="27">
        <v>2</v>
      </c>
      <c r="M108" s="27"/>
      <c r="N108" s="27"/>
      <c r="O108" s="27">
        <v>2</v>
      </c>
      <c r="P108" s="33">
        <f t="shared" si="2"/>
        <v>4.8299710200579585E-3</v>
      </c>
      <c r="Q108" s="33">
        <f t="shared" si="3"/>
        <v>0.17056897758204079</v>
      </c>
    </row>
    <row r="109" spans="1:17" x14ac:dyDescent="0.3">
      <c r="A109" s="27" t="s">
        <v>909</v>
      </c>
      <c r="B109" s="27" t="s">
        <v>910</v>
      </c>
      <c r="C109" s="27" t="s">
        <v>900</v>
      </c>
      <c r="D109" s="27" t="s">
        <v>911</v>
      </c>
      <c r="E109" s="27" t="s">
        <v>912</v>
      </c>
      <c r="F109" s="27" t="s">
        <v>36</v>
      </c>
      <c r="G109" s="27">
        <v>4</v>
      </c>
      <c r="H109" s="27">
        <v>15.18</v>
      </c>
      <c r="I109" s="27">
        <v>12.2</v>
      </c>
      <c r="J109" s="27">
        <v>10.24</v>
      </c>
      <c r="K109" s="28">
        <v>5.51</v>
      </c>
      <c r="L109" s="27">
        <v>3</v>
      </c>
      <c r="M109" s="27"/>
      <c r="N109" s="27"/>
      <c r="O109" s="27">
        <v>3</v>
      </c>
      <c r="P109" s="33">
        <f t="shared" si="2"/>
        <v>8.460066940477436E-3</v>
      </c>
      <c r="Q109" s="33">
        <f t="shared" si="3"/>
        <v>0.29876472598287851</v>
      </c>
    </row>
    <row r="110" spans="1:17" x14ac:dyDescent="0.3">
      <c r="A110" s="27" t="s">
        <v>913</v>
      </c>
      <c r="B110" s="27" t="s">
        <v>914</v>
      </c>
      <c r="C110" s="27" t="s">
        <v>900</v>
      </c>
      <c r="D110" s="27" t="s">
        <v>915</v>
      </c>
      <c r="E110" s="27" t="s">
        <v>912</v>
      </c>
      <c r="F110" s="27" t="s">
        <v>335</v>
      </c>
      <c r="G110" s="27">
        <v>4</v>
      </c>
      <c r="H110" s="27">
        <v>15.18</v>
      </c>
      <c r="I110" s="27">
        <v>12.2</v>
      </c>
      <c r="J110" s="27">
        <v>10.24</v>
      </c>
      <c r="K110" s="28">
        <v>5.51</v>
      </c>
      <c r="L110" s="27">
        <v>2</v>
      </c>
      <c r="M110" s="27"/>
      <c r="N110" s="27"/>
      <c r="O110" s="27">
        <v>2</v>
      </c>
      <c r="P110" s="33">
        <f t="shared" ref="P110:P115" si="4">O110/G110*I110*J110*K110*0.0254*0.0254*0.0254</f>
        <v>5.6400446269849582E-3</v>
      </c>
      <c r="Q110" s="33">
        <f t="shared" ref="Q110:Q116" si="5">P110*35.3147</f>
        <v>0.1991764839885857</v>
      </c>
    </row>
    <row r="111" spans="1:17" x14ac:dyDescent="0.3">
      <c r="A111" s="27" t="s">
        <v>916</v>
      </c>
      <c r="B111" s="27" t="s">
        <v>917</v>
      </c>
      <c r="C111" s="27" t="s">
        <v>900</v>
      </c>
      <c r="D111" s="27" t="s">
        <v>915</v>
      </c>
      <c r="E111" s="27" t="s">
        <v>717</v>
      </c>
      <c r="F111" s="27" t="s">
        <v>335</v>
      </c>
      <c r="G111" s="27">
        <v>8</v>
      </c>
      <c r="H111" s="27">
        <v>12.15</v>
      </c>
      <c r="I111" s="27">
        <v>13.3858</v>
      </c>
      <c r="J111" s="27">
        <v>10.2362</v>
      </c>
      <c r="K111" s="28">
        <v>4.7244000000000002</v>
      </c>
      <c r="L111" s="27">
        <v>6</v>
      </c>
      <c r="M111" s="27"/>
      <c r="N111" s="27"/>
      <c r="O111" s="27">
        <v>6</v>
      </c>
      <c r="P111" s="33">
        <f t="shared" si="4"/>
        <v>7.9559522640954717E-3</v>
      </c>
      <c r="Q111" s="33">
        <f t="shared" si="5"/>
        <v>0.28096206742085239</v>
      </c>
    </row>
    <row r="112" spans="1:17" x14ac:dyDescent="0.3">
      <c r="A112" s="27" t="s">
        <v>918</v>
      </c>
      <c r="B112" s="27" t="s">
        <v>919</v>
      </c>
      <c r="C112" s="27" t="s">
        <v>900</v>
      </c>
      <c r="D112" s="27" t="s">
        <v>915</v>
      </c>
      <c r="E112" s="27" t="s">
        <v>912</v>
      </c>
      <c r="F112" s="27" t="s">
        <v>43</v>
      </c>
      <c r="G112" s="27">
        <v>4</v>
      </c>
      <c r="H112" s="27">
        <v>15.18</v>
      </c>
      <c r="I112" s="27">
        <v>12.2</v>
      </c>
      <c r="J112" s="27">
        <v>10.24</v>
      </c>
      <c r="K112" s="28">
        <v>5.51</v>
      </c>
      <c r="L112" s="27">
        <v>3</v>
      </c>
      <c r="M112" s="27"/>
      <c r="N112" s="27"/>
      <c r="O112" s="27">
        <v>3</v>
      </c>
      <c r="P112" s="33">
        <f t="shared" si="4"/>
        <v>8.460066940477436E-3</v>
      </c>
      <c r="Q112" s="33">
        <f t="shared" si="5"/>
        <v>0.29876472598287851</v>
      </c>
    </row>
    <row r="113" spans="1:17" x14ac:dyDescent="0.3">
      <c r="A113" s="27" t="s">
        <v>920</v>
      </c>
      <c r="B113" s="27" t="s">
        <v>921</v>
      </c>
      <c r="C113" s="27" t="s">
        <v>900</v>
      </c>
      <c r="D113" s="27" t="s">
        <v>915</v>
      </c>
      <c r="E113" s="27" t="s">
        <v>922</v>
      </c>
      <c r="F113" s="27" t="s">
        <v>43</v>
      </c>
      <c r="G113" s="27">
        <v>4</v>
      </c>
      <c r="H113" s="27">
        <v>17.86</v>
      </c>
      <c r="I113" s="27">
        <v>12.2</v>
      </c>
      <c r="J113" s="27">
        <v>10.24</v>
      </c>
      <c r="K113" s="28">
        <v>6.3</v>
      </c>
      <c r="L113" s="27">
        <v>4</v>
      </c>
      <c r="M113" s="27"/>
      <c r="N113" s="27"/>
      <c r="O113" s="27">
        <v>4</v>
      </c>
      <c r="P113" s="33">
        <f t="shared" si="4"/>
        <v>1.2897379727769597E-2</v>
      </c>
      <c r="Q113" s="33">
        <f t="shared" si="5"/>
        <v>0.45546709587226503</v>
      </c>
    </row>
    <row r="114" spans="1:17" x14ac:dyDescent="0.3">
      <c r="A114" s="27" t="s">
        <v>931</v>
      </c>
      <c r="B114" s="27" t="s">
        <v>932</v>
      </c>
      <c r="C114" s="27" t="s">
        <v>715</v>
      </c>
      <c r="D114" s="27" t="s">
        <v>933</v>
      </c>
      <c r="E114" s="27" t="s">
        <v>543</v>
      </c>
      <c r="F114" s="27" t="s">
        <v>718</v>
      </c>
      <c r="G114" s="27">
        <v>4</v>
      </c>
      <c r="H114" s="27">
        <v>16.649999999999999</v>
      </c>
      <c r="I114" s="27">
        <v>11.811</v>
      </c>
      <c r="J114" s="27">
        <v>9.4488000000000003</v>
      </c>
      <c r="K114" s="28">
        <v>7.6772</v>
      </c>
      <c r="L114" s="27">
        <v>7</v>
      </c>
      <c r="M114" s="27"/>
      <c r="N114" s="27"/>
      <c r="O114" s="27">
        <v>7</v>
      </c>
      <c r="P114" s="33">
        <f t="shared" si="4"/>
        <v>2.4570012599654755E-2</v>
      </c>
      <c r="Q114" s="33">
        <f t="shared" si="5"/>
        <v>0.86768262395302787</v>
      </c>
    </row>
    <row r="115" spans="1:17" x14ac:dyDescent="0.3">
      <c r="A115" s="27" t="s">
        <v>934</v>
      </c>
      <c r="B115" s="27" t="s">
        <v>935</v>
      </c>
      <c r="C115" s="27" t="s">
        <v>556</v>
      </c>
      <c r="D115" s="27" t="s">
        <v>557</v>
      </c>
      <c r="E115" s="27" t="s">
        <v>543</v>
      </c>
      <c r="F115" s="27" t="s">
        <v>558</v>
      </c>
      <c r="G115" s="27">
        <v>4</v>
      </c>
      <c r="H115" s="27">
        <v>14.19</v>
      </c>
      <c r="I115" s="27">
        <v>12.007899999999999</v>
      </c>
      <c r="J115" s="27">
        <v>10.039400000000001</v>
      </c>
      <c r="K115" s="28">
        <v>7.4802999999999997</v>
      </c>
      <c r="L115" s="27">
        <v>7</v>
      </c>
      <c r="M115" s="27"/>
      <c r="N115" s="27"/>
      <c r="O115" s="27">
        <v>7</v>
      </c>
      <c r="P115" s="33">
        <f t="shared" si="4"/>
        <v>2.586026881277571E-2</v>
      </c>
      <c r="Q115" s="33">
        <f t="shared" si="5"/>
        <v>0.91324763504253037</v>
      </c>
    </row>
    <row r="116" spans="1:17" x14ac:dyDescent="0.3">
      <c r="A116" s="27" t="s">
        <v>1518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27">
        <f>SUM(L3:L115)</f>
        <v>818</v>
      </c>
      <c r="M116" s="27">
        <f>SUM(M3:M115)</f>
        <v>309</v>
      </c>
      <c r="N116" s="27"/>
      <c r="O116" s="27">
        <f>SUM(O3:O115)</f>
        <v>1127</v>
      </c>
      <c r="P116" s="40">
        <f>SUM(P3:P115)</f>
        <v>7.9912329728779392</v>
      </c>
      <c r="Q116" s="64">
        <f t="shared" si="5"/>
        <v>282.20799506729259</v>
      </c>
    </row>
  </sheetData>
  <autoFilter ref="A2:Q116" xr:uid="{00000000-0001-0000-0D00-000000000000}"/>
  <mergeCells count="2">
    <mergeCell ref="B116:K116"/>
    <mergeCell ref="M1:O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zoomScale="85" zoomScaleNormal="85" workbookViewId="0">
      <selection activeCell="R30" sqref="R30:R32"/>
    </sheetView>
  </sheetViews>
  <sheetFormatPr defaultRowHeight="14.4" x14ac:dyDescent="0.3"/>
  <cols>
    <col min="1" max="1" width="13.5546875" style="26" customWidth="1"/>
    <col min="2" max="2" width="8.88671875" style="26"/>
    <col min="3" max="3" width="28.77734375" style="26" bestFit="1" customWidth="1"/>
    <col min="4" max="12" width="8.88671875" style="26"/>
    <col min="13" max="13" width="10.44140625" style="26" customWidth="1"/>
    <col min="14" max="14" width="8.88671875" style="26"/>
    <col min="15" max="15" width="7.109375" style="26" customWidth="1"/>
    <col min="16" max="16" width="10.44140625" style="26" customWidth="1"/>
    <col min="17" max="17" width="11" style="26" bestFit="1" customWidth="1"/>
    <col min="18" max="18" width="36.33203125" style="26" bestFit="1" customWidth="1"/>
    <col min="19" max="16384" width="8.88671875" style="26"/>
  </cols>
  <sheetData>
    <row r="1" spans="1:17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  <c r="P1" s="30"/>
    </row>
    <row r="2" spans="1:17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</row>
    <row r="3" spans="1:17" x14ac:dyDescent="0.3">
      <c r="A3" s="27" t="s">
        <v>118</v>
      </c>
      <c r="B3" s="27" t="s">
        <v>119</v>
      </c>
      <c r="C3" s="27" t="s">
        <v>120</v>
      </c>
      <c r="D3" s="27" t="s">
        <v>121</v>
      </c>
      <c r="E3" s="27" t="s">
        <v>122</v>
      </c>
      <c r="F3" s="27" t="s">
        <v>86</v>
      </c>
      <c r="G3" s="27">
        <v>2</v>
      </c>
      <c r="H3" s="27">
        <v>31.04</v>
      </c>
      <c r="I3" s="27">
        <v>18.503900000000002</v>
      </c>
      <c r="J3" s="27">
        <v>13.582699999999999</v>
      </c>
      <c r="K3" s="27">
        <v>13.779500000000001</v>
      </c>
      <c r="L3" s="27">
        <v>1</v>
      </c>
      <c r="M3" s="27"/>
      <c r="N3" s="27"/>
      <c r="O3" s="27">
        <v>1</v>
      </c>
      <c r="P3" s="33">
        <f t="shared" ref="P3:P39" si="0">O3/G3*I3*J3*K3*0.0254*0.0254*0.0254</f>
        <v>2.8376184199922681E-2</v>
      </c>
      <c r="Q3" s="33">
        <f t="shared" ref="Q3:Q40" si="1">P3*35.3147</f>
        <v>1.0020964321650097</v>
      </c>
    </row>
    <row r="4" spans="1:17" x14ac:dyDescent="0.3">
      <c r="A4" s="27" t="s">
        <v>145</v>
      </c>
      <c r="B4" s="27" t="s">
        <v>146</v>
      </c>
      <c r="C4" s="27" t="s">
        <v>143</v>
      </c>
      <c r="D4" s="27" t="s">
        <v>147</v>
      </c>
      <c r="E4" s="27" t="s">
        <v>148</v>
      </c>
      <c r="F4" s="27" t="s">
        <v>144</v>
      </c>
      <c r="G4" s="27">
        <v>1</v>
      </c>
      <c r="H4" s="27">
        <v>40.590000000000003</v>
      </c>
      <c r="I4" s="27">
        <v>17.32</v>
      </c>
      <c r="J4" s="27">
        <v>15.75</v>
      </c>
      <c r="K4" s="27">
        <v>7.87</v>
      </c>
      <c r="L4" s="27">
        <v>7</v>
      </c>
      <c r="M4" s="27"/>
      <c r="N4" s="27"/>
      <c r="O4" s="27">
        <v>7</v>
      </c>
      <c r="P4" s="33">
        <f t="shared" si="0"/>
        <v>0.24626481581777038</v>
      </c>
      <c r="Q4" s="33">
        <f t="shared" si="1"/>
        <v>8.6967680911598162</v>
      </c>
    </row>
    <row r="5" spans="1:17" x14ac:dyDescent="0.3">
      <c r="A5" s="27" t="s">
        <v>149</v>
      </c>
      <c r="B5" s="27" t="s">
        <v>150</v>
      </c>
      <c r="C5" s="27" t="s">
        <v>151</v>
      </c>
      <c r="D5" s="27" t="s">
        <v>152</v>
      </c>
      <c r="E5" s="27" t="s">
        <v>153</v>
      </c>
      <c r="F5" s="27" t="s">
        <v>154</v>
      </c>
      <c r="G5" s="27">
        <v>1</v>
      </c>
      <c r="H5" s="27">
        <v>44.16</v>
      </c>
      <c r="I5" s="27">
        <v>18.503900000000002</v>
      </c>
      <c r="J5" s="27">
        <v>15.3543</v>
      </c>
      <c r="K5" s="27">
        <v>12.992100000000001</v>
      </c>
      <c r="L5" s="27">
        <v>1</v>
      </c>
      <c r="M5" s="27"/>
      <c r="N5" s="27"/>
      <c r="O5" s="27">
        <v>1</v>
      </c>
      <c r="P5" s="33">
        <f t="shared" si="0"/>
        <v>6.0488637066725873E-2</v>
      </c>
      <c r="Q5" s="33">
        <f t="shared" si="1"/>
        <v>2.1361380714203042</v>
      </c>
    </row>
    <row r="6" spans="1:17" x14ac:dyDescent="0.3">
      <c r="A6" s="27" t="s">
        <v>155</v>
      </c>
      <c r="B6" s="27" t="s">
        <v>156</v>
      </c>
      <c r="C6" s="27" t="s">
        <v>157</v>
      </c>
      <c r="D6" s="27" t="s">
        <v>158</v>
      </c>
      <c r="E6" s="27" t="s">
        <v>153</v>
      </c>
      <c r="F6" s="27" t="s">
        <v>144</v>
      </c>
      <c r="G6" s="27">
        <v>1</v>
      </c>
      <c r="H6" s="27">
        <v>37.69</v>
      </c>
      <c r="I6" s="27">
        <v>19.690000000000001</v>
      </c>
      <c r="J6" s="27">
        <v>17.72</v>
      </c>
      <c r="K6" s="27">
        <v>5.12</v>
      </c>
      <c r="L6" s="27">
        <v>2</v>
      </c>
      <c r="M6" s="27"/>
      <c r="N6" s="27"/>
      <c r="O6" s="27">
        <v>2</v>
      </c>
      <c r="P6" s="33">
        <f t="shared" si="0"/>
        <v>5.8547794551144443E-2</v>
      </c>
      <c r="Q6" s="33">
        <f t="shared" si="1"/>
        <v>2.0675978002353008</v>
      </c>
    </row>
    <row r="7" spans="1:17" x14ac:dyDescent="0.3">
      <c r="A7" s="27" t="s">
        <v>159</v>
      </c>
      <c r="B7" s="27" t="s">
        <v>160</v>
      </c>
      <c r="C7" s="27" t="s">
        <v>161</v>
      </c>
      <c r="D7" s="27" t="s">
        <v>162</v>
      </c>
      <c r="E7" s="27" t="s">
        <v>163</v>
      </c>
      <c r="F7" s="27" t="s">
        <v>86</v>
      </c>
      <c r="G7" s="27">
        <v>1</v>
      </c>
      <c r="H7" s="27">
        <v>19</v>
      </c>
      <c r="I7" s="27">
        <v>16.73</v>
      </c>
      <c r="J7" s="27">
        <v>11.81</v>
      </c>
      <c r="K7" s="27">
        <v>6.89</v>
      </c>
      <c r="L7" s="27">
        <v>2</v>
      </c>
      <c r="M7" s="27"/>
      <c r="N7" s="27"/>
      <c r="O7" s="27">
        <v>2</v>
      </c>
      <c r="P7" s="33">
        <f t="shared" si="0"/>
        <v>4.4616572686418096E-2</v>
      </c>
      <c r="Q7" s="33">
        <f t="shared" si="1"/>
        <v>1.5756208794490492</v>
      </c>
    </row>
    <row r="8" spans="1:17" x14ac:dyDescent="0.3">
      <c r="A8" s="27" t="s">
        <v>164</v>
      </c>
      <c r="B8" s="27" t="s">
        <v>165</v>
      </c>
      <c r="C8" s="27" t="s">
        <v>166</v>
      </c>
      <c r="D8" s="27" t="s">
        <v>167</v>
      </c>
      <c r="E8" s="27" t="s">
        <v>168</v>
      </c>
      <c r="F8" s="27" t="s">
        <v>169</v>
      </c>
      <c r="G8" s="27">
        <v>1</v>
      </c>
      <c r="H8" s="27">
        <v>25.34</v>
      </c>
      <c r="I8" s="27">
        <v>16.73</v>
      </c>
      <c r="J8" s="27">
        <v>13.39</v>
      </c>
      <c r="K8" s="27">
        <v>7.48</v>
      </c>
      <c r="L8" s="27">
        <v>183</v>
      </c>
      <c r="M8" s="27"/>
      <c r="N8" s="27"/>
      <c r="O8" s="27">
        <v>183</v>
      </c>
      <c r="P8" s="33">
        <f t="shared" si="0"/>
        <v>5.024933925259921</v>
      </c>
      <c r="Q8" s="33">
        <f t="shared" si="1"/>
        <v>177.45403409037655</v>
      </c>
    </row>
    <row r="9" spans="1:17" x14ac:dyDescent="0.3">
      <c r="A9" s="27" t="s">
        <v>170</v>
      </c>
      <c r="B9" s="27" t="s">
        <v>171</v>
      </c>
      <c r="C9" s="27" t="s">
        <v>161</v>
      </c>
      <c r="D9" s="27" t="s">
        <v>172</v>
      </c>
      <c r="E9" s="27" t="s">
        <v>173</v>
      </c>
      <c r="F9" s="27" t="s">
        <v>1041</v>
      </c>
      <c r="G9" s="27">
        <v>3</v>
      </c>
      <c r="H9" s="27">
        <v>19</v>
      </c>
      <c r="I9" s="27">
        <v>19.684999999999999</v>
      </c>
      <c r="J9" s="27">
        <v>16.732299999999999</v>
      </c>
      <c r="K9" s="27">
        <v>11.811</v>
      </c>
      <c r="L9" s="27">
        <v>2</v>
      </c>
      <c r="M9" s="27"/>
      <c r="N9" s="27"/>
      <c r="O9" s="27">
        <v>2</v>
      </c>
      <c r="P9" s="33">
        <f t="shared" si="0"/>
        <v>4.2499872000001979E-2</v>
      </c>
      <c r="Q9" s="33">
        <f t="shared" si="1"/>
        <v>1.50087022971847</v>
      </c>
    </row>
    <row r="10" spans="1:17" x14ac:dyDescent="0.3">
      <c r="A10" s="27" t="s">
        <v>245</v>
      </c>
      <c r="B10" s="27" t="s">
        <v>246</v>
      </c>
      <c r="C10" s="27" t="s">
        <v>243</v>
      </c>
      <c r="D10" s="27" t="s">
        <v>247</v>
      </c>
      <c r="E10" s="27" t="s">
        <v>248</v>
      </c>
      <c r="F10" s="27" t="s">
        <v>244</v>
      </c>
      <c r="G10" s="27">
        <v>2</v>
      </c>
      <c r="H10" s="27">
        <v>35</v>
      </c>
      <c r="I10" s="27">
        <v>19.684999999999999</v>
      </c>
      <c r="J10" s="27">
        <v>15.944900000000001</v>
      </c>
      <c r="K10" s="27">
        <v>14.960599999999999</v>
      </c>
      <c r="L10" s="27">
        <v>2</v>
      </c>
      <c r="M10" s="27"/>
      <c r="N10" s="27"/>
      <c r="O10" s="27">
        <v>2</v>
      </c>
      <c r="P10" s="33">
        <f t="shared" si="0"/>
        <v>7.694977959995819E-2</v>
      </c>
      <c r="Q10" s="33">
        <f t="shared" si="1"/>
        <v>2.7174583816386435</v>
      </c>
    </row>
    <row r="11" spans="1:17" x14ac:dyDescent="0.3">
      <c r="A11" s="27" t="s">
        <v>256</v>
      </c>
      <c r="B11" s="27" t="s">
        <v>257</v>
      </c>
      <c r="C11" s="27" t="s">
        <v>255</v>
      </c>
      <c r="D11" s="27" t="s">
        <v>258</v>
      </c>
      <c r="E11" s="27" t="s">
        <v>259</v>
      </c>
      <c r="F11" s="27" t="s">
        <v>169</v>
      </c>
      <c r="G11" s="27">
        <v>1</v>
      </c>
      <c r="H11" s="27">
        <v>42.3</v>
      </c>
      <c r="I11" s="27">
        <v>21.259799999999998</v>
      </c>
      <c r="J11" s="27">
        <v>18.503900000000002</v>
      </c>
      <c r="K11" s="27">
        <v>9.8424999999999994</v>
      </c>
      <c r="L11" s="27">
        <v>66.5</v>
      </c>
      <c r="M11" s="27"/>
      <c r="N11" s="27"/>
      <c r="O11" s="34">
        <f>L11</f>
        <v>66.5</v>
      </c>
      <c r="P11" s="33">
        <f t="shared" si="0"/>
        <v>4.2193996835006331</v>
      </c>
      <c r="Q11" s="33">
        <f t="shared" si="1"/>
        <v>149.00683400291982</v>
      </c>
    </row>
    <row r="12" spans="1:17" x14ac:dyDescent="0.3">
      <c r="A12" s="27" t="s">
        <v>260</v>
      </c>
      <c r="B12" s="27" t="s">
        <v>261</v>
      </c>
      <c r="C12" s="27" t="s">
        <v>262</v>
      </c>
      <c r="D12" s="27" t="s">
        <v>263</v>
      </c>
      <c r="E12" s="27" t="s">
        <v>264</v>
      </c>
      <c r="F12" s="27" t="s">
        <v>74</v>
      </c>
      <c r="G12" s="27">
        <v>1</v>
      </c>
      <c r="H12" s="27">
        <v>40.799999999999997</v>
      </c>
      <c r="I12" s="27">
        <v>22.047199999999997</v>
      </c>
      <c r="J12" s="27">
        <v>17.7165</v>
      </c>
      <c r="K12" s="27">
        <v>9.0550999999999995</v>
      </c>
      <c r="L12" s="27">
        <v>1</v>
      </c>
      <c r="M12" s="27"/>
      <c r="N12" s="27"/>
      <c r="O12" s="27">
        <v>1</v>
      </c>
      <c r="P12" s="33">
        <f t="shared" si="0"/>
        <v>5.7959652240695513E-2</v>
      </c>
      <c r="Q12" s="33">
        <f t="shared" si="1"/>
        <v>2.0468277309844898</v>
      </c>
    </row>
    <row r="13" spans="1:17" x14ac:dyDescent="0.3">
      <c r="A13" s="27" t="s">
        <v>271</v>
      </c>
      <c r="B13" s="27" t="s">
        <v>272</v>
      </c>
      <c r="C13" s="27" t="s">
        <v>273</v>
      </c>
      <c r="D13" s="27" t="s">
        <v>274</v>
      </c>
      <c r="E13" s="27" t="s">
        <v>153</v>
      </c>
      <c r="F13" s="27" t="s">
        <v>275</v>
      </c>
      <c r="G13" s="27">
        <v>1</v>
      </c>
      <c r="H13" s="27">
        <v>28.57</v>
      </c>
      <c r="I13" s="27">
        <v>18.5</v>
      </c>
      <c r="J13" s="27">
        <v>9.4499999999999993</v>
      </c>
      <c r="K13" s="27">
        <v>9.4499999999999993</v>
      </c>
      <c r="L13" s="27">
        <v>1</v>
      </c>
      <c r="M13" s="27"/>
      <c r="N13" s="27"/>
      <c r="O13" s="27">
        <v>1</v>
      </c>
      <c r="P13" s="33">
        <f t="shared" si="0"/>
        <v>2.7073006982909993E-2</v>
      </c>
      <c r="Q13" s="33">
        <f t="shared" si="1"/>
        <v>0.95607511969937153</v>
      </c>
    </row>
    <row r="14" spans="1:17" x14ac:dyDescent="0.3">
      <c r="A14" s="27" t="s">
        <v>276</v>
      </c>
      <c r="B14" s="27" t="s">
        <v>277</v>
      </c>
      <c r="C14" s="27" t="s">
        <v>278</v>
      </c>
      <c r="D14" s="27" t="s">
        <v>279</v>
      </c>
      <c r="E14" s="27" t="s">
        <v>280</v>
      </c>
      <c r="F14" s="27" t="s">
        <v>33</v>
      </c>
      <c r="G14" s="27">
        <v>1</v>
      </c>
      <c r="H14" s="27">
        <v>34.22</v>
      </c>
      <c r="I14" s="27">
        <v>13.39</v>
      </c>
      <c r="J14" s="27">
        <v>9.84</v>
      </c>
      <c r="K14" s="27">
        <v>18.5</v>
      </c>
      <c r="L14" s="27">
        <v>165</v>
      </c>
      <c r="M14" s="27"/>
      <c r="N14" s="27"/>
      <c r="O14" s="27">
        <v>165</v>
      </c>
      <c r="P14" s="33">
        <f t="shared" si="0"/>
        <v>6.5907144828027349</v>
      </c>
      <c r="Q14" s="33">
        <f t="shared" si="1"/>
        <v>232.74910474583376</v>
      </c>
    </row>
    <row r="15" spans="1:17" x14ac:dyDescent="0.3">
      <c r="A15" s="27" t="s">
        <v>281</v>
      </c>
      <c r="B15" s="27" t="s">
        <v>282</v>
      </c>
      <c r="C15" s="27" t="s">
        <v>278</v>
      </c>
      <c r="D15" s="27" t="s">
        <v>283</v>
      </c>
      <c r="E15" s="27" t="s">
        <v>174</v>
      </c>
      <c r="F15" s="27" t="s">
        <v>33</v>
      </c>
      <c r="G15" s="27">
        <v>1</v>
      </c>
      <c r="H15" s="27">
        <v>40.020000000000003</v>
      </c>
      <c r="I15" s="27">
        <v>13.39</v>
      </c>
      <c r="J15" s="27">
        <v>9.84</v>
      </c>
      <c r="K15" s="27">
        <v>18.5</v>
      </c>
      <c r="L15" s="27">
        <v>422</v>
      </c>
      <c r="M15" s="27"/>
      <c r="N15" s="27"/>
      <c r="O15" s="27">
        <v>422</v>
      </c>
      <c r="P15" s="33">
        <f t="shared" si="0"/>
        <v>16.856251586319722</v>
      </c>
      <c r="Q15" s="33">
        <f t="shared" si="1"/>
        <v>595.27346789540513</v>
      </c>
    </row>
    <row r="16" spans="1:17" x14ac:dyDescent="0.3">
      <c r="A16" s="27" t="s">
        <v>284</v>
      </c>
      <c r="B16" s="27" t="s">
        <v>285</v>
      </c>
      <c r="C16" s="27" t="s">
        <v>286</v>
      </c>
      <c r="D16" s="27" t="s">
        <v>287</v>
      </c>
      <c r="E16" s="27" t="s">
        <v>288</v>
      </c>
      <c r="F16" s="27" t="s">
        <v>43</v>
      </c>
      <c r="G16" s="27">
        <v>1</v>
      </c>
      <c r="H16" s="27">
        <v>33.33</v>
      </c>
      <c r="I16" s="27">
        <v>18.50394</v>
      </c>
      <c r="J16" s="27">
        <v>9.8425200000000004</v>
      </c>
      <c r="K16" s="27">
        <v>9.8425200000000004</v>
      </c>
      <c r="L16" s="27">
        <v>6</v>
      </c>
      <c r="M16" s="27"/>
      <c r="N16" s="27"/>
      <c r="O16" s="27">
        <v>6</v>
      </c>
      <c r="P16" s="33">
        <f t="shared" si="0"/>
        <v>0.176250039780002</v>
      </c>
      <c r="Q16" s="33">
        <f t="shared" si="1"/>
        <v>6.2242172798188369</v>
      </c>
    </row>
    <row r="17" spans="1:17" x14ac:dyDescent="0.3">
      <c r="A17" s="27" t="s">
        <v>289</v>
      </c>
      <c r="B17" s="27" t="s">
        <v>290</v>
      </c>
      <c r="C17" s="27" t="s">
        <v>286</v>
      </c>
      <c r="D17" s="27" t="s">
        <v>291</v>
      </c>
      <c r="E17" s="27" t="s">
        <v>153</v>
      </c>
      <c r="F17" s="27" t="s">
        <v>43</v>
      </c>
      <c r="G17" s="27">
        <v>1</v>
      </c>
      <c r="H17" s="27">
        <v>38.090000000000003</v>
      </c>
      <c r="I17" s="27">
        <v>18.50394</v>
      </c>
      <c r="J17" s="27">
        <v>10.62992</v>
      </c>
      <c r="K17" s="27">
        <v>10.62992</v>
      </c>
      <c r="L17" s="27">
        <v>262.5</v>
      </c>
      <c r="M17" s="27"/>
      <c r="N17" s="27"/>
      <c r="O17" s="34">
        <f>L17</f>
        <v>262.5</v>
      </c>
      <c r="P17" s="33">
        <f t="shared" si="0"/>
        <v>8.9940368224347811</v>
      </c>
      <c r="Q17" s="33">
        <f t="shared" si="1"/>
        <v>317.6217121732376</v>
      </c>
    </row>
    <row r="18" spans="1:17" x14ac:dyDescent="0.3">
      <c r="A18" s="27" t="s">
        <v>292</v>
      </c>
      <c r="B18" s="27" t="s">
        <v>293</v>
      </c>
      <c r="C18" s="27" t="s">
        <v>294</v>
      </c>
      <c r="D18" s="27" t="s">
        <v>295</v>
      </c>
      <c r="E18" s="27" t="s">
        <v>296</v>
      </c>
      <c r="F18" s="27" t="s">
        <v>1041</v>
      </c>
      <c r="G18" s="27">
        <v>1</v>
      </c>
      <c r="H18" s="27">
        <v>28.57</v>
      </c>
      <c r="I18" s="27">
        <v>18.5</v>
      </c>
      <c r="J18" s="27">
        <v>9.84</v>
      </c>
      <c r="K18" s="27">
        <v>9.84</v>
      </c>
      <c r="L18" s="27">
        <v>48.5</v>
      </c>
      <c r="M18" s="27"/>
      <c r="N18" s="27"/>
      <c r="O18" s="34">
        <f t="shared" ref="O18:O21" si="2">L18</f>
        <v>48.5</v>
      </c>
      <c r="P18" s="33">
        <f t="shared" si="0"/>
        <v>1.4236551835484543</v>
      </c>
      <c r="Q18" s="33">
        <f t="shared" si="1"/>
        <v>50.275955710458604</v>
      </c>
    </row>
    <row r="19" spans="1:17" x14ac:dyDescent="0.3">
      <c r="A19" s="27" t="s">
        <v>297</v>
      </c>
      <c r="B19" s="27" t="s">
        <v>298</v>
      </c>
      <c r="C19" s="27" t="s">
        <v>294</v>
      </c>
      <c r="D19" s="27" t="s">
        <v>299</v>
      </c>
      <c r="E19" s="27" t="s">
        <v>300</v>
      </c>
      <c r="F19" s="27" t="s">
        <v>1041</v>
      </c>
      <c r="G19" s="27">
        <v>1</v>
      </c>
      <c r="H19" s="27">
        <v>33.33</v>
      </c>
      <c r="I19" s="27">
        <v>18.5</v>
      </c>
      <c r="J19" s="27">
        <v>10.63</v>
      </c>
      <c r="K19" s="27">
        <v>10.63</v>
      </c>
      <c r="L19" s="27">
        <v>189.5</v>
      </c>
      <c r="M19" s="27"/>
      <c r="N19" s="27"/>
      <c r="O19" s="34">
        <f t="shared" si="2"/>
        <v>189.5</v>
      </c>
      <c r="P19" s="33">
        <f t="shared" si="0"/>
        <v>6.4915532150901845</v>
      </c>
      <c r="Q19" s="33">
        <f t="shared" si="1"/>
        <v>229.24725432494535</v>
      </c>
    </row>
    <row r="20" spans="1:17" x14ac:dyDescent="0.3">
      <c r="A20" s="27" t="s">
        <v>302</v>
      </c>
      <c r="B20" s="27" t="s">
        <v>303</v>
      </c>
      <c r="C20" s="27" t="s">
        <v>304</v>
      </c>
      <c r="D20" s="27" t="s">
        <v>305</v>
      </c>
      <c r="E20" s="27" t="s">
        <v>153</v>
      </c>
      <c r="F20" s="27" t="s">
        <v>116</v>
      </c>
      <c r="G20" s="27">
        <v>1</v>
      </c>
      <c r="H20" s="27">
        <v>33.33</v>
      </c>
      <c r="I20" s="27">
        <v>18.50394</v>
      </c>
      <c r="J20" s="27">
        <v>9.8425200000000004</v>
      </c>
      <c r="K20" s="27">
        <v>9.8425200000000004</v>
      </c>
      <c r="L20" s="27">
        <v>135.5</v>
      </c>
      <c r="M20" s="27"/>
      <c r="N20" s="27"/>
      <c r="O20" s="34">
        <f t="shared" si="2"/>
        <v>135.5</v>
      </c>
      <c r="P20" s="33">
        <f t="shared" si="0"/>
        <v>3.9803133983650452</v>
      </c>
      <c r="Q20" s="33">
        <f t="shared" si="1"/>
        <v>140.56357356924207</v>
      </c>
    </row>
    <row r="21" spans="1:17" x14ac:dyDescent="0.3">
      <c r="A21" s="27" t="s">
        <v>306</v>
      </c>
      <c r="B21" s="27" t="s">
        <v>307</v>
      </c>
      <c r="C21" s="27" t="s">
        <v>304</v>
      </c>
      <c r="D21" s="27" t="s">
        <v>305</v>
      </c>
      <c r="E21" s="27" t="s">
        <v>153</v>
      </c>
      <c r="F21" s="27" t="s">
        <v>85</v>
      </c>
      <c r="G21" s="27">
        <v>1</v>
      </c>
      <c r="H21" s="27">
        <v>33.33</v>
      </c>
      <c r="I21" s="27">
        <v>18.50394</v>
      </c>
      <c r="J21" s="27">
        <v>9.8425200000000004</v>
      </c>
      <c r="K21" s="27">
        <v>9.8425200000000004</v>
      </c>
      <c r="L21" s="27">
        <v>158</v>
      </c>
      <c r="M21" s="27"/>
      <c r="N21" s="27"/>
      <c r="O21" s="34">
        <f t="shared" si="2"/>
        <v>158</v>
      </c>
      <c r="P21" s="33">
        <f t="shared" si="0"/>
        <v>4.6412510475400524</v>
      </c>
      <c r="Q21" s="33">
        <f t="shared" si="1"/>
        <v>163.90438836856271</v>
      </c>
    </row>
    <row r="22" spans="1:17" x14ac:dyDescent="0.3">
      <c r="A22" s="27" t="s">
        <v>308</v>
      </c>
      <c r="B22" s="27" t="s">
        <v>309</v>
      </c>
      <c r="C22" s="27" t="s">
        <v>310</v>
      </c>
      <c r="D22" s="27" t="s">
        <v>311</v>
      </c>
      <c r="E22" s="27" t="s">
        <v>312</v>
      </c>
      <c r="F22" s="27" t="s">
        <v>33</v>
      </c>
      <c r="G22" s="27">
        <v>1</v>
      </c>
      <c r="H22" s="27">
        <v>26.95</v>
      </c>
      <c r="I22" s="27">
        <v>11.81</v>
      </c>
      <c r="J22" s="27">
        <v>9.84</v>
      </c>
      <c r="K22" s="27">
        <v>4.92</v>
      </c>
      <c r="L22" s="27">
        <v>1</v>
      </c>
      <c r="M22" s="27"/>
      <c r="N22" s="27"/>
      <c r="O22" s="27">
        <v>1</v>
      </c>
      <c r="P22" s="33">
        <f t="shared" si="0"/>
        <v>9.369388530346752E-3</v>
      </c>
      <c r="Q22" s="33">
        <f t="shared" si="1"/>
        <v>0.33087714513263644</v>
      </c>
    </row>
    <row r="23" spans="1:17" x14ac:dyDescent="0.3">
      <c r="A23" s="27" t="s">
        <v>313</v>
      </c>
      <c r="B23" s="27" t="s">
        <v>314</v>
      </c>
      <c r="C23" s="27" t="s">
        <v>286</v>
      </c>
      <c r="D23" s="27" t="s">
        <v>315</v>
      </c>
      <c r="E23" s="27" t="s">
        <v>312</v>
      </c>
      <c r="F23" s="27" t="s">
        <v>43</v>
      </c>
      <c r="G23" s="27">
        <v>1</v>
      </c>
      <c r="H23" s="27">
        <v>30.95</v>
      </c>
      <c r="I23" s="27">
        <v>11.41732</v>
      </c>
      <c r="J23" s="27">
        <v>9.4488199999999996</v>
      </c>
      <c r="K23" s="27">
        <v>4.7244099999999998</v>
      </c>
      <c r="L23" s="27">
        <v>82</v>
      </c>
      <c r="M23" s="27"/>
      <c r="N23" s="27"/>
      <c r="O23" s="34">
        <f t="shared" ref="O23:O29" si="3">L23</f>
        <v>82</v>
      </c>
      <c r="P23" s="33">
        <f t="shared" si="0"/>
        <v>0.68486398976636942</v>
      </c>
      <c r="Q23" s="33">
        <f t="shared" si="1"/>
        <v>24.185766339402406</v>
      </c>
    </row>
    <row r="24" spans="1:17" x14ac:dyDescent="0.3">
      <c r="A24" s="27" t="s">
        <v>316</v>
      </c>
      <c r="B24" s="27" t="s">
        <v>317</v>
      </c>
      <c r="C24" s="27" t="s">
        <v>301</v>
      </c>
      <c r="D24" s="27" t="s">
        <v>318</v>
      </c>
      <c r="E24" s="27" t="s">
        <v>288</v>
      </c>
      <c r="F24" s="27" t="s">
        <v>1041</v>
      </c>
      <c r="G24" s="27">
        <v>1</v>
      </c>
      <c r="H24" s="27">
        <v>28.57</v>
      </c>
      <c r="I24" s="27">
        <v>11.811</v>
      </c>
      <c r="J24" s="27">
        <v>10.2362</v>
      </c>
      <c r="K24" s="27">
        <v>3.5432999999999999</v>
      </c>
      <c r="L24" s="27">
        <v>49</v>
      </c>
      <c r="M24" s="27"/>
      <c r="N24" s="27"/>
      <c r="O24" s="34">
        <f t="shared" si="3"/>
        <v>49</v>
      </c>
      <c r="P24" s="33">
        <f t="shared" si="0"/>
        <v>0.3439779361241278</v>
      </c>
      <c r="Q24" s="33">
        <f t="shared" si="1"/>
        <v>12.147477620842738</v>
      </c>
    </row>
    <row r="25" spans="1:17" x14ac:dyDescent="0.3">
      <c r="A25" s="27" t="s">
        <v>319</v>
      </c>
      <c r="B25" s="27" t="s">
        <v>320</v>
      </c>
      <c r="C25" s="27" t="s">
        <v>301</v>
      </c>
      <c r="D25" s="27" t="s">
        <v>321</v>
      </c>
      <c r="E25" s="27" t="s">
        <v>312</v>
      </c>
      <c r="F25" s="27" t="s">
        <v>1041</v>
      </c>
      <c r="G25" s="27">
        <v>1</v>
      </c>
      <c r="H25" s="27">
        <v>33.33</v>
      </c>
      <c r="I25" s="27">
        <v>11.811</v>
      </c>
      <c r="J25" s="27">
        <v>10.2362</v>
      </c>
      <c r="K25" s="27">
        <v>4.9212999999999996</v>
      </c>
      <c r="L25" s="27">
        <v>60</v>
      </c>
      <c r="M25" s="27"/>
      <c r="N25" s="27"/>
      <c r="O25" s="34">
        <f t="shared" si="3"/>
        <v>60</v>
      </c>
      <c r="P25" s="33">
        <f t="shared" si="0"/>
        <v>0.58500243358324566</v>
      </c>
      <c r="Q25" s="33">
        <f t="shared" si="1"/>
        <v>20.659185441262245</v>
      </c>
    </row>
    <row r="26" spans="1:17" x14ac:dyDescent="0.3">
      <c r="A26" s="27" t="s">
        <v>322</v>
      </c>
      <c r="B26" s="27" t="s">
        <v>323</v>
      </c>
      <c r="C26" s="27" t="s">
        <v>304</v>
      </c>
      <c r="D26" s="27" t="s">
        <v>324</v>
      </c>
      <c r="E26" s="27" t="s">
        <v>312</v>
      </c>
      <c r="F26" s="27" t="s">
        <v>116</v>
      </c>
      <c r="G26" s="27">
        <v>1</v>
      </c>
      <c r="H26" s="27">
        <v>28.57</v>
      </c>
      <c r="I26" s="27">
        <v>11.42</v>
      </c>
      <c r="J26" s="27">
        <v>9.4499999999999993</v>
      </c>
      <c r="K26" s="27">
        <v>4.72</v>
      </c>
      <c r="L26" s="27">
        <v>71.5</v>
      </c>
      <c r="M26" s="27"/>
      <c r="N26" s="27"/>
      <c r="O26" s="34">
        <f t="shared" si="3"/>
        <v>71.5</v>
      </c>
      <c r="P26" s="33">
        <f t="shared" si="0"/>
        <v>0.5968251319267035</v>
      </c>
      <c r="Q26" s="33">
        <f t="shared" si="1"/>
        <v>21.076700486451958</v>
      </c>
    </row>
    <row r="27" spans="1:17" x14ac:dyDescent="0.3">
      <c r="A27" s="27" t="s">
        <v>325</v>
      </c>
      <c r="B27" s="27" t="s">
        <v>326</v>
      </c>
      <c r="C27" s="27" t="s">
        <v>304</v>
      </c>
      <c r="D27" s="27" t="s">
        <v>327</v>
      </c>
      <c r="E27" s="27" t="s">
        <v>312</v>
      </c>
      <c r="F27" s="27" t="s">
        <v>85</v>
      </c>
      <c r="G27" s="27">
        <v>1</v>
      </c>
      <c r="H27" s="27">
        <v>28.57</v>
      </c>
      <c r="I27" s="27">
        <v>11.41732</v>
      </c>
      <c r="J27" s="27">
        <v>9.4488199999999996</v>
      </c>
      <c r="K27" s="27">
        <v>4.7244099999999998</v>
      </c>
      <c r="L27" s="27">
        <v>73.5</v>
      </c>
      <c r="M27" s="27"/>
      <c r="N27" s="27"/>
      <c r="O27" s="34">
        <f t="shared" si="3"/>
        <v>73.5</v>
      </c>
      <c r="P27" s="33">
        <f t="shared" si="0"/>
        <v>0.61387199082717259</v>
      </c>
      <c r="Q27" s="33">
        <f t="shared" si="1"/>
        <v>21.678705194464353</v>
      </c>
    </row>
    <row r="28" spans="1:17" x14ac:dyDescent="0.3">
      <c r="A28" s="27" t="s">
        <v>328</v>
      </c>
      <c r="B28" s="27" t="s">
        <v>329</v>
      </c>
      <c r="C28" s="27" t="s">
        <v>330</v>
      </c>
      <c r="D28" s="27" t="s">
        <v>331</v>
      </c>
      <c r="E28" s="27" t="s">
        <v>288</v>
      </c>
      <c r="F28" s="27" t="s">
        <v>154</v>
      </c>
      <c r="G28" s="27">
        <v>1</v>
      </c>
      <c r="H28" s="27">
        <v>26.19</v>
      </c>
      <c r="I28" s="27">
        <v>18.5</v>
      </c>
      <c r="J28" s="27">
        <v>16.54</v>
      </c>
      <c r="K28" s="27">
        <v>5.51</v>
      </c>
      <c r="L28" s="27">
        <v>65</v>
      </c>
      <c r="M28" s="27"/>
      <c r="N28" s="27"/>
      <c r="O28" s="34">
        <f t="shared" si="3"/>
        <v>65</v>
      </c>
      <c r="P28" s="33">
        <f t="shared" si="0"/>
        <v>1.7958635630398836</v>
      </c>
      <c r="Q28" s="33">
        <f t="shared" si="1"/>
        <v>63.420382969684582</v>
      </c>
    </row>
    <row r="29" spans="1:17" x14ac:dyDescent="0.3">
      <c r="A29" s="27" t="s">
        <v>332</v>
      </c>
      <c r="B29" s="27" t="s">
        <v>333</v>
      </c>
      <c r="C29" s="27" t="s">
        <v>330</v>
      </c>
      <c r="D29" s="27" t="s">
        <v>331</v>
      </c>
      <c r="E29" s="27" t="s">
        <v>288</v>
      </c>
      <c r="F29" s="27" t="s">
        <v>43</v>
      </c>
      <c r="G29" s="27">
        <v>1</v>
      </c>
      <c r="H29" s="27">
        <v>26.19</v>
      </c>
      <c r="I29" s="27">
        <v>18.5</v>
      </c>
      <c r="J29" s="27">
        <v>16.54</v>
      </c>
      <c r="K29" s="27">
        <v>5.51</v>
      </c>
      <c r="L29" s="27">
        <v>52.5</v>
      </c>
      <c r="M29" s="27"/>
      <c r="N29" s="27"/>
      <c r="O29" s="34">
        <f t="shared" si="3"/>
        <v>52.5</v>
      </c>
      <c r="P29" s="33">
        <f t="shared" si="0"/>
        <v>1.4505051855322137</v>
      </c>
      <c r="Q29" s="33">
        <f t="shared" si="1"/>
        <v>51.224155475514472</v>
      </c>
    </row>
    <row r="30" spans="1:17" x14ac:dyDescent="0.3">
      <c r="A30" s="27" t="s">
        <v>800</v>
      </c>
      <c r="B30" s="27" t="s">
        <v>801</v>
      </c>
      <c r="C30" s="27" t="s">
        <v>802</v>
      </c>
      <c r="D30" s="27" t="s">
        <v>803</v>
      </c>
      <c r="E30" s="27" t="s">
        <v>804</v>
      </c>
      <c r="F30" s="27" t="s">
        <v>128</v>
      </c>
      <c r="G30" s="27">
        <v>1</v>
      </c>
      <c r="H30" s="27">
        <v>39</v>
      </c>
      <c r="I30" s="27">
        <v>18.897639999999999</v>
      </c>
      <c r="J30" s="27">
        <v>11.023620000000001</v>
      </c>
      <c r="K30" s="27">
        <v>11.023620000000001</v>
      </c>
      <c r="L30" s="27">
        <v>1</v>
      </c>
      <c r="M30" s="27"/>
      <c r="N30" s="27"/>
      <c r="O30" s="27">
        <v>1</v>
      </c>
      <c r="P30" s="33">
        <f t="shared" si="0"/>
        <v>3.763199041279966E-2</v>
      </c>
      <c r="Q30" s="33">
        <f t="shared" si="1"/>
        <v>1.3289624518308962</v>
      </c>
    </row>
    <row r="31" spans="1:17" x14ac:dyDescent="0.3">
      <c r="A31" s="27" t="s">
        <v>805</v>
      </c>
      <c r="B31" s="27" t="s">
        <v>806</v>
      </c>
      <c r="C31" s="27" t="s">
        <v>797</v>
      </c>
      <c r="D31" s="27" t="s">
        <v>807</v>
      </c>
      <c r="E31" s="27" t="s">
        <v>808</v>
      </c>
      <c r="F31" s="27" t="s">
        <v>799</v>
      </c>
      <c r="G31" s="27">
        <v>1</v>
      </c>
      <c r="H31" s="27">
        <v>28.2</v>
      </c>
      <c r="I31" s="27">
        <v>16.1417</v>
      </c>
      <c r="J31" s="27">
        <v>12.992100000000001</v>
      </c>
      <c r="K31" s="27">
        <v>6.2991999999999999</v>
      </c>
      <c r="L31" s="27">
        <v>330</v>
      </c>
      <c r="M31" s="27">
        <v>19</v>
      </c>
      <c r="N31" s="27"/>
      <c r="O31" s="27">
        <v>349</v>
      </c>
      <c r="P31" s="33">
        <f t="shared" ref="P31" si="4">O31/G31*I31*J31*K31*0.0254*0.0254*0.0254</f>
        <v>7.5551066691786612</v>
      </c>
      <c r="Q31" s="33">
        <f t="shared" ref="Q31" si="5">P31*35.3147</f>
        <v>266.80632549004366</v>
      </c>
    </row>
    <row r="32" spans="1:17" x14ac:dyDescent="0.3">
      <c r="A32" s="27" t="s">
        <v>809</v>
      </c>
      <c r="B32" s="27" t="s">
        <v>810</v>
      </c>
      <c r="C32" s="27" t="s">
        <v>797</v>
      </c>
      <c r="D32" s="27" t="s">
        <v>798</v>
      </c>
      <c r="E32" s="27" t="s">
        <v>456</v>
      </c>
      <c r="F32" s="27" t="s">
        <v>799</v>
      </c>
      <c r="G32" s="27">
        <v>1</v>
      </c>
      <c r="H32" s="27">
        <v>32.9</v>
      </c>
      <c r="I32" s="27">
        <v>15.747999999999999</v>
      </c>
      <c r="J32" s="27">
        <v>13.779500000000001</v>
      </c>
      <c r="K32" s="27">
        <v>4.3307000000000002</v>
      </c>
      <c r="L32" s="27">
        <v>29</v>
      </c>
      <c r="M32" s="27">
        <v>28</v>
      </c>
      <c r="N32" s="27"/>
      <c r="O32" s="27">
        <v>57</v>
      </c>
      <c r="P32" s="33">
        <f t="shared" si="0"/>
        <v>0.87779473321053347</v>
      </c>
      <c r="Q32" s="33">
        <f t="shared" si="1"/>
        <v>30.99905766491003</v>
      </c>
    </row>
    <row r="33" spans="1:17" x14ac:dyDescent="0.3">
      <c r="A33" s="27" t="s">
        <v>1465</v>
      </c>
      <c r="B33" s="27" t="s">
        <v>1466</v>
      </c>
      <c r="C33" s="27" t="s">
        <v>797</v>
      </c>
      <c r="D33" s="27" t="s">
        <v>1467</v>
      </c>
      <c r="E33" s="27" t="s">
        <v>1468</v>
      </c>
      <c r="F33" s="27" t="s">
        <v>1469</v>
      </c>
      <c r="G33" s="27">
        <v>1</v>
      </c>
      <c r="H33" s="27">
        <v>32.9</v>
      </c>
      <c r="I33" s="27">
        <v>15.75</v>
      </c>
      <c r="J33" s="27">
        <v>13.78</v>
      </c>
      <c r="K33" s="27">
        <v>4.33</v>
      </c>
      <c r="L33" s="27"/>
      <c r="M33" s="27">
        <v>2</v>
      </c>
      <c r="N33" s="27"/>
      <c r="O33" s="27">
        <v>2</v>
      </c>
      <c r="P33" s="33">
        <f t="shared" si="0"/>
        <v>3.0799865329178402E-2</v>
      </c>
      <c r="Q33" s="33">
        <f t="shared" si="1"/>
        <v>1.0876880041403365</v>
      </c>
    </row>
    <row r="34" spans="1:17" x14ac:dyDescent="0.3">
      <c r="A34" s="27" t="s">
        <v>880</v>
      </c>
      <c r="B34" s="27" t="s">
        <v>881</v>
      </c>
      <c r="C34" s="27" t="s">
        <v>882</v>
      </c>
      <c r="D34" s="27" t="s">
        <v>883</v>
      </c>
      <c r="E34" s="27" t="s">
        <v>398</v>
      </c>
      <c r="F34" s="27" t="s">
        <v>116</v>
      </c>
      <c r="G34" s="27">
        <v>1</v>
      </c>
      <c r="H34" s="27">
        <v>71</v>
      </c>
      <c r="I34" s="27">
        <v>22.83</v>
      </c>
      <c r="J34" s="27">
        <v>20.87</v>
      </c>
      <c r="K34" s="27">
        <v>9.84</v>
      </c>
      <c r="L34" s="27">
        <v>1</v>
      </c>
      <c r="M34" s="27"/>
      <c r="N34" s="27"/>
      <c r="O34" s="27">
        <v>1</v>
      </c>
      <c r="P34" s="33">
        <f t="shared" si="0"/>
        <v>7.6828898874540072E-2</v>
      </c>
      <c r="Q34" s="33">
        <f t="shared" si="1"/>
        <v>2.7131895150847205</v>
      </c>
    </row>
    <row r="35" spans="1:17" x14ac:dyDescent="0.3">
      <c r="A35" s="27" t="s">
        <v>885</v>
      </c>
      <c r="B35" s="27" t="s">
        <v>886</v>
      </c>
      <c r="C35" s="27" t="s">
        <v>887</v>
      </c>
      <c r="D35" s="27" t="s">
        <v>888</v>
      </c>
      <c r="E35" s="27" t="s">
        <v>398</v>
      </c>
      <c r="F35" s="27" t="s">
        <v>33</v>
      </c>
      <c r="G35" s="27">
        <v>1</v>
      </c>
      <c r="H35" s="27">
        <v>44</v>
      </c>
      <c r="I35" s="27">
        <v>18.110239999999997</v>
      </c>
      <c r="J35" s="27">
        <v>16.141729999999999</v>
      </c>
      <c r="K35" s="27">
        <v>7.4803099999999993</v>
      </c>
      <c r="L35" s="27">
        <v>1</v>
      </c>
      <c r="M35" s="27"/>
      <c r="N35" s="27"/>
      <c r="O35" s="27">
        <v>1</v>
      </c>
      <c r="P35" s="33">
        <f t="shared" si="0"/>
        <v>3.5833978645597328E-2</v>
      </c>
      <c r="Q35" s="33">
        <f t="shared" si="1"/>
        <v>1.265466205675676</v>
      </c>
    </row>
    <row r="36" spans="1:17" x14ac:dyDescent="0.3">
      <c r="A36" s="27" t="s">
        <v>890</v>
      </c>
      <c r="B36" s="27" t="s">
        <v>891</v>
      </c>
      <c r="C36" s="27" t="s">
        <v>882</v>
      </c>
      <c r="D36" s="27" t="s">
        <v>892</v>
      </c>
      <c r="E36" s="27" t="s">
        <v>398</v>
      </c>
      <c r="F36" s="27" t="s">
        <v>116</v>
      </c>
      <c r="G36" s="27">
        <v>1</v>
      </c>
      <c r="H36" s="27">
        <v>60</v>
      </c>
      <c r="I36" s="27">
        <v>18.11</v>
      </c>
      <c r="J36" s="27">
        <v>16.14</v>
      </c>
      <c r="K36" s="27">
        <v>8.27</v>
      </c>
      <c r="L36" s="27">
        <v>2</v>
      </c>
      <c r="M36" s="27"/>
      <c r="N36" s="27"/>
      <c r="O36" s="27">
        <v>2</v>
      </c>
      <c r="P36" s="33">
        <f t="shared" si="0"/>
        <v>7.9224341077710619E-2</v>
      </c>
      <c r="Q36" s="33">
        <f t="shared" si="1"/>
        <v>2.7977838378570272</v>
      </c>
    </row>
    <row r="37" spans="1:17" x14ac:dyDescent="0.3">
      <c r="A37" s="27" t="s">
        <v>893</v>
      </c>
      <c r="B37" s="27" t="s">
        <v>894</v>
      </c>
      <c r="C37" s="27" t="s">
        <v>882</v>
      </c>
      <c r="D37" s="27" t="s">
        <v>895</v>
      </c>
      <c r="E37" s="27" t="s">
        <v>889</v>
      </c>
      <c r="F37" s="27" t="s">
        <v>116</v>
      </c>
      <c r="G37" s="27">
        <v>1</v>
      </c>
      <c r="H37" s="27">
        <v>70</v>
      </c>
      <c r="I37" s="27">
        <v>18.11</v>
      </c>
      <c r="J37" s="27">
        <v>16.14</v>
      </c>
      <c r="K37" s="27">
        <v>8.27</v>
      </c>
      <c r="L37" s="27">
        <v>2</v>
      </c>
      <c r="M37" s="27"/>
      <c r="N37" s="27"/>
      <c r="O37" s="27">
        <v>2</v>
      </c>
      <c r="P37" s="33">
        <f t="shared" si="0"/>
        <v>7.9224341077710619E-2</v>
      </c>
      <c r="Q37" s="33">
        <f t="shared" si="1"/>
        <v>2.7977838378570272</v>
      </c>
    </row>
    <row r="38" spans="1:17" x14ac:dyDescent="0.3">
      <c r="A38" s="27" t="s">
        <v>896</v>
      </c>
      <c r="B38" s="27" t="s">
        <v>897</v>
      </c>
      <c r="C38" s="27" t="s">
        <v>882</v>
      </c>
      <c r="D38" s="27" t="s">
        <v>892</v>
      </c>
      <c r="E38" s="27" t="s">
        <v>398</v>
      </c>
      <c r="F38" s="27" t="s">
        <v>43</v>
      </c>
      <c r="G38" s="27">
        <v>1</v>
      </c>
      <c r="H38" s="27">
        <v>60</v>
      </c>
      <c r="I38" s="27">
        <v>18.11</v>
      </c>
      <c r="J38" s="27">
        <v>16.14</v>
      </c>
      <c r="K38" s="27">
        <v>8.27</v>
      </c>
      <c r="L38" s="27">
        <v>8</v>
      </c>
      <c r="M38" s="27"/>
      <c r="N38" s="27"/>
      <c r="O38" s="27">
        <v>8</v>
      </c>
      <c r="P38" s="33">
        <f t="shared" si="0"/>
        <v>0.31689736431084248</v>
      </c>
      <c r="Q38" s="33">
        <f t="shared" si="1"/>
        <v>11.191135351428109</v>
      </c>
    </row>
    <row r="39" spans="1:17" x14ac:dyDescent="0.3">
      <c r="A39" s="27" t="s">
        <v>926</v>
      </c>
      <c r="B39" s="27" t="s">
        <v>927</v>
      </c>
      <c r="C39" s="27" t="s">
        <v>928</v>
      </c>
      <c r="D39" s="27" t="s">
        <v>929</v>
      </c>
      <c r="E39" s="27" t="s">
        <v>930</v>
      </c>
      <c r="F39" s="27" t="s">
        <v>334</v>
      </c>
      <c r="G39" s="27">
        <v>1</v>
      </c>
      <c r="H39" s="27">
        <v>35</v>
      </c>
      <c r="I39" s="27">
        <v>17.32</v>
      </c>
      <c r="J39" s="27">
        <v>15.35</v>
      </c>
      <c r="K39" s="27">
        <v>7.87</v>
      </c>
      <c r="L39" s="27">
        <v>4</v>
      </c>
      <c r="M39" s="27"/>
      <c r="N39" s="27"/>
      <c r="O39" s="27">
        <v>4</v>
      </c>
      <c r="P39" s="33">
        <f t="shared" si="0"/>
        <v>0.13714884073660863</v>
      </c>
      <c r="Q39" s="33">
        <f t="shared" si="1"/>
        <v>4.8433701659611135</v>
      </c>
    </row>
    <row r="40" spans="1:17" x14ac:dyDescent="0.3">
      <c r="A40" s="27" t="s">
        <v>1518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27">
        <v>2488</v>
      </c>
      <c r="M40" s="27">
        <f>SUM(M3:M39)</f>
        <v>49</v>
      </c>
      <c r="N40" s="27"/>
      <c r="O40" s="27">
        <f>SUM(O3:O39)</f>
        <v>2537</v>
      </c>
      <c r="P40" s="40">
        <f>SUM(P3:P39)</f>
        <v>74.34790634197131</v>
      </c>
      <c r="Q40" s="40">
        <f t="shared" si="1"/>
        <v>2625.5740080948144</v>
      </c>
    </row>
  </sheetData>
  <autoFilter ref="A2:Q40" xr:uid="{00000000-0001-0000-0E00-000000000000}"/>
  <mergeCells count="2">
    <mergeCell ref="B40:K40"/>
    <mergeCell ref="M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21" sqref="R21:R22"/>
    </sheetView>
  </sheetViews>
  <sheetFormatPr defaultRowHeight="14.4" x14ac:dyDescent="0.3"/>
  <cols>
    <col min="1" max="1" width="13.5546875" style="26" customWidth="1"/>
    <col min="2" max="2" width="14.88671875" style="26" customWidth="1"/>
    <col min="3" max="3" width="13.6640625" style="26" customWidth="1"/>
    <col min="4" max="4" width="26.33203125" style="26" customWidth="1"/>
    <col min="5" max="5" width="17.21875" style="26" customWidth="1"/>
    <col min="6" max="11" width="8.88671875" style="26"/>
    <col min="12" max="13" width="6.77734375" style="26" bestFit="1" customWidth="1"/>
    <col min="14" max="14" width="6.6640625" style="26" bestFit="1" customWidth="1"/>
    <col min="15" max="15" width="13.44140625" style="26" bestFit="1" customWidth="1"/>
    <col min="16" max="16" width="10.44140625" style="26" customWidth="1"/>
    <col min="17" max="17" width="11" style="26" bestFit="1" customWidth="1"/>
    <col min="18" max="18" width="45.33203125" style="26" bestFit="1" customWidth="1"/>
    <col min="19" max="16384" width="8.88671875" style="26"/>
  </cols>
  <sheetData>
    <row r="1" spans="1:18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  <c r="P1" s="30"/>
    </row>
    <row r="2" spans="1:18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  <c r="R2" s="26" t="s">
        <v>2444</v>
      </c>
    </row>
    <row r="3" spans="1:18" x14ac:dyDescent="0.3">
      <c r="A3" s="27" t="s">
        <v>21</v>
      </c>
      <c r="B3" s="27" t="s">
        <v>22</v>
      </c>
      <c r="C3" s="27" t="s">
        <v>23</v>
      </c>
      <c r="D3" s="27" t="s">
        <v>24</v>
      </c>
      <c r="E3" s="27" t="s">
        <v>25</v>
      </c>
      <c r="F3" s="27" t="s">
        <v>26</v>
      </c>
      <c r="G3" s="27">
        <v>1</v>
      </c>
      <c r="H3" s="54">
        <v>48</v>
      </c>
      <c r="I3" s="27">
        <v>19.489999999999998</v>
      </c>
      <c r="J3" s="27">
        <v>12.8</v>
      </c>
      <c r="K3" s="27">
        <v>12.4</v>
      </c>
      <c r="L3" s="27">
        <v>50</v>
      </c>
      <c r="M3" s="27"/>
      <c r="N3" s="27"/>
      <c r="O3" s="27">
        <v>50</v>
      </c>
      <c r="P3" s="33">
        <f t="shared" ref="P3:P21" si="0">O3/G3*I3*J3*K3*0.0254*0.0254*0.0254</f>
        <v>2.5346304507289594</v>
      </c>
      <c r="Q3" s="33">
        <f>P3*35.3147</f>
        <v>89.509713978357993</v>
      </c>
    </row>
    <row r="4" spans="1:18" x14ac:dyDescent="0.3">
      <c r="A4" s="27" t="s">
        <v>28</v>
      </c>
      <c r="B4" s="27" t="s">
        <v>29</v>
      </c>
      <c r="C4" s="27" t="s">
        <v>30</v>
      </c>
      <c r="D4" s="27" t="s">
        <v>31</v>
      </c>
      <c r="E4" s="27" t="s">
        <v>32</v>
      </c>
      <c r="F4" s="27" t="s">
        <v>33</v>
      </c>
      <c r="G4" s="27">
        <v>1</v>
      </c>
      <c r="H4" s="54">
        <v>42.56</v>
      </c>
      <c r="I4" s="27">
        <v>19.690000000000001</v>
      </c>
      <c r="J4" s="27">
        <v>12.99</v>
      </c>
      <c r="K4" s="27">
        <v>11.81</v>
      </c>
      <c r="L4" s="27">
        <v>8</v>
      </c>
      <c r="M4" s="27"/>
      <c r="N4" s="27"/>
      <c r="O4" s="27">
        <v>8</v>
      </c>
      <c r="P4" s="33">
        <f t="shared" si="0"/>
        <v>0.39600065263917528</v>
      </c>
      <c r="Q4" s="33">
        <f t="shared" ref="Q4:Q21" si="1">P4*35.3147</f>
        <v>13.984644247756684</v>
      </c>
    </row>
    <row r="5" spans="1:18" x14ac:dyDescent="0.3">
      <c r="A5" s="27" t="s">
        <v>1031</v>
      </c>
      <c r="B5" s="27" t="s">
        <v>1032</v>
      </c>
      <c r="C5" s="27" t="s">
        <v>1033</v>
      </c>
      <c r="D5" s="27" t="s">
        <v>1034</v>
      </c>
      <c r="E5" s="27" t="s">
        <v>1035</v>
      </c>
      <c r="F5" s="27" t="s">
        <v>154</v>
      </c>
      <c r="G5" s="27">
        <v>1</v>
      </c>
      <c r="H5" s="54">
        <v>34.25</v>
      </c>
      <c r="I5" s="27">
        <v>24.02</v>
      </c>
      <c r="J5" s="27">
        <v>19.29</v>
      </c>
      <c r="K5" s="27">
        <v>9.4499999999999993</v>
      </c>
      <c r="L5" s="27"/>
      <c r="M5" s="27">
        <v>491</v>
      </c>
      <c r="N5" s="27"/>
      <c r="O5" s="27">
        <v>491</v>
      </c>
      <c r="P5" s="33">
        <f t="shared" si="0"/>
        <v>35.230570929448824</v>
      </c>
      <c r="Q5" s="33">
        <f t="shared" si="1"/>
        <v>1244.1570432022065</v>
      </c>
      <c r="R5" s="26" t="s">
        <v>2447</v>
      </c>
    </row>
    <row r="6" spans="1:18" x14ac:dyDescent="0.3">
      <c r="A6" s="27" t="s">
        <v>1036</v>
      </c>
      <c r="B6" s="27" t="s">
        <v>1037</v>
      </c>
      <c r="C6" s="27" t="s">
        <v>1033</v>
      </c>
      <c r="D6" s="27" t="s">
        <v>1038</v>
      </c>
      <c r="E6" s="27" t="s">
        <v>1039</v>
      </c>
      <c r="F6" s="27" t="s">
        <v>154</v>
      </c>
      <c r="G6" s="27">
        <v>1</v>
      </c>
      <c r="H6" s="54">
        <v>39.630000000000003</v>
      </c>
      <c r="I6" s="27">
        <v>24.02</v>
      </c>
      <c r="J6" s="27">
        <v>19.29</v>
      </c>
      <c r="K6" s="27">
        <v>10.24</v>
      </c>
      <c r="L6" s="27"/>
      <c r="M6" s="27">
        <v>287</v>
      </c>
      <c r="N6" s="27"/>
      <c r="O6" s="27">
        <v>287</v>
      </c>
      <c r="P6" s="33">
        <f t="shared" si="0"/>
        <v>22.314555176917544</v>
      </c>
      <c r="Q6" s="33">
        <f t="shared" si="1"/>
        <v>788.03182170629009</v>
      </c>
      <c r="R6" s="26" t="s">
        <v>2447</v>
      </c>
    </row>
    <row r="7" spans="1:18" x14ac:dyDescent="0.3">
      <c r="A7" s="27" t="s">
        <v>77</v>
      </c>
      <c r="B7" s="27" t="s">
        <v>78</v>
      </c>
      <c r="C7" s="27" t="s">
        <v>79</v>
      </c>
      <c r="D7" s="27" t="s">
        <v>80</v>
      </c>
      <c r="E7" s="27" t="s">
        <v>73</v>
      </c>
      <c r="F7" s="27" t="s">
        <v>81</v>
      </c>
      <c r="G7" s="27">
        <v>1</v>
      </c>
      <c r="H7" s="54">
        <v>32</v>
      </c>
      <c r="I7" s="27">
        <v>9.4488199999999996</v>
      </c>
      <c r="J7" s="27">
        <v>11.41732</v>
      </c>
      <c r="K7" s="27">
        <v>4.3307099999999998</v>
      </c>
      <c r="L7" s="27">
        <v>82</v>
      </c>
      <c r="M7" s="27"/>
      <c r="N7" s="27"/>
      <c r="O7" s="27">
        <v>82</v>
      </c>
      <c r="P7" s="33">
        <f t="shared" si="0"/>
        <v>0.62779211142155611</v>
      </c>
      <c r="Q7" s="33">
        <f t="shared" si="1"/>
        <v>22.17029007721883</v>
      </c>
    </row>
    <row r="8" spans="1:18" x14ac:dyDescent="0.3">
      <c r="A8" s="27" t="s">
        <v>82</v>
      </c>
      <c r="B8" s="27" t="s">
        <v>83</v>
      </c>
      <c r="C8" s="27" t="s">
        <v>79</v>
      </c>
      <c r="D8" s="27" t="s">
        <v>84</v>
      </c>
      <c r="E8" s="27" t="s">
        <v>75</v>
      </c>
      <c r="F8" s="27" t="s">
        <v>81</v>
      </c>
      <c r="G8" s="27">
        <v>1</v>
      </c>
      <c r="H8" s="54">
        <v>36.57</v>
      </c>
      <c r="I8" s="27">
        <v>9.4488199999999996</v>
      </c>
      <c r="J8" s="27">
        <v>11.41732</v>
      </c>
      <c r="K8" s="27">
        <v>5.1181099999999997</v>
      </c>
      <c r="L8" s="27">
        <v>16</v>
      </c>
      <c r="M8" s="27"/>
      <c r="N8" s="27"/>
      <c r="O8" s="27">
        <v>16</v>
      </c>
      <c r="P8" s="33">
        <f t="shared" si="0"/>
        <v>0.14476797426559665</v>
      </c>
      <c r="Q8" s="33">
        <f t="shared" si="1"/>
        <v>5.1124375807972662</v>
      </c>
    </row>
    <row r="9" spans="1:18" x14ac:dyDescent="0.3">
      <c r="A9" s="27" t="s">
        <v>123</v>
      </c>
      <c r="B9" s="27" t="s">
        <v>124</v>
      </c>
      <c r="C9" s="27" t="s">
        <v>125</v>
      </c>
      <c r="D9" s="27" t="s">
        <v>126</v>
      </c>
      <c r="E9" s="27" t="s">
        <v>127</v>
      </c>
      <c r="F9" s="27" t="s">
        <v>128</v>
      </c>
      <c r="G9" s="27">
        <v>1</v>
      </c>
      <c r="H9" s="54">
        <v>47.51</v>
      </c>
      <c r="I9" s="27">
        <v>21.26</v>
      </c>
      <c r="J9" s="27">
        <v>16.73</v>
      </c>
      <c r="K9" s="27">
        <v>7.87</v>
      </c>
      <c r="L9" s="27">
        <v>101</v>
      </c>
      <c r="M9" s="27"/>
      <c r="N9" s="27"/>
      <c r="O9" s="27">
        <v>101</v>
      </c>
      <c r="P9" s="33">
        <f t="shared" si="0"/>
        <v>4.6329376674612304</v>
      </c>
      <c r="Q9" s="33">
        <f t="shared" si="1"/>
        <v>163.61080384509313</v>
      </c>
    </row>
    <row r="10" spans="1:18" x14ac:dyDescent="0.3">
      <c r="A10" s="27" t="s">
        <v>129</v>
      </c>
      <c r="B10" s="27" t="s">
        <v>130</v>
      </c>
      <c r="C10" s="27" t="s">
        <v>131</v>
      </c>
      <c r="D10" s="27" t="s">
        <v>132</v>
      </c>
      <c r="E10" s="27" t="s">
        <v>133</v>
      </c>
      <c r="F10" s="27" t="s">
        <v>134</v>
      </c>
      <c r="G10" s="27">
        <v>1</v>
      </c>
      <c r="H10" s="54">
        <v>22.7</v>
      </c>
      <c r="I10" s="27">
        <v>17.32</v>
      </c>
      <c r="J10" s="27">
        <v>12.795299999999999</v>
      </c>
      <c r="K10" s="27">
        <v>5.9055</v>
      </c>
      <c r="L10" s="27">
        <v>50</v>
      </c>
      <c r="M10" s="27"/>
      <c r="N10" s="27"/>
      <c r="O10" s="27">
        <v>50</v>
      </c>
      <c r="P10" s="33">
        <f t="shared" si="0"/>
        <v>1.0723244010121085</v>
      </c>
      <c r="Q10" s="33">
        <f t="shared" si="1"/>
        <v>37.868814524422312</v>
      </c>
    </row>
    <row r="11" spans="1:18" x14ac:dyDescent="0.3">
      <c r="A11" s="27" t="s">
        <v>135</v>
      </c>
      <c r="B11" s="27" t="s">
        <v>136</v>
      </c>
      <c r="C11" s="27" t="s">
        <v>131</v>
      </c>
      <c r="D11" s="27" t="s">
        <v>137</v>
      </c>
      <c r="E11" s="27" t="s">
        <v>138</v>
      </c>
      <c r="F11" s="27" t="s">
        <v>139</v>
      </c>
      <c r="G11" s="27">
        <v>1</v>
      </c>
      <c r="H11" s="54">
        <v>19</v>
      </c>
      <c r="I11" s="27">
        <v>16.93</v>
      </c>
      <c r="J11" s="27">
        <v>12.6</v>
      </c>
      <c r="K11" s="27">
        <v>5.5117999999999991</v>
      </c>
      <c r="L11" s="27">
        <v>15</v>
      </c>
      <c r="M11" s="27"/>
      <c r="N11" s="27"/>
      <c r="O11" s="27">
        <v>15</v>
      </c>
      <c r="P11" s="33">
        <f t="shared" si="0"/>
        <v>0.28901032782618824</v>
      </c>
      <c r="Q11" s="33">
        <f t="shared" si="1"/>
        <v>10.206313024083491</v>
      </c>
    </row>
    <row r="12" spans="1:18" x14ac:dyDescent="0.3">
      <c r="A12" s="27" t="s">
        <v>140</v>
      </c>
      <c r="B12" s="27" t="s">
        <v>141</v>
      </c>
      <c r="C12" s="27" t="s">
        <v>131</v>
      </c>
      <c r="D12" s="27" t="s">
        <v>132</v>
      </c>
      <c r="E12" s="27" t="s">
        <v>142</v>
      </c>
      <c r="F12" s="27" t="s">
        <v>139</v>
      </c>
      <c r="G12" s="27">
        <v>1</v>
      </c>
      <c r="H12" s="54">
        <v>22.7</v>
      </c>
      <c r="I12" s="27">
        <v>16.929100000000002</v>
      </c>
      <c r="J12" s="27">
        <v>12.5984</v>
      </c>
      <c r="K12" s="27">
        <v>5.9055</v>
      </c>
      <c r="L12" s="27">
        <v>1</v>
      </c>
      <c r="M12" s="27"/>
      <c r="N12" s="27"/>
      <c r="O12" s="27">
        <v>1</v>
      </c>
      <c r="P12" s="33">
        <f t="shared" si="0"/>
        <v>2.0639876160247678E-2</v>
      </c>
      <c r="Q12" s="33">
        <f t="shared" si="1"/>
        <v>0.72889103463629867</v>
      </c>
    </row>
    <row r="13" spans="1:18" x14ac:dyDescent="0.3">
      <c r="A13" s="27" t="s">
        <v>175</v>
      </c>
      <c r="B13" s="27" t="s">
        <v>176</v>
      </c>
      <c r="C13" s="27" t="s">
        <v>177</v>
      </c>
      <c r="D13" s="27" t="s">
        <v>178</v>
      </c>
      <c r="E13" s="27" t="s">
        <v>174</v>
      </c>
      <c r="F13" s="27" t="s">
        <v>179</v>
      </c>
      <c r="G13" s="27">
        <v>1</v>
      </c>
      <c r="H13" s="54">
        <v>24.59</v>
      </c>
      <c r="I13" s="27">
        <v>18.7</v>
      </c>
      <c r="J13" s="27">
        <v>13.58</v>
      </c>
      <c r="K13" s="27">
        <v>7.09</v>
      </c>
      <c r="L13" s="27">
        <v>1</v>
      </c>
      <c r="M13" s="27"/>
      <c r="N13" s="27"/>
      <c r="O13" s="27">
        <v>1</v>
      </c>
      <c r="P13" s="33">
        <f t="shared" si="0"/>
        <v>2.9504534123716959E-2</v>
      </c>
      <c r="Q13" s="33">
        <f t="shared" si="1"/>
        <v>1.0419437712188273</v>
      </c>
    </row>
    <row r="14" spans="1:18" x14ac:dyDescent="0.3">
      <c r="A14" s="27" t="s">
        <v>249</v>
      </c>
      <c r="B14" s="27" t="s">
        <v>250</v>
      </c>
      <c r="C14" s="27" t="s">
        <v>251</v>
      </c>
      <c r="D14" s="27" t="s">
        <v>252</v>
      </c>
      <c r="E14" s="27" t="s">
        <v>253</v>
      </c>
      <c r="F14" s="27" t="s">
        <v>144</v>
      </c>
      <c r="G14" s="27">
        <v>1</v>
      </c>
      <c r="H14" s="54">
        <v>107.99</v>
      </c>
      <c r="I14" s="27">
        <v>22.834600000000002</v>
      </c>
      <c r="J14" s="27">
        <v>16.137799999999999</v>
      </c>
      <c r="K14" s="27">
        <v>20.866100000000003</v>
      </c>
      <c r="L14" s="27">
        <v>1</v>
      </c>
      <c r="M14" s="27"/>
      <c r="N14" s="27"/>
      <c r="O14" s="27">
        <v>1</v>
      </c>
      <c r="P14" s="33">
        <f t="shared" si="0"/>
        <v>0.12600279287531646</v>
      </c>
      <c r="Q14" s="33">
        <f t="shared" si="1"/>
        <v>4.4497508295539383</v>
      </c>
    </row>
    <row r="15" spans="1:18" x14ac:dyDescent="0.3">
      <c r="A15" s="27" t="s">
        <v>360</v>
      </c>
      <c r="B15" s="27" t="s">
        <v>361</v>
      </c>
      <c r="C15" s="27" t="s">
        <v>362</v>
      </c>
      <c r="D15" s="27" t="s">
        <v>363</v>
      </c>
      <c r="E15" s="27" t="s">
        <v>364</v>
      </c>
      <c r="F15" s="27" t="s">
        <v>144</v>
      </c>
      <c r="G15" s="27">
        <v>1</v>
      </c>
      <c r="H15" s="54">
        <v>27.55</v>
      </c>
      <c r="I15" s="27">
        <v>13.752000000000001</v>
      </c>
      <c r="J15" s="27">
        <v>9.2520000000000007</v>
      </c>
      <c r="K15" s="27">
        <v>3.7519999999999998</v>
      </c>
      <c r="L15" s="27">
        <v>1</v>
      </c>
      <c r="M15" s="27"/>
      <c r="N15" s="27"/>
      <c r="O15" s="27">
        <v>1</v>
      </c>
      <c r="P15" s="33">
        <f t="shared" si="0"/>
        <v>7.8228583658669446E-3</v>
      </c>
      <c r="Q15" s="33">
        <f t="shared" si="1"/>
        <v>0.2762618963330814</v>
      </c>
    </row>
    <row r="16" spans="1:18" x14ac:dyDescent="0.3">
      <c r="A16" s="27" t="s">
        <v>365</v>
      </c>
      <c r="B16" s="27" t="s">
        <v>366</v>
      </c>
      <c r="C16" s="27" t="s">
        <v>367</v>
      </c>
      <c r="D16" s="27" t="s">
        <v>368</v>
      </c>
      <c r="E16" s="27" t="s">
        <v>153</v>
      </c>
      <c r="F16" s="27" t="s">
        <v>270</v>
      </c>
      <c r="G16" s="27">
        <v>1</v>
      </c>
      <c r="H16" s="54">
        <v>24.43</v>
      </c>
      <c r="I16" s="27">
        <v>11.81</v>
      </c>
      <c r="J16" s="27">
        <v>9.84</v>
      </c>
      <c r="K16" s="27">
        <v>5.51</v>
      </c>
      <c r="L16" s="27">
        <v>1</v>
      </c>
      <c r="M16" s="27"/>
      <c r="N16" s="27"/>
      <c r="O16" s="27">
        <v>1</v>
      </c>
      <c r="P16" s="33">
        <f t="shared" si="0"/>
        <v>1.0492953415083455E-2</v>
      </c>
      <c r="Q16" s="33">
        <f t="shared" si="1"/>
        <v>0.37055550196764769</v>
      </c>
    </row>
    <row r="17" spans="1:17" x14ac:dyDescent="0.3">
      <c r="A17" s="27" t="s">
        <v>369</v>
      </c>
      <c r="B17" s="27" t="s">
        <v>370</v>
      </c>
      <c r="C17" s="27" t="s">
        <v>367</v>
      </c>
      <c r="D17" s="27" t="s">
        <v>371</v>
      </c>
      <c r="E17" s="27" t="s">
        <v>364</v>
      </c>
      <c r="F17" s="27" t="s">
        <v>270</v>
      </c>
      <c r="G17" s="27">
        <v>1</v>
      </c>
      <c r="H17" s="54">
        <v>27.55</v>
      </c>
      <c r="I17" s="27">
        <v>11.81</v>
      </c>
      <c r="J17" s="27">
        <v>9.84</v>
      </c>
      <c r="K17" s="27">
        <v>6.3</v>
      </c>
      <c r="L17" s="27">
        <v>1</v>
      </c>
      <c r="M17" s="27"/>
      <c r="N17" s="27"/>
      <c r="O17" s="27">
        <v>1</v>
      </c>
      <c r="P17" s="33">
        <f t="shared" si="0"/>
        <v>1.199738775227328E-2</v>
      </c>
      <c r="Q17" s="33">
        <f t="shared" si="1"/>
        <v>0.42368414925520526</v>
      </c>
    </row>
    <row r="18" spans="1:17" x14ac:dyDescent="0.3">
      <c r="A18" s="27" t="s">
        <v>372</v>
      </c>
      <c r="B18" s="27" t="s">
        <v>373</v>
      </c>
      <c r="C18" s="27" t="s">
        <v>374</v>
      </c>
      <c r="D18" s="27" t="s">
        <v>375</v>
      </c>
      <c r="E18" s="27" t="s">
        <v>364</v>
      </c>
      <c r="F18" s="27" t="s">
        <v>86</v>
      </c>
      <c r="G18" s="27">
        <v>1</v>
      </c>
      <c r="H18" s="54">
        <v>43.99</v>
      </c>
      <c r="I18" s="27">
        <v>13.752000000000001</v>
      </c>
      <c r="J18" s="27">
        <v>9.2520000000000007</v>
      </c>
      <c r="K18" s="27">
        <v>3.7519999999999998</v>
      </c>
      <c r="L18" s="27">
        <v>3</v>
      </c>
      <c r="M18" s="27"/>
      <c r="N18" s="27"/>
      <c r="O18" s="27">
        <v>3</v>
      </c>
      <c r="P18" s="33">
        <f t="shared" si="0"/>
        <v>2.3468575097600825E-2</v>
      </c>
      <c r="Q18" s="33">
        <f t="shared" si="1"/>
        <v>0.82878568899924387</v>
      </c>
    </row>
    <row r="19" spans="1:17" x14ac:dyDescent="0.3">
      <c r="A19" s="27" t="s">
        <v>376</v>
      </c>
      <c r="B19" s="27" t="s">
        <v>377</v>
      </c>
      <c r="C19" s="27" t="s">
        <v>378</v>
      </c>
      <c r="D19" s="27" t="s">
        <v>379</v>
      </c>
      <c r="E19" s="27" t="s">
        <v>153</v>
      </c>
      <c r="F19" s="27" t="s">
        <v>144</v>
      </c>
      <c r="G19" s="27">
        <v>1</v>
      </c>
      <c r="H19" s="54">
        <v>38.49</v>
      </c>
      <c r="I19" s="27">
        <v>13.752000000000001</v>
      </c>
      <c r="J19" s="27">
        <v>9.2520000000000007</v>
      </c>
      <c r="K19" s="27">
        <v>3.5</v>
      </c>
      <c r="L19" s="27">
        <v>1</v>
      </c>
      <c r="M19" s="27"/>
      <c r="N19" s="27"/>
      <c r="O19" s="27">
        <v>1</v>
      </c>
      <c r="P19" s="33">
        <f t="shared" si="0"/>
        <v>7.2974425054728948E-3</v>
      </c>
      <c r="Q19" s="33">
        <f t="shared" si="1"/>
        <v>0.25770699284802367</v>
      </c>
    </row>
    <row r="20" spans="1:17" x14ac:dyDescent="0.3">
      <c r="A20" s="27" t="s">
        <v>380</v>
      </c>
      <c r="B20" s="27" t="s">
        <v>381</v>
      </c>
      <c r="C20" s="27" t="s">
        <v>378</v>
      </c>
      <c r="D20" s="27" t="s">
        <v>382</v>
      </c>
      <c r="E20" s="27" t="s">
        <v>364</v>
      </c>
      <c r="F20" s="27" t="s">
        <v>144</v>
      </c>
      <c r="G20" s="27">
        <v>1</v>
      </c>
      <c r="H20" s="54">
        <v>43.99</v>
      </c>
      <c r="I20" s="27">
        <v>13.752000000000001</v>
      </c>
      <c r="J20" s="27">
        <v>9.2520000000000007</v>
      </c>
      <c r="K20" s="27">
        <v>3.7519999999999998</v>
      </c>
      <c r="L20" s="27">
        <v>1</v>
      </c>
      <c r="M20" s="27"/>
      <c r="N20" s="27"/>
      <c r="O20" s="27">
        <v>1</v>
      </c>
      <c r="P20" s="33">
        <f t="shared" si="0"/>
        <v>7.8228583658669446E-3</v>
      </c>
      <c r="Q20" s="33">
        <f t="shared" si="1"/>
        <v>0.2762618963330814</v>
      </c>
    </row>
    <row r="21" spans="1:17" x14ac:dyDescent="0.3">
      <c r="A21" s="27" t="s">
        <v>383</v>
      </c>
      <c r="B21" s="27" t="s">
        <v>384</v>
      </c>
      <c r="C21" s="27" t="s">
        <v>385</v>
      </c>
      <c r="D21" s="27" t="s">
        <v>386</v>
      </c>
      <c r="E21" s="27" t="s">
        <v>153</v>
      </c>
      <c r="F21" s="27" t="s">
        <v>144</v>
      </c>
      <c r="G21" s="27">
        <v>1</v>
      </c>
      <c r="H21" s="54">
        <v>24.43</v>
      </c>
      <c r="I21" s="27">
        <v>13.752000000000001</v>
      </c>
      <c r="J21" s="27">
        <v>9.2520000000000007</v>
      </c>
      <c r="K21" s="27">
        <v>3.5</v>
      </c>
      <c r="L21" s="27">
        <v>1</v>
      </c>
      <c r="M21" s="27"/>
      <c r="N21" s="27"/>
      <c r="O21" s="27">
        <v>1</v>
      </c>
      <c r="P21" s="33">
        <f t="shared" si="0"/>
        <v>7.2974425054728948E-3</v>
      </c>
      <c r="Q21" s="33">
        <f t="shared" si="1"/>
        <v>0.25770699284802367</v>
      </c>
    </row>
    <row r="22" spans="1:17" x14ac:dyDescent="0.3">
      <c r="A22" s="27" t="s">
        <v>399</v>
      </c>
      <c r="B22" s="27" t="s">
        <v>400</v>
      </c>
      <c r="C22" s="27" t="s">
        <v>401</v>
      </c>
      <c r="D22" s="27" t="s">
        <v>402</v>
      </c>
      <c r="E22" s="27" t="s">
        <v>403</v>
      </c>
      <c r="F22" s="27" t="s">
        <v>74</v>
      </c>
      <c r="G22" s="27">
        <v>2</v>
      </c>
      <c r="H22" s="54">
        <v>14.85</v>
      </c>
      <c r="I22" s="27">
        <v>10.039999999999999</v>
      </c>
      <c r="J22" s="27">
        <v>6.89</v>
      </c>
      <c r="K22" s="27">
        <v>4.53</v>
      </c>
      <c r="L22" s="27">
        <v>112</v>
      </c>
      <c r="M22" s="27"/>
      <c r="N22" s="27"/>
      <c r="O22" s="27">
        <v>112</v>
      </c>
      <c r="P22" s="33">
        <f t="shared" ref="P22" si="2">O22/G22*I22*J22*K22*0.0254*0.0254*0.0254</f>
        <v>0.28756783885233328</v>
      </c>
      <c r="Q22" s="33">
        <f t="shared" ref="Q22" si="3">P22*35.3147</f>
        <v>10.155371958718495</v>
      </c>
    </row>
    <row r="23" spans="1:17" x14ac:dyDescent="0.3">
      <c r="A23" s="27" t="s">
        <v>406</v>
      </c>
      <c r="B23" s="27" t="s">
        <v>407</v>
      </c>
      <c r="C23" s="27" t="s">
        <v>408</v>
      </c>
      <c r="D23" s="27" t="s">
        <v>409</v>
      </c>
      <c r="E23" s="27" t="s">
        <v>410</v>
      </c>
      <c r="F23" s="27" t="s">
        <v>43</v>
      </c>
      <c r="G23" s="27">
        <v>1</v>
      </c>
      <c r="H23" s="54">
        <v>14.4</v>
      </c>
      <c r="I23" s="27">
        <v>18.897639999999999</v>
      </c>
      <c r="J23" s="27">
        <v>11.811020000000001</v>
      </c>
      <c r="K23" s="27">
        <v>3.9370100000000003</v>
      </c>
      <c r="L23" s="27">
        <v>125</v>
      </c>
      <c r="M23" s="27"/>
      <c r="N23" s="27"/>
      <c r="O23" s="27">
        <v>125</v>
      </c>
      <c r="P23" s="33">
        <f t="shared" ref="P23:P24" si="4">O23/G23*I23*J23*K23*0.0254*0.0254*0.0254</f>
        <v>1.8000006299997511</v>
      </c>
      <c r="Q23" s="33">
        <f t="shared" ref="Q23:Q24" si="5">P23*35.3147</f>
        <v>63.566482248252214</v>
      </c>
    </row>
    <row r="24" spans="1:17" x14ac:dyDescent="0.3">
      <c r="A24" s="27" t="s">
        <v>416</v>
      </c>
      <c r="B24" s="27" t="s">
        <v>417</v>
      </c>
      <c r="C24" s="27" t="s">
        <v>418</v>
      </c>
      <c r="D24" s="27" t="s">
        <v>419</v>
      </c>
      <c r="E24" s="27" t="s">
        <v>410</v>
      </c>
      <c r="F24" s="27" t="s">
        <v>43</v>
      </c>
      <c r="G24" s="27">
        <v>1</v>
      </c>
      <c r="H24" s="54">
        <v>11.88</v>
      </c>
      <c r="I24" s="27">
        <v>18.5</v>
      </c>
      <c r="J24" s="27">
        <v>4.72</v>
      </c>
      <c r="K24" s="27">
        <v>10.63</v>
      </c>
      <c r="L24" s="27">
        <v>124</v>
      </c>
      <c r="M24" s="27"/>
      <c r="N24" s="27"/>
      <c r="O24" s="27">
        <v>124</v>
      </c>
      <c r="P24" s="33">
        <f t="shared" si="4"/>
        <v>1.8861221989480574</v>
      </c>
      <c r="Q24" s="33">
        <f t="shared" si="5"/>
        <v>66.607839619190969</v>
      </c>
    </row>
    <row r="25" spans="1:17" x14ac:dyDescent="0.3">
      <c r="A25" s="27" t="s">
        <v>442</v>
      </c>
      <c r="B25" s="27" t="s">
        <v>443</v>
      </c>
      <c r="C25" s="27" t="s">
        <v>441</v>
      </c>
      <c r="D25" s="27" t="s">
        <v>444</v>
      </c>
      <c r="E25" s="27" t="s">
        <v>445</v>
      </c>
      <c r="F25" s="27" t="s">
        <v>116</v>
      </c>
      <c r="G25" s="27">
        <v>1</v>
      </c>
      <c r="H25" s="54">
        <v>76.8</v>
      </c>
      <c r="I25" s="27">
        <v>18.5</v>
      </c>
      <c r="J25" s="27">
        <v>14.17</v>
      </c>
      <c r="K25" s="27">
        <v>11.81</v>
      </c>
      <c r="L25" s="27">
        <v>6</v>
      </c>
      <c r="M25" s="27"/>
      <c r="N25" s="27"/>
      <c r="O25" s="27">
        <v>6</v>
      </c>
      <c r="P25" s="33">
        <f t="shared" ref="P25:P53" si="6">O25/G25*I25*J25*K25*0.0254*0.0254*0.0254</f>
        <v>0.30439945918696071</v>
      </c>
      <c r="Q25" s="33">
        <f t="shared" ref="Q25:Q44" si="7">P25*35.3147</f>
        <v>10.749775581349763</v>
      </c>
    </row>
    <row r="26" spans="1:17" x14ac:dyDescent="0.3">
      <c r="A26" s="27" t="s">
        <v>1332</v>
      </c>
      <c r="B26" s="27" t="s">
        <v>1333</v>
      </c>
      <c r="C26" s="27" t="s">
        <v>1334</v>
      </c>
      <c r="D26" s="27" t="s">
        <v>1335</v>
      </c>
      <c r="E26" s="27" t="s">
        <v>758</v>
      </c>
      <c r="F26" s="27" t="s">
        <v>43</v>
      </c>
      <c r="G26" s="27">
        <v>1</v>
      </c>
      <c r="H26" s="54">
        <v>87.88</v>
      </c>
      <c r="I26" s="27">
        <v>23</v>
      </c>
      <c r="J26" s="27">
        <v>20.751999999999999</v>
      </c>
      <c r="K26" s="27">
        <v>16</v>
      </c>
      <c r="L26" s="27"/>
      <c r="M26" s="27">
        <v>27</v>
      </c>
      <c r="N26" s="27"/>
      <c r="O26" s="27">
        <v>27</v>
      </c>
      <c r="P26" s="33">
        <f t="shared" si="6"/>
        <v>3.3788794027438072</v>
      </c>
      <c r="Q26" s="33">
        <f t="shared" si="7"/>
        <v>119.32411244407673</v>
      </c>
    </row>
    <row r="27" spans="1:17" x14ac:dyDescent="0.3">
      <c r="A27" s="27" t="s">
        <v>447</v>
      </c>
      <c r="B27" s="27" t="s">
        <v>448</v>
      </c>
      <c r="C27" s="27" t="s">
        <v>449</v>
      </c>
      <c r="D27" s="27" t="s">
        <v>450</v>
      </c>
      <c r="E27" s="27" t="s">
        <v>153</v>
      </c>
      <c r="F27" s="27" t="s">
        <v>36</v>
      </c>
      <c r="G27" s="27">
        <v>1</v>
      </c>
      <c r="H27" s="54">
        <v>58.8</v>
      </c>
      <c r="I27" s="27">
        <v>24.02</v>
      </c>
      <c r="J27" s="27">
        <v>19.684999999999999</v>
      </c>
      <c r="K27" s="27">
        <v>9.4488000000000003</v>
      </c>
      <c r="L27" s="27">
        <v>340</v>
      </c>
      <c r="M27" s="27">
        <v>651</v>
      </c>
      <c r="N27" s="27"/>
      <c r="O27" s="34">
        <f>991*0.3</f>
        <v>297.3</v>
      </c>
      <c r="P27" s="33">
        <f t="shared" ref="P27" si="8">O27/G27*I27*J27*K27*0.0254*0.0254*0.0254</f>
        <v>21.766125943235028</v>
      </c>
      <c r="Q27" s="33">
        <f t="shared" ref="Q27" si="9">P27*35.3147</f>
        <v>768.66420784756212</v>
      </c>
    </row>
    <row r="28" spans="1:17" x14ac:dyDescent="0.3">
      <c r="A28" s="27" t="s">
        <v>1336</v>
      </c>
      <c r="B28" s="27" t="s">
        <v>1337</v>
      </c>
      <c r="C28" s="27" t="s">
        <v>449</v>
      </c>
      <c r="D28" s="27" t="s">
        <v>1338</v>
      </c>
      <c r="E28" s="27" t="s">
        <v>404</v>
      </c>
      <c r="F28" s="27" t="s">
        <v>36</v>
      </c>
      <c r="G28" s="27">
        <v>1</v>
      </c>
      <c r="H28" s="54">
        <v>63.7</v>
      </c>
      <c r="I28" s="27">
        <v>24.02</v>
      </c>
      <c r="J28" s="27">
        <v>19.684999999999999</v>
      </c>
      <c r="K28" s="27">
        <v>10.629899999999999</v>
      </c>
      <c r="L28" s="27"/>
      <c r="M28" s="27">
        <v>1</v>
      </c>
      <c r="N28" s="27"/>
      <c r="O28" s="27">
        <v>1</v>
      </c>
      <c r="P28" s="33">
        <f t="shared" si="6"/>
        <v>8.2364250542009437E-2</v>
      </c>
      <c r="Q28" s="33">
        <f t="shared" si="7"/>
        <v>2.908668798615901</v>
      </c>
    </row>
    <row r="29" spans="1:17" x14ac:dyDescent="0.3">
      <c r="A29" s="27" t="s">
        <v>452</v>
      </c>
      <c r="B29" s="27" t="s">
        <v>453</v>
      </c>
      <c r="C29" s="27" t="s">
        <v>454</v>
      </c>
      <c r="D29" s="27" t="s">
        <v>455</v>
      </c>
      <c r="E29" s="27" t="s">
        <v>456</v>
      </c>
      <c r="F29" s="27" t="s">
        <v>43</v>
      </c>
      <c r="G29" s="27">
        <v>1</v>
      </c>
      <c r="H29" s="54">
        <v>60.1</v>
      </c>
      <c r="I29" s="27">
        <v>23.82</v>
      </c>
      <c r="J29" s="27">
        <v>18.899999999999999</v>
      </c>
      <c r="K29" s="27">
        <v>11.81</v>
      </c>
      <c r="L29" s="27">
        <v>42</v>
      </c>
      <c r="M29" s="27"/>
      <c r="N29" s="27"/>
      <c r="O29" s="27">
        <v>42</v>
      </c>
      <c r="P29" s="33">
        <f t="shared" si="6"/>
        <v>3.659349574050085</v>
      </c>
      <c r="Q29" s="33">
        <f t="shared" si="7"/>
        <v>129.22883240270653</v>
      </c>
    </row>
    <row r="30" spans="1:17" x14ac:dyDescent="0.3">
      <c r="A30" s="27" t="s">
        <v>1339</v>
      </c>
      <c r="B30" s="27" t="s">
        <v>1340</v>
      </c>
      <c r="C30" s="27" t="s">
        <v>1341</v>
      </c>
      <c r="D30" s="27" t="s">
        <v>1342</v>
      </c>
      <c r="E30" s="27" t="s">
        <v>758</v>
      </c>
      <c r="F30" s="27" t="s">
        <v>1040</v>
      </c>
      <c r="G30" s="27">
        <v>1</v>
      </c>
      <c r="H30" s="54">
        <v>86.4</v>
      </c>
      <c r="I30" s="27">
        <v>22.8307</v>
      </c>
      <c r="J30" s="27">
        <v>20.87</v>
      </c>
      <c r="K30" s="27">
        <v>13.3858</v>
      </c>
      <c r="L30" s="27"/>
      <c r="M30" s="27">
        <v>34</v>
      </c>
      <c r="N30" s="27"/>
      <c r="O30" s="27">
        <v>34</v>
      </c>
      <c r="P30" s="33">
        <f t="shared" si="6"/>
        <v>3.553579821792908</v>
      </c>
      <c r="Q30" s="33">
        <f t="shared" si="7"/>
        <v>125.49360533267001</v>
      </c>
    </row>
    <row r="31" spans="1:17" x14ac:dyDescent="0.3">
      <c r="A31" s="27" t="s">
        <v>463</v>
      </c>
      <c r="B31" s="27" t="s">
        <v>464</v>
      </c>
      <c r="C31" s="27" t="s">
        <v>465</v>
      </c>
      <c r="D31" s="27" t="s">
        <v>466</v>
      </c>
      <c r="E31" s="27" t="s">
        <v>404</v>
      </c>
      <c r="F31" s="27" t="s">
        <v>43</v>
      </c>
      <c r="G31" s="27">
        <v>1</v>
      </c>
      <c r="H31" s="54">
        <v>62.4</v>
      </c>
      <c r="I31" s="27">
        <v>22.834600000000002</v>
      </c>
      <c r="J31" s="27">
        <v>21.653499999999998</v>
      </c>
      <c r="K31" s="27">
        <v>9.8424999999999994</v>
      </c>
      <c r="L31" s="27">
        <v>1</v>
      </c>
      <c r="M31" s="27"/>
      <c r="N31" s="27"/>
      <c r="O31" s="27">
        <v>1</v>
      </c>
      <c r="P31" s="33">
        <f t="shared" si="6"/>
        <v>7.9749521500956988E-2</v>
      </c>
      <c r="Q31" s="33">
        <f t="shared" si="7"/>
        <v>2.8163304269498459</v>
      </c>
    </row>
    <row r="32" spans="1:17" x14ac:dyDescent="0.3">
      <c r="A32" s="27" t="s">
        <v>467</v>
      </c>
      <c r="B32" s="27" t="s">
        <v>468</v>
      </c>
      <c r="C32" s="27" t="s">
        <v>469</v>
      </c>
      <c r="D32" s="27" t="s">
        <v>470</v>
      </c>
      <c r="E32" s="27" t="s">
        <v>153</v>
      </c>
      <c r="F32" s="27" t="s">
        <v>33</v>
      </c>
      <c r="G32" s="27">
        <v>1</v>
      </c>
      <c r="H32" s="54">
        <v>46.39</v>
      </c>
      <c r="I32" s="27">
        <v>18.11</v>
      </c>
      <c r="J32" s="27">
        <v>14.17</v>
      </c>
      <c r="K32" s="27">
        <v>8.66</v>
      </c>
      <c r="L32" s="27">
        <v>1</v>
      </c>
      <c r="M32" s="27"/>
      <c r="N32" s="27"/>
      <c r="O32" s="27">
        <v>1</v>
      </c>
      <c r="P32" s="33">
        <f t="shared" si="6"/>
        <v>3.6417266343902285E-2</v>
      </c>
      <c r="Q32" s="33">
        <f t="shared" si="7"/>
        <v>1.2860648357550062</v>
      </c>
    </row>
    <row r="33" spans="1:17" x14ac:dyDescent="0.3">
      <c r="A33" s="27" t="s">
        <v>474</v>
      </c>
      <c r="B33" s="27" t="s">
        <v>475</v>
      </c>
      <c r="C33" s="27" t="s">
        <v>472</v>
      </c>
      <c r="D33" s="27" t="s">
        <v>476</v>
      </c>
      <c r="E33" s="27" t="s">
        <v>477</v>
      </c>
      <c r="F33" s="27" t="s">
        <v>473</v>
      </c>
      <c r="G33" s="27">
        <v>1</v>
      </c>
      <c r="H33" s="54">
        <v>107.8</v>
      </c>
      <c r="I33" s="27">
        <v>18.5</v>
      </c>
      <c r="J33" s="27">
        <v>16.54</v>
      </c>
      <c r="K33" s="27">
        <v>13.39</v>
      </c>
      <c r="L33" s="27">
        <v>8</v>
      </c>
      <c r="M33" s="27"/>
      <c r="N33" s="27"/>
      <c r="O33" s="27">
        <v>8</v>
      </c>
      <c r="P33" s="33">
        <f t="shared" si="6"/>
        <v>0.53712942865512325</v>
      </c>
      <c r="Q33" s="33">
        <f t="shared" si="7"/>
        <v>18.968564634127084</v>
      </c>
    </row>
    <row r="34" spans="1:17" x14ac:dyDescent="0.3">
      <c r="A34" s="27" t="s">
        <v>479</v>
      </c>
      <c r="B34" s="27" t="s">
        <v>480</v>
      </c>
      <c r="C34" s="27" t="s">
        <v>481</v>
      </c>
      <c r="D34" s="27" t="s">
        <v>482</v>
      </c>
      <c r="E34" s="27" t="s">
        <v>483</v>
      </c>
      <c r="F34" s="27" t="s">
        <v>111</v>
      </c>
      <c r="G34" s="27">
        <v>1</v>
      </c>
      <c r="H34" s="54">
        <v>48</v>
      </c>
      <c r="I34" s="27">
        <v>17.32</v>
      </c>
      <c r="J34" s="27">
        <v>15.75</v>
      </c>
      <c r="K34" s="27">
        <v>6.3</v>
      </c>
      <c r="L34" s="27">
        <v>118</v>
      </c>
      <c r="M34" s="27"/>
      <c r="N34" s="27"/>
      <c r="O34" s="27">
        <v>118</v>
      </c>
      <c r="P34" s="33">
        <f t="shared" si="6"/>
        <v>3.3231668919755037</v>
      </c>
      <c r="Q34" s="33">
        <f t="shared" si="7"/>
        <v>117.35664184004733</v>
      </c>
    </row>
    <row r="35" spans="1:17" x14ac:dyDescent="0.3">
      <c r="A35" s="27" t="s">
        <v>484</v>
      </c>
      <c r="B35" s="27" t="s">
        <v>485</v>
      </c>
      <c r="C35" s="27" t="s">
        <v>481</v>
      </c>
      <c r="D35" s="27" t="s">
        <v>486</v>
      </c>
      <c r="E35" s="27" t="s">
        <v>487</v>
      </c>
      <c r="F35" s="27" t="s">
        <v>111</v>
      </c>
      <c r="G35" s="27">
        <v>1</v>
      </c>
      <c r="H35" s="54">
        <v>53.9</v>
      </c>
      <c r="I35" s="27">
        <v>17.32</v>
      </c>
      <c r="J35" s="27">
        <v>15.75</v>
      </c>
      <c r="K35" s="27">
        <v>6.3</v>
      </c>
      <c r="L35" s="27">
        <v>13</v>
      </c>
      <c r="M35" s="27"/>
      <c r="N35" s="27"/>
      <c r="O35" s="27">
        <v>13</v>
      </c>
      <c r="P35" s="33">
        <f t="shared" si="6"/>
        <v>0.36611160674306392</v>
      </c>
      <c r="Q35" s="33">
        <f t="shared" si="7"/>
        <v>12.92912155864928</v>
      </c>
    </row>
    <row r="36" spans="1:17" x14ac:dyDescent="0.3">
      <c r="A36" s="27" t="s">
        <v>488</v>
      </c>
      <c r="B36" s="27" t="s">
        <v>489</v>
      </c>
      <c r="C36" s="27" t="s">
        <v>490</v>
      </c>
      <c r="D36" s="27" t="s">
        <v>491</v>
      </c>
      <c r="E36" s="27" t="s">
        <v>492</v>
      </c>
      <c r="F36" s="27" t="s">
        <v>50</v>
      </c>
      <c r="G36" s="27">
        <v>1</v>
      </c>
      <c r="H36" s="54">
        <v>49.5</v>
      </c>
      <c r="I36" s="27">
        <v>11.81</v>
      </c>
      <c r="J36" s="27">
        <v>9.84</v>
      </c>
      <c r="K36" s="27">
        <v>4.72</v>
      </c>
      <c r="L36" s="27">
        <v>1</v>
      </c>
      <c r="M36" s="27"/>
      <c r="N36" s="27"/>
      <c r="O36" s="27">
        <v>1</v>
      </c>
      <c r="P36" s="33">
        <f t="shared" si="6"/>
        <v>8.9885190778936312E-3</v>
      </c>
      <c r="Q36" s="33">
        <f t="shared" si="7"/>
        <v>0.31742685468009024</v>
      </c>
    </row>
    <row r="37" spans="1:17" x14ac:dyDescent="0.3">
      <c r="A37" s="27" t="s">
        <v>493</v>
      </c>
      <c r="B37" s="27" t="s">
        <v>494</v>
      </c>
      <c r="C37" s="27" t="s">
        <v>490</v>
      </c>
      <c r="D37" s="27" t="s">
        <v>495</v>
      </c>
      <c r="E37" s="27" t="s">
        <v>496</v>
      </c>
      <c r="F37" s="27" t="s">
        <v>50</v>
      </c>
      <c r="G37" s="27">
        <v>1</v>
      </c>
      <c r="H37" s="54">
        <v>54</v>
      </c>
      <c r="I37" s="27">
        <v>11.81</v>
      </c>
      <c r="J37" s="27">
        <v>9.84</v>
      </c>
      <c r="K37" s="27">
        <v>5.12</v>
      </c>
      <c r="L37" s="27">
        <v>1</v>
      </c>
      <c r="M37" s="27"/>
      <c r="N37" s="27"/>
      <c r="O37" s="27">
        <v>1</v>
      </c>
      <c r="P37" s="33">
        <f t="shared" si="6"/>
        <v>9.750257982799871E-3</v>
      </c>
      <c r="Q37" s="33">
        <f t="shared" si="7"/>
        <v>0.34432743558518264</v>
      </c>
    </row>
    <row r="38" spans="1:17" x14ac:dyDescent="0.3">
      <c r="A38" s="27" t="s">
        <v>497</v>
      </c>
      <c r="B38" s="27" t="s">
        <v>498</v>
      </c>
      <c r="C38" s="27" t="s">
        <v>481</v>
      </c>
      <c r="D38" s="27" t="s">
        <v>486</v>
      </c>
      <c r="E38" s="27" t="s">
        <v>499</v>
      </c>
      <c r="F38" s="27" t="s">
        <v>33</v>
      </c>
      <c r="G38" s="27">
        <v>1</v>
      </c>
      <c r="H38" s="54">
        <v>53.9</v>
      </c>
      <c r="I38" s="27">
        <v>17.32</v>
      </c>
      <c r="J38" s="27">
        <v>15.75</v>
      </c>
      <c r="K38" s="27">
        <v>6.3</v>
      </c>
      <c r="L38" s="27">
        <v>47</v>
      </c>
      <c r="M38" s="27"/>
      <c r="N38" s="27"/>
      <c r="O38" s="27">
        <v>47</v>
      </c>
      <c r="P38" s="33">
        <f t="shared" si="6"/>
        <v>1.3236342705326158</v>
      </c>
      <c r="Q38" s="33">
        <f t="shared" si="7"/>
        <v>46.743747173578171</v>
      </c>
    </row>
    <row r="39" spans="1:17" x14ac:dyDescent="0.3">
      <c r="A39" s="27" t="s">
        <v>500</v>
      </c>
      <c r="B39" s="27" t="s">
        <v>501</v>
      </c>
      <c r="C39" s="27" t="s">
        <v>502</v>
      </c>
      <c r="D39" s="27" t="s">
        <v>503</v>
      </c>
      <c r="E39" s="27" t="s">
        <v>504</v>
      </c>
      <c r="F39" s="27" t="s">
        <v>505</v>
      </c>
      <c r="G39" s="27">
        <v>1</v>
      </c>
      <c r="H39" s="54">
        <v>65</v>
      </c>
      <c r="I39" s="27">
        <v>23.228300000000001</v>
      </c>
      <c r="J39" s="27">
        <v>18.110199999999999</v>
      </c>
      <c r="K39" s="27">
        <v>11.811</v>
      </c>
      <c r="L39" s="27">
        <v>104</v>
      </c>
      <c r="M39" s="27"/>
      <c r="N39" s="27"/>
      <c r="O39" s="27">
        <v>104</v>
      </c>
      <c r="P39" s="33">
        <f t="shared" si="6"/>
        <v>8.4676291940216082</v>
      </c>
      <c r="Q39" s="33">
        <f t="shared" si="7"/>
        <v>299.0317846981149</v>
      </c>
    </row>
    <row r="40" spans="1:17" x14ac:dyDescent="0.3">
      <c r="A40" s="27" t="s">
        <v>751</v>
      </c>
      <c r="B40" s="27" t="s">
        <v>752</v>
      </c>
      <c r="C40" s="27" t="s">
        <v>750</v>
      </c>
      <c r="D40" s="27" t="s">
        <v>753</v>
      </c>
      <c r="E40" s="27" t="s">
        <v>446</v>
      </c>
      <c r="F40" s="27" t="s">
        <v>81</v>
      </c>
      <c r="G40" s="27">
        <v>1</v>
      </c>
      <c r="H40" s="54">
        <v>73</v>
      </c>
      <c r="I40" s="27">
        <v>23.622</v>
      </c>
      <c r="J40" s="27">
        <v>18.897600000000001</v>
      </c>
      <c r="K40" s="27">
        <v>13.3858</v>
      </c>
      <c r="L40" s="27">
        <v>7</v>
      </c>
      <c r="M40" s="27"/>
      <c r="N40" s="27"/>
      <c r="O40" s="27">
        <v>7</v>
      </c>
      <c r="P40" s="33">
        <f t="shared" si="6"/>
        <v>0.68543588736822503</v>
      </c>
      <c r="Q40" s="33">
        <f t="shared" si="7"/>
        <v>24.205962731642657</v>
      </c>
    </row>
    <row r="41" spans="1:17" x14ac:dyDescent="0.3">
      <c r="A41" s="27" t="s">
        <v>1406</v>
      </c>
      <c r="B41" s="27" t="s">
        <v>1407</v>
      </c>
      <c r="C41" s="27" t="s">
        <v>1408</v>
      </c>
      <c r="D41" s="27" t="s">
        <v>1409</v>
      </c>
      <c r="E41" s="27" t="s">
        <v>758</v>
      </c>
      <c r="F41" s="27" t="s">
        <v>228</v>
      </c>
      <c r="G41" s="27">
        <v>1</v>
      </c>
      <c r="H41" s="54">
        <v>105.56</v>
      </c>
      <c r="I41" s="27">
        <v>23.62</v>
      </c>
      <c r="J41" s="27">
        <v>18.899999999999999</v>
      </c>
      <c r="K41" s="27">
        <v>17.72</v>
      </c>
      <c r="L41" s="27"/>
      <c r="M41" s="27">
        <v>20</v>
      </c>
      <c r="N41" s="27"/>
      <c r="O41" s="27">
        <v>20</v>
      </c>
      <c r="P41" s="33">
        <f t="shared" si="6"/>
        <v>2.5926062313449085</v>
      </c>
      <c r="Q41" s="33">
        <f t="shared" si="7"/>
        <v>91.55711127807605</v>
      </c>
    </row>
    <row r="42" spans="1:17" x14ac:dyDescent="0.3">
      <c r="A42" s="27" t="s">
        <v>754</v>
      </c>
      <c r="B42" s="27" t="s">
        <v>755</v>
      </c>
      <c r="C42" s="27" t="s">
        <v>756</v>
      </c>
      <c r="D42" s="27" t="s">
        <v>757</v>
      </c>
      <c r="E42" s="27" t="s">
        <v>483</v>
      </c>
      <c r="F42" s="27" t="s">
        <v>43</v>
      </c>
      <c r="G42" s="27">
        <v>1</v>
      </c>
      <c r="H42" s="54">
        <v>31.5</v>
      </c>
      <c r="I42" s="27">
        <v>23.622</v>
      </c>
      <c r="J42" s="27">
        <v>18.503900000000002</v>
      </c>
      <c r="K42" s="27">
        <v>9.8424999999999994</v>
      </c>
      <c r="L42" s="27">
        <v>7</v>
      </c>
      <c r="M42" s="27"/>
      <c r="N42" s="27"/>
      <c r="O42" s="27">
        <v>7</v>
      </c>
      <c r="P42" s="33">
        <f t="shared" si="6"/>
        <v>0.49349703900592184</v>
      </c>
      <c r="Q42" s="33">
        <f t="shared" si="7"/>
        <v>17.427699883382431</v>
      </c>
    </row>
    <row r="43" spans="1:17" x14ac:dyDescent="0.3">
      <c r="A43" s="27" t="s">
        <v>1410</v>
      </c>
      <c r="B43" s="27" t="s">
        <v>1411</v>
      </c>
      <c r="C43" s="27" t="s">
        <v>756</v>
      </c>
      <c r="D43" s="27" t="s">
        <v>757</v>
      </c>
      <c r="E43" s="27" t="s">
        <v>483</v>
      </c>
      <c r="F43" s="27" t="s">
        <v>169</v>
      </c>
      <c r="G43" s="27">
        <v>1</v>
      </c>
      <c r="H43" s="54">
        <v>31.5</v>
      </c>
      <c r="I43" s="27">
        <v>19.29</v>
      </c>
      <c r="J43" s="27">
        <v>14.17</v>
      </c>
      <c r="K43" s="27">
        <v>9.84</v>
      </c>
      <c r="L43" s="27"/>
      <c r="M43" s="27">
        <v>1</v>
      </c>
      <c r="N43" s="27"/>
      <c r="O43" s="27">
        <v>1</v>
      </c>
      <c r="P43" s="33">
        <f t="shared" si="6"/>
        <v>4.407560945170156E-2</v>
      </c>
      <c r="Q43" s="33">
        <f t="shared" si="7"/>
        <v>1.5565169251040052</v>
      </c>
    </row>
    <row r="44" spans="1:17" x14ac:dyDescent="0.3">
      <c r="A44" s="27" t="s">
        <v>759</v>
      </c>
      <c r="B44" s="27" t="s">
        <v>760</v>
      </c>
      <c r="C44" s="27" t="s">
        <v>761</v>
      </c>
      <c r="D44" s="27" t="s">
        <v>762</v>
      </c>
      <c r="E44" s="27" t="s">
        <v>763</v>
      </c>
      <c r="F44" s="27" t="s">
        <v>405</v>
      </c>
      <c r="G44" s="27">
        <v>1</v>
      </c>
      <c r="H44" s="54">
        <v>51.99</v>
      </c>
      <c r="I44" s="27">
        <v>23.62</v>
      </c>
      <c r="J44" s="27">
        <v>18.5</v>
      </c>
      <c r="K44" s="27">
        <v>8.6614000000000004</v>
      </c>
      <c r="L44" s="27">
        <v>10</v>
      </c>
      <c r="M44" s="27"/>
      <c r="N44" s="27"/>
      <c r="O44" s="27">
        <v>10</v>
      </c>
      <c r="P44" s="33">
        <f t="shared" si="6"/>
        <v>0.62021300301151316</v>
      </c>
      <c r="Q44" s="33">
        <f t="shared" si="7"/>
        <v>21.902636137450685</v>
      </c>
    </row>
    <row r="45" spans="1:17" x14ac:dyDescent="0.3">
      <c r="A45" s="27" t="s">
        <v>764</v>
      </c>
      <c r="B45" s="27" t="s">
        <v>765</v>
      </c>
      <c r="C45" s="27" t="s">
        <v>766</v>
      </c>
      <c r="D45" s="27" t="s">
        <v>767</v>
      </c>
      <c r="E45" s="27" t="s">
        <v>768</v>
      </c>
      <c r="F45" s="27" t="s">
        <v>169</v>
      </c>
      <c r="G45" s="27">
        <v>1</v>
      </c>
      <c r="H45" s="54">
        <v>49</v>
      </c>
      <c r="I45" s="27">
        <v>18.899999999999999</v>
      </c>
      <c r="J45" s="27">
        <v>13.78</v>
      </c>
      <c r="K45" s="27">
        <v>9.65</v>
      </c>
      <c r="L45" s="27">
        <v>1</v>
      </c>
      <c r="M45" s="27"/>
      <c r="N45" s="27"/>
      <c r="O45" s="27">
        <v>1</v>
      </c>
      <c r="P45" s="33">
        <f t="shared" si="6"/>
        <v>4.1185039320079192E-2</v>
      </c>
      <c r="Q45" s="33">
        <f t="shared" ref="Q45:Q58" si="10">P45*35.3147</f>
        <v>1.4544373080768007</v>
      </c>
    </row>
    <row r="46" spans="1:17" x14ac:dyDescent="0.3">
      <c r="A46" s="27" t="s">
        <v>769</v>
      </c>
      <c r="B46" s="27" t="s">
        <v>770</v>
      </c>
      <c r="C46" s="27" t="s">
        <v>771</v>
      </c>
      <c r="D46" s="27" t="s">
        <v>772</v>
      </c>
      <c r="E46" s="27" t="s">
        <v>773</v>
      </c>
      <c r="F46" s="27" t="s">
        <v>116</v>
      </c>
      <c r="G46" s="27">
        <v>1</v>
      </c>
      <c r="H46" s="54">
        <v>42.85</v>
      </c>
      <c r="I46" s="27">
        <v>18.110239999999997</v>
      </c>
      <c r="J46" s="27">
        <v>12.99213</v>
      </c>
      <c r="K46" s="27">
        <v>7.4803099999999993</v>
      </c>
      <c r="L46" s="27">
        <v>24</v>
      </c>
      <c r="M46" s="27"/>
      <c r="N46" s="27"/>
      <c r="O46" s="27">
        <v>24</v>
      </c>
      <c r="P46" s="33">
        <f t="shared" si="6"/>
        <v>0.69220789937260663</v>
      </c>
      <c r="Q46" s="33">
        <f t="shared" si="10"/>
        <v>24.445114303973792</v>
      </c>
    </row>
    <row r="47" spans="1:17" x14ac:dyDescent="0.3">
      <c r="A47" s="27" t="s">
        <v>774</v>
      </c>
      <c r="B47" s="27" t="s">
        <v>775</v>
      </c>
      <c r="C47" s="27" t="s">
        <v>771</v>
      </c>
      <c r="D47" s="27" t="s">
        <v>776</v>
      </c>
      <c r="E47" s="27" t="s">
        <v>451</v>
      </c>
      <c r="F47" s="27" t="s">
        <v>116</v>
      </c>
      <c r="G47" s="27">
        <v>1</v>
      </c>
      <c r="H47" s="54">
        <v>47.61</v>
      </c>
      <c r="I47" s="27">
        <v>18.110239999999997</v>
      </c>
      <c r="J47" s="27">
        <v>12.99213</v>
      </c>
      <c r="K47" s="27">
        <v>7.8740200000000007</v>
      </c>
      <c r="L47" s="27">
        <v>32</v>
      </c>
      <c r="M47" s="27"/>
      <c r="N47" s="27"/>
      <c r="O47" s="27">
        <v>32</v>
      </c>
      <c r="P47" s="33">
        <f t="shared" si="6"/>
        <v>0.97152102766113402</v>
      </c>
      <c r="Q47" s="33">
        <f t="shared" si="10"/>
        <v>34.308973635544653</v>
      </c>
    </row>
    <row r="48" spans="1:17" x14ac:dyDescent="0.3">
      <c r="A48" s="27" t="s">
        <v>777</v>
      </c>
      <c r="B48" s="27" t="s">
        <v>778</v>
      </c>
      <c r="C48" s="27" t="s">
        <v>771</v>
      </c>
      <c r="D48" s="27" t="s">
        <v>779</v>
      </c>
      <c r="E48" s="27" t="s">
        <v>780</v>
      </c>
      <c r="F48" s="27" t="s">
        <v>116</v>
      </c>
      <c r="G48" s="27">
        <v>1</v>
      </c>
      <c r="H48" s="54">
        <v>52.38</v>
      </c>
      <c r="I48" s="27">
        <v>18.110239999999997</v>
      </c>
      <c r="J48" s="27">
        <v>12.99213</v>
      </c>
      <c r="K48" s="27">
        <v>8.6614199999999997</v>
      </c>
      <c r="L48" s="27">
        <v>6</v>
      </c>
      <c r="M48" s="27"/>
      <c r="N48" s="27"/>
      <c r="O48" s="27">
        <v>6</v>
      </c>
      <c r="P48" s="33">
        <f t="shared" si="6"/>
        <v>0.20037616568644495</v>
      </c>
      <c r="Q48" s="33">
        <f t="shared" si="10"/>
        <v>7.0762241783670978</v>
      </c>
    </row>
    <row r="49" spans="1:17" x14ac:dyDescent="0.3">
      <c r="A49" s="27" t="s">
        <v>781</v>
      </c>
      <c r="B49" s="27" t="s">
        <v>782</v>
      </c>
      <c r="C49" s="27" t="s">
        <v>771</v>
      </c>
      <c r="D49" s="27" t="s">
        <v>783</v>
      </c>
      <c r="E49" s="27" t="s">
        <v>784</v>
      </c>
      <c r="F49" s="27" t="s">
        <v>116</v>
      </c>
      <c r="G49" s="27">
        <v>1</v>
      </c>
      <c r="H49" s="54">
        <v>52.38</v>
      </c>
      <c r="I49" s="27">
        <v>16.535399999999999</v>
      </c>
      <c r="J49" s="27">
        <v>9.8424999999999994</v>
      </c>
      <c r="K49" s="27">
        <v>13.3858</v>
      </c>
      <c r="L49" s="27">
        <v>6</v>
      </c>
      <c r="M49" s="27"/>
      <c r="N49" s="27"/>
      <c r="O49" s="27">
        <v>6</v>
      </c>
      <c r="P49" s="33">
        <f t="shared" si="6"/>
        <v>0.21419871480257038</v>
      </c>
      <c r="Q49" s="33">
        <f t="shared" si="10"/>
        <v>7.564363353638333</v>
      </c>
    </row>
    <row r="50" spans="1:17" x14ac:dyDescent="0.3">
      <c r="A50" s="27" t="s">
        <v>785</v>
      </c>
      <c r="B50" s="27" t="s">
        <v>786</v>
      </c>
      <c r="C50" s="27" t="s">
        <v>787</v>
      </c>
      <c r="D50" s="27" t="s">
        <v>788</v>
      </c>
      <c r="E50" s="27" t="s">
        <v>789</v>
      </c>
      <c r="F50" s="27" t="s">
        <v>81</v>
      </c>
      <c r="G50" s="27">
        <v>1</v>
      </c>
      <c r="H50" s="54">
        <v>44.1</v>
      </c>
      <c r="I50" s="27">
        <v>17.72</v>
      </c>
      <c r="J50" s="27">
        <v>15.75</v>
      </c>
      <c r="K50" s="27">
        <v>11.02</v>
      </c>
      <c r="L50" s="27">
        <v>1</v>
      </c>
      <c r="M50" s="27"/>
      <c r="N50" s="27"/>
      <c r="O50" s="27">
        <v>1</v>
      </c>
      <c r="P50" s="33">
        <f t="shared" si="6"/>
        <v>5.0399591923195187E-2</v>
      </c>
      <c r="Q50" s="33">
        <f t="shared" si="10"/>
        <v>1.7798464688900613</v>
      </c>
    </row>
    <row r="51" spans="1:17" x14ac:dyDescent="0.3">
      <c r="A51" s="27" t="s">
        <v>1432</v>
      </c>
      <c r="B51" s="27" t="s">
        <v>1433</v>
      </c>
      <c r="C51" s="27" t="s">
        <v>1434</v>
      </c>
      <c r="D51" s="27" t="s">
        <v>1435</v>
      </c>
      <c r="E51" s="27" t="s">
        <v>1436</v>
      </c>
      <c r="F51" s="27" t="s">
        <v>1437</v>
      </c>
      <c r="G51" s="27">
        <v>1</v>
      </c>
      <c r="H51" s="54">
        <v>27.66</v>
      </c>
      <c r="I51" s="27">
        <v>18.897600000000001</v>
      </c>
      <c r="J51" s="27">
        <v>16.1417</v>
      </c>
      <c r="K51" s="27">
        <v>10.629899999999999</v>
      </c>
      <c r="L51" s="27"/>
      <c r="M51" s="27">
        <v>3</v>
      </c>
      <c r="N51" s="27"/>
      <c r="O51" s="27">
        <v>3</v>
      </c>
      <c r="P51" s="33">
        <f t="shared" si="6"/>
        <v>0.15940704355391286</v>
      </c>
      <c r="Q51" s="33">
        <f t="shared" si="10"/>
        <v>5.6294119209933671</v>
      </c>
    </row>
    <row r="52" spans="1:17" x14ac:dyDescent="0.3">
      <c r="A52" s="27" t="s">
        <v>1438</v>
      </c>
      <c r="B52" s="27" t="s">
        <v>1439</v>
      </c>
      <c r="C52" s="27" t="s">
        <v>1440</v>
      </c>
      <c r="D52" s="27" t="s">
        <v>1441</v>
      </c>
      <c r="E52" s="27" t="s">
        <v>1442</v>
      </c>
      <c r="F52" s="27" t="s">
        <v>1350</v>
      </c>
      <c r="G52" s="27">
        <v>1</v>
      </c>
      <c r="H52" s="54">
        <v>21.29</v>
      </c>
      <c r="I52" s="27">
        <v>18.897600000000001</v>
      </c>
      <c r="J52" s="27">
        <v>16.1417</v>
      </c>
      <c r="K52" s="27">
        <v>9.2520000000000007</v>
      </c>
      <c r="L52" s="27"/>
      <c r="M52" s="27">
        <v>1</v>
      </c>
      <c r="N52" s="27"/>
      <c r="O52" s="27">
        <v>1</v>
      </c>
      <c r="P52" s="33">
        <f t="shared" si="6"/>
        <v>4.6247972447555234E-2</v>
      </c>
      <c r="Q52" s="33">
        <f t="shared" si="10"/>
        <v>1.6332332725936789</v>
      </c>
    </row>
    <row r="53" spans="1:17" x14ac:dyDescent="0.3">
      <c r="A53" s="27" t="s">
        <v>1448</v>
      </c>
      <c r="B53" s="27" t="s">
        <v>1449</v>
      </c>
      <c r="C53" s="27" t="s">
        <v>1450</v>
      </c>
      <c r="D53" s="27" t="s">
        <v>1451</v>
      </c>
      <c r="E53" s="27" t="s">
        <v>1452</v>
      </c>
      <c r="F53" s="27" t="s">
        <v>43</v>
      </c>
      <c r="G53" s="27">
        <v>2</v>
      </c>
      <c r="H53" s="54">
        <v>12.2</v>
      </c>
      <c r="I53" s="27">
        <v>16.535399999999999</v>
      </c>
      <c r="J53" s="27">
        <v>12.204700000000001</v>
      </c>
      <c r="K53" s="27">
        <v>21.26</v>
      </c>
      <c r="L53" s="27"/>
      <c r="M53" s="27">
        <v>2</v>
      </c>
      <c r="N53" s="27"/>
      <c r="O53" s="27">
        <v>2</v>
      </c>
      <c r="P53" s="33">
        <f t="shared" si="6"/>
        <v>7.0308239566198028E-2</v>
      </c>
      <c r="Q53" s="33">
        <f t="shared" si="10"/>
        <v>2.4829143878084134</v>
      </c>
    </row>
    <row r="54" spans="1:17" x14ac:dyDescent="0.3">
      <c r="A54" s="27" t="s">
        <v>1475</v>
      </c>
      <c r="B54" s="27" t="s">
        <v>1476</v>
      </c>
      <c r="C54" s="27" t="s">
        <v>1477</v>
      </c>
      <c r="D54" s="27" t="s">
        <v>1478</v>
      </c>
      <c r="E54" s="27" t="s">
        <v>1479</v>
      </c>
      <c r="F54" s="27" t="s">
        <v>1480</v>
      </c>
      <c r="G54" s="27">
        <v>6</v>
      </c>
      <c r="H54" s="54">
        <v>48.31</v>
      </c>
      <c r="I54" s="27">
        <v>20</v>
      </c>
      <c r="J54" s="27">
        <v>12</v>
      </c>
      <c r="K54" s="27">
        <v>10.5</v>
      </c>
      <c r="L54" s="27"/>
      <c r="M54" s="27">
        <v>5</v>
      </c>
      <c r="N54" s="27"/>
      <c r="O54" s="27">
        <v>5</v>
      </c>
      <c r="P54" s="33">
        <f t="shared" ref="P54:P58" si="11">O54/G54*I54*J54*K54*0.0254*0.0254*0.0254</f>
        <v>3.4412834399999995E-2</v>
      </c>
      <c r="Q54" s="33">
        <f t="shared" si="10"/>
        <v>1.21527892298568</v>
      </c>
    </row>
    <row r="55" spans="1:17" x14ac:dyDescent="0.3">
      <c r="A55" s="27" t="s">
        <v>1481</v>
      </c>
      <c r="B55" s="27" t="s">
        <v>1482</v>
      </c>
      <c r="C55" s="27" t="s">
        <v>1483</v>
      </c>
      <c r="D55" s="27" t="s">
        <v>1484</v>
      </c>
      <c r="E55" s="27" t="s">
        <v>1485</v>
      </c>
      <c r="F55" s="27" t="s">
        <v>1486</v>
      </c>
      <c r="G55" s="27">
        <v>6</v>
      </c>
      <c r="H55" s="54">
        <v>41.14</v>
      </c>
      <c r="I55" s="27">
        <v>20</v>
      </c>
      <c r="J55" s="27">
        <v>12</v>
      </c>
      <c r="K55" s="27">
        <v>10.5</v>
      </c>
      <c r="L55" s="27"/>
      <c r="M55" s="27">
        <v>1</v>
      </c>
      <c r="N55" s="27"/>
      <c r="O55" s="27">
        <v>1</v>
      </c>
      <c r="P55" s="33">
        <f t="shared" si="11"/>
        <v>6.8825668799999988E-3</v>
      </c>
      <c r="Q55" s="33">
        <f t="shared" si="10"/>
        <v>0.24305578459713598</v>
      </c>
    </row>
    <row r="56" spans="1:17" x14ac:dyDescent="0.3">
      <c r="A56" s="27" t="s">
        <v>1487</v>
      </c>
      <c r="B56" s="27" t="s">
        <v>1488</v>
      </c>
      <c r="C56" s="27" t="s">
        <v>1483</v>
      </c>
      <c r="D56" s="27" t="s">
        <v>1484</v>
      </c>
      <c r="E56" s="27" t="s">
        <v>1479</v>
      </c>
      <c r="F56" s="27" t="s">
        <v>1486</v>
      </c>
      <c r="G56" s="27">
        <v>6</v>
      </c>
      <c r="H56" s="54">
        <v>48.31</v>
      </c>
      <c r="I56" s="27">
        <v>20</v>
      </c>
      <c r="J56" s="27">
        <v>12</v>
      </c>
      <c r="K56" s="27">
        <v>12.5</v>
      </c>
      <c r="L56" s="27"/>
      <c r="M56" s="27">
        <v>36</v>
      </c>
      <c r="N56" s="27"/>
      <c r="O56" s="27">
        <v>36</v>
      </c>
      <c r="P56" s="33">
        <f t="shared" si="11"/>
        <v>0.29496715199999995</v>
      </c>
      <c r="Q56" s="33">
        <f t="shared" si="10"/>
        <v>10.416676482734399</v>
      </c>
    </row>
    <row r="57" spans="1:17" x14ac:dyDescent="0.3">
      <c r="A57" s="27" t="s">
        <v>936</v>
      </c>
      <c r="B57" s="27" t="s">
        <v>937</v>
      </c>
      <c r="C57" s="27" t="s">
        <v>938</v>
      </c>
      <c r="D57" s="27" t="s">
        <v>939</v>
      </c>
      <c r="E57" s="27" t="s">
        <v>940</v>
      </c>
      <c r="F57" s="27" t="s">
        <v>941</v>
      </c>
      <c r="G57" s="27">
        <v>1</v>
      </c>
      <c r="H57" s="54">
        <v>81.599999999999994</v>
      </c>
      <c r="I57" s="27">
        <v>22.83</v>
      </c>
      <c r="J57" s="27">
        <v>21.65</v>
      </c>
      <c r="K57" s="27">
        <v>12.99</v>
      </c>
      <c r="L57" s="27">
        <v>1</v>
      </c>
      <c r="M57" s="27"/>
      <c r="N57" s="27"/>
      <c r="O57" s="27">
        <v>1</v>
      </c>
      <c r="P57" s="33">
        <f t="shared" si="11"/>
        <v>0.1052141408274265</v>
      </c>
      <c r="Q57" s="33">
        <f t="shared" si="10"/>
        <v>3.715605819078319</v>
      </c>
    </row>
    <row r="58" spans="1:17" x14ac:dyDescent="0.3">
      <c r="A58" s="27" t="s">
        <v>952</v>
      </c>
      <c r="B58" s="27" t="s">
        <v>953</v>
      </c>
      <c r="C58" s="27" t="s">
        <v>954</v>
      </c>
      <c r="D58" s="27" t="s">
        <v>955</v>
      </c>
      <c r="E58" s="27" t="s">
        <v>956</v>
      </c>
      <c r="F58" s="27" t="s">
        <v>957</v>
      </c>
      <c r="G58" s="27">
        <v>1</v>
      </c>
      <c r="H58" s="54">
        <v>48</v>
      </c>
      <c r="I58" s="27">
        <v>18.7</v>
      </c>
      <c r="J58" s="27">
        <v>13.582699999999999</v>
      </c>
      <c r="K58" s="27">
        <v>15.5512</v>
      </c>
      <c r="L58" s="27">
        <v>2</v>
      </c>
      <c r="M58" s="27"/>
      <c r="N58" s="27"/>
      <c r="O58" s="27">
        <v>2</v>
      </c>
      <c r="P58" s="33">
        <f t="shared" si="11"/>
        <v>0.12945617394947645</v>
      </c>
      <c r="Q58" s="33">
        <f t="shared" si="10"/>
        <v>4.5717059461735765</v>
      </c>
    </row>
    <row r="59" spans="1:17" s="42" customFormat="1" x14ac:dyDescent="0.3">
      <c r="A59" s="35" t="s">
        <v>1524</v>
      </c>
      <c r="B59" s="35"/>
      <c r="C59" s="35"/>
      <c r="D59" s="35"/>
      <c r="E59" s="35"/>
      <c r="F59" s="35"/>
      <c r="G59" s="35"/>
      <c r="H59" s="35"/>
      <c r="I59" s="35"/>
      <c r="J59" s="35"/>
      <c r="K59" s="36"/>
      <c r="L59" s="37">
        <f>SUM(L3:L58)</f>
        <v>1474</v>
      </c>
      <c r="M59" s="37">
        <f>SUM(M3:M58)</f>
        <v>1560</v>
      </c>
      <c r="N59" s="38"/>
      <c r="O59" s="43">
        <f>SUM(O3:O58)</f>
        <v>2340.3000000000002</v>
      </c>
      <c r="P59" s="40">
        <f>SUM(P3:P58)</f>
        <v>125.81851482164541</v>
      </c>
      <c r="Q59" s="41">
        <f>P59*35.3147</f>
        <v>4443.2431053719611</v>
      </c>
    </row>
  </sheetData>
  <autoFilter ref="A2:Q59" xr:uid="{00000000-0001-0000-0100-000000000000}"/>
  <mergeCells count="1">
    <mergeCell ref="M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workbookViewId="0">
      <selection activeCell="G1" sqref="G1:G1048576"/>
    </sheetView>
  </sheetViews>
  <sheetFormatPr defaultRowHeight="14.4" x14ac:dyDescent="0.3"/>
  <cols>
    <col min="1" max="1" width="13.5546875" customWidth="1"/>
    <col min="2" max="2" width="13.109375" bestFit="1" customWidth="1"/>
    <col min="3" max="3" width="24.44140625" bestFit="1" customWidth="1"/>
    <col min="7" max="7" width="12.109375" customWidth="1"/>
    <col min="12" max="13" width="4.109375" bestFit="1" customWidth="1"/>
    <col min="14" max="14" width="4" bestFit="1" customWidth="1"/>
    <col min="15" max="15" width="10.109375" customWidth="1"/>
    <col min="16" max="17" width="5.6640625" bestFit="1" customWidth="1"/>
  </cols>
  <sheetData>
    <row r="1" spans="1:18" x14ac:dyDescent="0.3">
      <c r="A1" s="1" t="s">
        <v>1520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" t="s">
        <v>6</v>
      </c>
      <c r="M1" s="68"/>
      <c r="N1" s="69"/>
      <c r="O1" s="69"/>
      <c r="P1" s="15"/>
    </row>
    <row r="2" spans="1:1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  <c r="H2" s="1" t="s">
        <v>7</v>
      </c>
      <c r="I2" s="1" t="s">
        <v>9</v>
      </c>
      <c r="J2" s="1" t="s">
        <v>10</v>
      </c>
      <c r="K2" s="1" t="s">
        <v>11</v>
      </c>
      <c r="L2" s="1" t="s">
        <v>19</v>
      </c>
      <c r="M2" s="1" t="s">
        <v>958</v>
      </c>
      <c r="N2" s="1" t="s">
        <v>1517</v>
      </c>
      <c r="O2" s="1" t="s">
        <v>1518</v>
      </c>
      <c r="P2" s="3" t="s">
        <v>1521</v>
      </c>
      <c r="Q2" s="4" t="s">
        <v>1522</v>
      </c>
      <c r="R2" s="16"/>
    </row>
    <row r="3" spans="1:18" x14ac:dyDescent="0.3">
      <c r="A3" s="1" t="s">
        <v>387</v>
      </c>
      <c r="B3" s="1" t="s">
        <v>388</v>
      </c>
      <c r="C3" s="1" t="s">
        <v>389</v>
      </c>
      <c r="D3" s="1" t="s">
        <v>390</v>
      </c>
      <c r="E3" s="1" t="s">
        <v>391</v>
      </c>
      <c r="F3" s="1" t="s">
        <v>392</v>
      </c>
      <c r="G3" s="1">
        <v>20</v>
      </c>
      <c r="H3" s="1">
        <v>11.78</v>
      </c>
      <c r="I3" s="1">
        <v>13.779500000000001</v>
      </c>
      <c r="J3" s="1">
        <v>11.811</v>
      </c>
      <c r="K3" s="1">
        <v>5.5117999999999991</v>
      </c>
      <c r="L3" s="1">
        <v>25</v>
      </c>
      <c r="M3" s="1">
        <v>12</v>
      </c>
      <c r="N3" s="1"/>
      <c r="O3" s="1">
        <v>37</v>
      </c>
      <c r="P3" s="2">
        <f>O3/G3*I3*J3*K3*0.0254*0.0254*0.0254</f>
        <v>2.7194836830326339E-2</v>
      </c>
      <c r="Q3" s="2">
        <f>P3*35.3147</f>
        <v>0.96037750421192558</v>
      </c>
      <c r="R3" s="17"/>
    </row>
    <row r="4" spans="1:18" x14ac:dyDescent="0.3">
      <c r="A4" s="1" t="s">
        <v>394</v>
      </c>
      <c r="B4" s="1" t="s">
        <v>395</v>
      </c>
      <c r="C4" s="1" t="s">
        <v>389</v>
      </c>
      <c r="D4" s="1" t="s">
        <v>396</v>
      </c>
      <c r="E4" s="1" t="s">
        <v>397</v>
      </c>
      <c r="F4" s="1" t="s">
        <v>392</v>
      </c>
      <c r="G4" s="1">
        <v>20</v>
      </c>
      <c r="H4" s="1">
        <v>11.78</v>
      </c>
      <c r="I4" s="1">
        <v>13.779500000000001</v>
      </c>
      <c r="J4" s="1">
        <v>11.811</v>
      </c>
      <c r="K4" s="1">
        <v>5.5117999999999991</v>
      </c>
      <c r="L4" s="1">
        <v>12</v>
      </c>
      <c r="M4" s="1">
        <v>5</v>
      </c>
      <c r="N4" s="1"/>
      <c r="O4" s="1">
        <v>17</v>
      </c>
      <c r="P4" s="2">
        <f>O4/G4*I4*J4*K4*0.0254*0.0254*0.0254</f>
        <v>1.2494925030149935E-2</v>
      </c>
      <c r="Q4" s="2">
        <f t="shared" ref="Q4:Q6" si="0">P4*35.3147</f>
        <v>0.44125452896223594</v>
      </c>
      <c r="R4" s="17"/>
    </row>
    <row r="5" spans="1:18" x14ac:dyDescent="0.3">
      <c r="A5" s="1" t="s">
        <v>1189</v>
      </c>
      <c r="B5" s="1" t="s">
        <v>1190</v>
      </c>
      <c r="C5" s="1" t="s">
        <v>389</v>
      </c>
      <c r="D5" s="1" t="s">
        <v>1191</v>
      </c>
      <c r="E5" s="1" t="s">
        <v>1192</v>
      </c>
      <c r="F5" s="1" t="s">
        <v>392</v>
      </c>
      <c r="G5" s="1">
        <v>20</v>
      </c>
      <c r="H5" s="1">
        <v>11.78</v>
      </c>
      <c r="I5" s="1">
        <v>13.779500000000001</v>
      </c>
      <c r="J5" s="1">
        <v>11.811</v>
      </c>
      <c r="K5" s="1">
        <v>5.5117999999999991</v>
      </c>
      <c r="L5" s="1"/>
      <c r="M5" s="1">
        <v>20</v>
      </c>
      <c r="N5" s="1"/>
      <c r="O5" s="1">
        <v>20</v>
      </c>
      <c r="P5" s="2">
        <f>O5/G5*I5*J5*K5*0.0254*0.0254*0.0254</f>
        <v>1.4699911800176395E-2</v>
      </c>
      <c r="Q5" s="2">
        <f>P5*35.3147</f>
        <v>0.51912297524968942</v>
      </c>
      <c r="R5" s="17"/>
    </row>
    <row r="6" spans="1:18" x14ac:dyDescent="0.3">
      <c r="A6" s="1" t="s">
        <v>1193</v>
      </c>
      <c r="B6" s="1" t="s">
        <v>1194</v>
      </c>
      <c r="C6" s="1" t="s">
        <v>1195</v>
      </c>
      <c r="D6" s="1" t="s">
        <v>1196</v>
      </c>
      <c r="E6" s="1" t="s">
        <v>1192</v>
      </c>
      <c r="F6" s="1" t="s">
        <v>1197</v>
      </c>
      <c r="G6" s="1">
        <v>20</v>
      </c>
      <c r="H6" s="1">
        <v>8.75</v>
      </c>
      <c r="I6" s="1">
        <v>20.4724</v>
      </c>
      <c r="J6" s="1">
        <v>12.5984</v>
      </c>
      <c r="K6" s="1">
        <v>8.2676999999999996</v>
      </c>
      <c r="L6" s="1"/>
      <c r="M6" s="1">
        <v>20</v>
      </c>
      <c r="N6" s="1"/>
      <c r="O6" s="1">
        <v>20</v>
      </c>
      <c r="P6" s="2">
        <f>O6/G6*I6*J6*K6*0.0254*0.0254*0.0254</f>
        <v>3.4943790336419332E-2</v>
      </c>
      <c r="Q6" s="2">
        <f t="shared" si="0"/>
        <v>1.2340294725935479</v>
      </c>
      <c r="R6" s="17"/>
    </row>
    <row r="7" spans="1:18" s="8" customFormat="1" x14ac:dyDescent="0.3">
      <c r="A7" s="5" t="s">
        <v>1524</v>
      </c>
      <c r="B7" s="5"/>
      <c r="C7" s="5"/>
      <c r="D7" s="5"/>
      <c r="E7" s="5"/>
      <c r="F7" s="5"/>
      <c r="G7" s="5"/>
      <c r="H7" s="5"/>
      <c r="I7" s="5"/>
      <c r="J7" s="5"/>
      <c r="K7" s="6"/>
      <c r="L7" s="7">
        <f>SUM(L3:L6)</f>
        <v>37</v>
      </c>
      <c r="M7" s="7">
        <f>SUM(M3:M6)</f>
        <v>57</v>
      </c>
      <c r="N7" s="9"/>
      <c r="O7" s="10">
        <f>SUM(O3:O6)</f>
        <v>94</v>
      </c>
      <c r="P7" s="11">
        <f>SUM(P3:P6)</f>
        <v>8.933346399707201E-2</v>
      </c>
      <c r="Q7" s="12">
        <f>P7*35.3147</f>
        <v>3.1547844810173991</v>
      </c>
    </row>
  </sheetData>
  <mergeCells count="1">
    <mergeCell ref="M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zoomScale="85" zoomScaleNormal="85" workbookViewId="0">
      <selection activeCell="G1" sqref="G1:G1048576"/>
    </sheetView>
  </sheetViews>
  <sheetFormatPr defaultRowHeight="14.4" x14ac:dyDescent="0.3"/>
  <cols>
    <col min="1" max="1" width="13.5546875" style="26" customWidth="1"/>
    <col min="2" max="11" width="8.88671875" style="26"/>
    <col min="12" max="14" width="6.5546875" style="26" customWidth="1"/>
    <col min="15" max="15" width="12.88671875" style="26" customWidth="1"/>
    <col min="16" max="16" width="10.44140625" style="26" customWidth="1"/>
    <col min="17" max="17" width="9.5546875" style="26" bestFit="1" customWidth="1"/>
    <col min="18" max="16384" width="8.88671875" style="26"/>
  </cols>
  <sheetData>
    <row r="1" spans="1:17" s="50" customFormat="1" x14ac:dyDescent="0.3">
      <c r="A1" s="44" t="s">
        <v>1520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4"/>
      <c r="M1" s="70" t="s">
        <v>6</v>
      </c>
      <c r="N1" s="71"/>
      <c r="O1" s="71"/>
      <c r="P1" s="49"/>
    </row>
    <row r="2" spans="1:17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</row>
    <row r="3" spans="1:17" x14ac:dyDescent="0.3">
      <c r="A3" s="27" t="s">
        <v>1216</v>
      </c>
      <c r="B3" s="27" t="s">
        <v>1217</v>
      </c>
      <c r="C3" s="27" t="s">
        <v>1218</v>
      </c>
      <c r="D3" s="27" t="s">
        <v>1219</v>
      </c>
      <c r="E3" s="27" t="s">
        <v>1220</v>
      </c>
      <c r="F3" s="27" t="s">
        <v>144</v>
      </c>
      <c r="G3" s="27">
        <v>1</v>
      </c>
      <c r="H3" s="27">
        <v>43.52</v>
      </c>
      <c r="I3" s="27">
        <v>47.5</v>
      </c>
      <c r="J3" s="27">
        <v>2.5</v>
      </c>
      <c r="K3" s="27">
        <v>30</v>
      </c>
      <c r="L3" s="27"/>
      <c r="M3" s="27">
        <v>1</v>
      </c>
      <c r="N3" s="27"/>
      <c r="O3" s="27">
        <v>1</v>
      </c>
      <c r="P3" s="33">
        <f t="shared" ref="P3:P12" si="0">O3/G3*I3*J3*K3*0.0254*0.0254*0.0254</f>
        <v>5.8378915499999989E-2</v>
      </c>
      <c r="Q3" s="33">
        <f t="shared" ref="Q3:Q12" si="1">P3*35.3147</f>
        <v>2.0616338872078499</v>
      </c>
    </row>
    <row r="4" spans="1:17" x14ac:dyDescent="0.3">
      <c r="A4" s="27" t="s">
        <v>1221</v>
      </c>
      <c r="B4" s="27" t="s">
        <v>1222</v>
      </c>
      <c r="C4" s="27" t="s">
        <v>1223</v>
      </c>
      <c r="D4" s="27" t="s">
        <v>1224</v>
      </c>
      <c r="E4" s="27" t="s">
        <v>1225</v>
      </c>
      <c r="F4" s="27" t="s">
        <v>85</v>
      </c>
      <c r="G4" s="27">
        <v>1</v>
      </c>
      <c r="H4" s="27">
        <v>53.03</v>
      </c>
      <c r="I4" s="27">
        <v>61.25</v>
      </c>
      <c r="J4" s="27">
        <v>41.19</v>
      </c>
      <c r="K4" s="27">
        <v>3.25</v>
      </c>
      <c r="L4" s="27"/>
      <c r="M4" s="27">
        <v>1</v>
      </c>
      <c r="N4" s="27"/>
      <c r="O4" s="27">
        <v>1</v>
      </c>
      <c r="P4" s="33">
        <f t="shared" si="0"/>
        <v>0.13436383651372499</v>
      </c>
      <c r="Q4" s="33">
        <f t="shared" si="1"/>
        <v>4.7450185773312441</v>
      </c>
    </row>
    <row r="5" spans="1:17" x14ac:dyDescent="0.3">
      <c r="A5" s="27" t="s">
        <v>1356</v>
      </c>
      <c r="B5" s="27" t="s">
        <v>1357</v>
      </c>
      <c r="C5" s="27" t="s">
        <v>1358</v>
      </c>
      <c r="D5" s="27" t="s">
        <v>1359</v>
      </c>
      <c r="E5" s="27" t="s">
        <v>1360</v>
      </c>
      <c r="F5" s="27" t="s">
        <v>1361</v>
      </c>
      <c r="G5" s="27">
        <v>15</v>
      </c>
      <c r="H5" s="27">
        <v>14.7</v>
      </c>
      <c r="I5" s="27">
        <v>23.2</v>
      </c>
      <c r="J5" s="27">
        <v>9.8000000000000007</v>
      </c>
      <c r="K5" s="27">
        <v>18.100000000000001</v>
      </c>
      <c r="L5" s="27"/>
      <c r="M5" s="27">
        <v>16</v>
      </c>
      <c r="N5" s="27"/>
      <c r="O5" s="27">
        <v>16</v>
      </c>
      <c r="P5" s="33">
        <f t="shared" si="0"/>
        <v>7.1932061830212266E-2</v>
      </c>
      <c r="Q5" s="33">
        <f t="shared" si="1"/>
        <v>2.5402591839153974</v>
      </c>
    </row>
    <row r="6" spans="1:17" x14ac:dyDescent="0.3">
      <c r="A6" s="27" t="s">
        <v>1386</v>
      </c>
      <c r="B6" s="27" t="s">
        <v>1387</v>
      </c>
      <c r="C6" s="27" t="s">
        <v>1388</v>
      </c>
      <c r="D6" s="27" t="s">
        <v>1389</v>
      </c>
      <c r="E6" s="27" t="s">
        <v>1390</v>
      </c>
      <c r="F6" s="27" t="s">
        <v>1348</v>
      </c>
      <c r="G6" s="27">
        <v>1</v>
      </c>
      <c r="H6" s="27">
        <v>41.69</v>
      </c>
      <c r="I6" s="27">
        <v>38.976399999999998</v>
      </c>
      <c r="J6" s="27">
        <v>2.9527999999999999</v>
      </c>
      <c r="K6" s="27">
        <v>26.889800000000001</v>
      </c>
      <c r="L6" s="27"/>
      <c r="M6" s="27">
        <v>1</v>
      </c>
      <c r="N6" s="27"/>
      <c r="O6" s="27">
        <v>1</v>
      </c>
      <c r="P6" s="33">
        <f t="shared" si="0"/>
        <v>5.0713604307887107E-2</v>
      </c>
      <c r="Q6" s="33">
        <f t="shared" si="1"/>
        <v>1.790935722051741</v>
      </c>
    </row>
    <row r="7" spans="1:17" x14ac:dyDescent="0.3">
      <c r="A7" s="27" t="s">
        <v>1392</v>
      </c>
      <c r="B7" s="27" t="s">
        <v>1393</v>
      </c>
      <c r="C7" s="27" t="s">
        <v>1394</v>
      </c>
      <c r="D7" s="27" t="s">
        <v>1395</v>
      </c>
      <c r="E7" s="27" t="s">
        <v>1396</v>
      </c>
      <c r="F7" s="27" t="s">
        <v>144</v>
      </c>
      <c r="G7" s="27">
        <v>1</v>
      </c>
      <c r="H7" s="27">
        <v>26.97</v>
      </c>
      <c r="I7" s="27">
        <v>15.944900000000001</v>
      </c>
      <c r="J7" s="27">
        <v>5.5117999999999991</v>
      </c>
      <c r="K7" s="27">
        <v>15.944900000000001</v>
      </c>
      <c r="L7" s="27"/>
      <c r="M7" s="27">
        <v>12</v>
      </c>
      <c r="N7" s="27"/>
      <c r="O7" s="27">
        <v>12</v>
      </c>
      <c r="P7" s="33">
        <f t="shared" si="0"/>
        <v>0.27556207484310341</v>
      </c>
      <c r="Q7" s="33">
        <f t="shared" si="1"/>
        <v>9.7313920044617443</v>
      </c>
    </row>
    <row r="8" spans="1:17" x14ac:dyDescent="0.3">
      <c r="A8" s="27" t="s">
        <v>1397</v>
      </c>
      <c r="B8" s="27" t="s">
        <v>1398</v>
      </c>
      <c r="C8" s="27" t="s">
        <v>1399</v>
      </c>
      <c r="D8" s="27" t="s">
        <v>1391</v>
      </c>
      <c r="E8" s="27" t="s">
        <v>1400</v>
      </c>
      <c r="F8" s="27" t="s">
        <v>144</v>
      </c>
      <c r="G8" s="27">
        <v>1</v>
      </c>
      <c r="H8" s="27">
        <v>19.62</v>
      </c>
      <c r="I8" s="27">
        <v>23.03</v>
      </c>
      <c r="J8" s="27">
        <v>2.5590999999999999</v>
      </c>
      <c r="K8" s="27">
        <v>26.378</v>
      </c>
      <c r="L8" s="27"/>
      <c r="M8" s="27">
        <v>48</v>
      </c>
      <c r="N8" s="27"/>
      <c r="O8" s="27">
        <v>48</v>
      </c>
      <c r="P8" s="33">
        <f t="shared" si="0"/>
        <v>1.2228282010469678</v>
      </c>
      <c r="Q8" s="33">
        <f t="shared" si="1"/>
        <v>43.183811071513354</v>
      </c>
    </row>
    <row r="9" spans="1:17" x14ac:dyDescent="0.3">
      <c r="A9" s="27" t="s">
        <v>1401</v>
      </c>
      <c r="B9" s="27" t="s">
        <v>1402</v>
      </c>
      <c r="C9" s="27" t="s">
        <v>1403</v>
      </c>
      <c r="D9" s="27" t="s">
        <v>1404</v>
      </c>
      <c r="E9" s="27" t="s">
        <v>1405</v>
      </c>
      <c r="F9" s="27" t="s">
        <v>50</v>
      </c>
      <c r="G9" s="27">
        <v>1</v>
      </c>
      <c r="H9" s="27">
        <v>64</v>
      </c>
      <c r="I9" s="27">
        <v>41.25</v>
      </c>
      <c r="J9" s="27">
        <v>61.2</v>
      </c>
      <c r="K9" s="27">
        <v>4.25</v>
      </c>
      <c r="L9" s="27"/>
      <c r="M9" s="27">
        <v>2</v>
      </c>
      <c r="N9" s="27"/>
      <c r="O9" s="27">
        <v>2</v>
      </c>
      <c r="P9" s="33">
        <f t="shared" si="0"/>
        <v>0.35163771607799998</v>
      </c>
      <c r="Q9" s="33">
        <f t="shared" si="1"/>
        <v>12.417980451979746</v>
      </c>
    </row>
    <row r="10" spans="1:17" x14ac:dyDescent="0.3">
      <c r="A10" s="27" t="s">
        <v>1427</v>
      </c>
      <c r="B10" s="27" t="s">
        <v>1428</v>
      </c>
      <c r="C10" s="27" t="s">
        <v>1429</v>
      </c>
      <c r="D10" s="27" t="s">
        <v>1430</v>
      </c>
      <c r="E10" s="27" t="s">
        <v>1431</v>
      </c>
      <c r="F10" s="27" t="s">
        <v>1349</v>
      </c>
      <c r="G10" s="27">
        <v>1</v>
      </c>
      <c r="H10" s="27">
        <v>112.71</v>
      </c>
      <c r="I10" s="27">
        <v>42.36</v>
      </c>
      <c r="J10" s="27">
        <v>32.67</v>
      </c>
      <c r="K10" s="27">
        <v>4.72</v>
      </c>
      <c r="L10" s="27"/>
      <c r="M10" s="27">
        <v>3</v>
      </c>
      <c r="N10" s="27"/>
      <c r="O10" s="27">
        <v>3</v>
      </c>
      <c r="P10" s="33">
        <f t="shared" si="0"/>
        <v>0.32112157788252743</v>
      </c>
      <c r="Q10" s="33">
        <f t="shared" si="1"/>
        <v>11.340312186448092</v>
      </c>
    </row>
    <row r="11" spans="1:17" x14ac:dyDescent="0.3">
      <c r="A11" s="27" t="s">
        <v>1459</v>
      </c>
      <c r="B11" s="27" t="s">
        <v>1460</v>
      </c>
      <c r="C11" s="27" t="s">
        <v>1461</v>
      </c>
      <c r="D11" s="27" t="s">
        <v>1462</v>
      </c>
      <c r="E11" s="27" t="s">
        <v>1463</v>
      </c>
      <c r="F11" s="27" t="s">
        <v>1464</v>
      </c>
      <c r="G11" s="27">
        <v>1</v>
      </c>
      <c r="H11" s="27">
        <v>109.92</v>
      </c>
      <c r="I11" s="27">
        <v>38.19</v>
      </c>
      <c r="J11" s="27">
        <v>32.28</v>
      </c>
      <c r="K11" s="27">
        <v>3.25</v>
      </c>
      <c r="L11" s="27"/>
      <c r="M11" s="27">
        <v>26</v>
      </c>
      <c r="N11" s="27"/>
      <c r="O11" s="27">
        <v>26</v>
      </c>
      <c r="P11" s="33">
        <f t="shared" si="0"/>
        <v>1.7070295660372652</v>
      </c>
      <c r="Q11" s="33">
        <f t="shared" si="1"/>
        <v>60.283237015736212</v>
      </c>
    </row>
    <row r="12" spans="1:17" x14ac:dyDescent="0.3">
      <c r="A12" s="27" t="s">
        <v>1512</v>
      </c>
      <c r="B12" s="27" t="s">
        <v>1513</v>
      </c>
      <c r="C12" s="27" t="s">
        <v>1514</v>
      </c>
      <c r="D12" s="27" t="s">
        <v>1515</v>
      </c>
      <c r="E12" s="27" t="s">
        <v>1516</v>
      </c>
      <c r="F12" s="27" t="s">
        <v>144</v>
      </c>
      <c r="G12" s="27">
        <v>1</v>
      </c>
      <c r="H12" s="27">
        <v>25.13</v>
      </c>
      <c r="I12" s="27">
        <v>22.440900000000003</v>
      </c>
      <c r="J12" s="27">
        <v>4.5275999999999996</v>
      </c>
      <c r="K12" s="27">
        <v>22.952800000000003</v>
      </c>
      <c r="L12" s="27"/>
      <c r="M12" s="27">
        <v>1</v>
      </c>
      <c r="N12" s="27"/>
      <c r="O12" s="27">
        <v>1</v>
      </c>
      <c r="P12" s="33">
        <f t="shared" si="0"/>
        <v>3.8215992586925901E-2</v>
      </c>
      <c r="Q12" s="33">
        <f t="shared" si="1"/>
        <v>1.3495863134095123</v>
      </c>
    </row>
    <row r="13" spans="1:17" s="42" customFormat="1" x14ac:dyDescent="0.3">
      <c r="A13" s="35" t="s">
        <v>1524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  <c r="L13" s="37"/>
      <c r="M13" s="37">
        <f>SUM(M3:M12)</f>
        <v>111</v>
      </c>
      <c r="N13" s="38"/>
      <c r="O13" s="39">
        <f>SUM(O3:O12)</f>
        <v>111</v>
      </c>
      <c r="P13" s="40">
        <f>SUM(P3:P12)</f>
        <v>4.2317835466266143</v>
      </c>
      <c r="Q13" s="51">
        <f>P13*35.3147</f>
        <v>149.44416641405491</v>
      </c>
    </row>
  </sheetData>
  <autoFilter ref="A2:Q13" xr:uid="{00000000-0001-0000-0300-000000000000}"/>
  <mergeCells count="1">
    <mergeCell ref="M1:O1"/>
  </mergeCells>
  <conditionalFormatting sqref="O3:O12">
    <cfRule type="cellIs" dxfId="1" priority="1" operator="lessThan">
      <formula>10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"/>
  <sheetViews>
    <sheetView topLeftCell="B1" zoomScale="85" zoomScaleNormal="85" workbookViewId="0">
      <selection activeCell="G1" sqref="G1:I1048576"/>
    </sheetView>
  </sheetViews>
  <sheetFormatPr defaultRowHeight="14.4" x14ac:dyDescent="0.3"/>
  <cols>
    <col min="1" max="1" width="13.5546875" style="26" customWidth="1"/>
    <col min="2" max="3" width="8.88671875" style="26"/>
    <col min="4" max="4" width="29.5546875" style="26" bestFit="1" customWidth="1"/>
    <col min="5" max="12" width="8.88671875" style="26"/>
    <col min="13" max="13" width="10.44140625" style="26" customWidth="1"/>
    <col min="14" max="14" width="7.21875" style="26" customWidth="1"/>
    <col min="15" max="15" width="10.77734375" style="26" customWidth="1"/>
    <col min="16" max="16" width="11.77734375" style="26" customWidth="1"/>
    <col min="17" max="17" width="11" style="26" bestFit="1" customWidth="1"/>
    <col min="18" max="16384" width="8.88671875" style="26"/>
  </cols>
  <sheetData>
    <row r="1" spans="1:17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  <c r="P1" s="30"/>
    </row>
    <row r="2" spans="1:17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</row>
    <row r="3" spans="1:17" x14ac:dyDescent="0.3">
      <c r="A3" s="27" t="s">
        <v>964</v>
      </c>
      <c r="B3" s="27" t="s">
        <v>965</v>
      </c>
      <c r="C3" s="27" t="s">
        <v>966</v>
      </c>
      <c r="D3" s="27" t="s">
        <v>967</v>
      </c>
      <c r="E3" s="27" t="s">
        <v>426</v>
      </c>
      <c r="F3" s="27" t="s">
        <v>116</v>
      </c>
      <c r="G3" s="27">
        <v>3</v>
      </c>
      <c r="H3" s="27">
        <v>123.49</v>
      </c>
      <c r="I3" s="27">
        <v>16.93</v>
      </c>
      <c r="J3" s="27">
        <v>12.99</v>
      </c>
      <c r="K3" s="27">
        <v>22.05</v>
      </c>
      <c r="L3" s="27"/>
      <c r="M3" s="27">
        <v>3</v>
      </c>
      <c r="N3" s="27"/>
      <c r="O3" s="27">
        <v>3</v>
      </c>
      <c r="P3" s="33">
        <f t="shared" ref="P3:P8" si="0">O3/G3*I3*J3*K3*0.0254*0.0254*0.0254</f>
        <v>7.9464993617436835E-2</v>
      </c>
      <c r="Q3" s="33">
        <f t="shared" ref="Q3:Q9" si="1">P3*35.3147</f>
        <v>2.806282410101697</v>
      </c>
    </row>
    <row r="4" spans="1:17" x14ac:dyDescent="0.3">
      <c r="A4" s="27" t="s">
        <v>427</v>
      </c>
      <c r="B4" s="27" t="s">
        <v>428</v>
      </c>
      <c r="C4" s="27" t="s">
        <v>425</v>
      </c>
      <c r="D4" s="27" t="s">
        <v>429</v>
      </c>
      <c r="E4" s="27" t="s">
        <v>430</v>
      </c>
      <c r="F4" s="27" t="s">
        <v>116</v>
      </c>
      <c r="G4" s="27">
        <v>1</v>
      </c>
      <c r="H4" s="27">
        <v>17.86</v>
      </c>
      <c r="I4" s="27">
        <v>18.5</v>
      </c>
      <c r="J4" s="27">
        <v>15.35</v>
      </c>
      <c r="K4" s="27">
        <v>7.09</v>
      </c>
      <c r="L4" s="27">
        <v>16</v>
      </c>
      <c r="M4" s="27"/>
      <c r="N4" s="27"/>
      <c r="O4" s="27">
        <v>16</v>
      </c>
      <c r="P4" s="33">
        <f t="shared" si="0"/>
        <v>0.52789491169193592</v>
      </c>
      <c r="Q4" s="33">
        <f t="shared" si="1"/>
        <v>18.642450437927209</v>
      </c>
    </row>
    <row r="5" spans="1:17" x14ac:dyDescent="0.3">
      <c r="A5" s="27" t="s">
        <v>431</v>
      </c>
      <c r="B5" s="27" t="s">
        <v>432</v>
      </c>
      <c r="C5" s="27" t="s">
        <v>425</v>
      </c>
      <c r="D5" s="27" t="s">
        <v>433</v>
      </c>
      <c r="E5" s="27" t="s">
        <v>434</v>
      </c>
      <c r="F5" s="27" t="s">
        <v>116</v>
      </c>
      <c r="G5" s="27">
        <v>4</v>
      </c>
      <c r="H5" s="27">
        <v>20.21</v>
      </c>
      <c r="I5" s="27">
        <v>12.6</v>
      </c>
      <c r="J5" s="27">
        <v>9.4499999999999993</v>
      </c>
      <c r="K5" s="27">
        <v>9.84</v>
      </c>
      <c r="L5" s="27">
        <v>8</v>
      </c>
      <c r="M5" s="27"/>
      <c r="N5" s="27"/>
      <c r="O5" s="27">
        <v>8</v>
      </c>
      <c r="P5" s="33">
        <f t="shared" si="0"/>
        <v>3.8399767742246391E-2</v>
      </c>
      <c r="Q5" s="33">
        <f t="shared" si="1"/>
        <v>1.3560762778871087</v>
      </c>
    </row>
    <row r="6" spans="1:17" x14ac:dyDescent="0.3">
      <c r="A6" s="27" t="s">
        <v>1305</v>
      </c>
      <c r="B6" s="27" t="s">
        <v>1306</v>
      </c>
      <c r="C6" s="27" t="s">
        <v>1307</v>
      </c>
      <c r="D6" s="27" t="s">
        <v>1308</v>
      </c>
      <c r="E6" s="27" t="s">
        <v>1309</v>
      </c>
      <c r="F6" s="27" t="s">
        <v>116</v>
      </c>
      <c r="G6" s="27">
        <v>2</v>
      </c>
      <c r="H6" s="27">
        <v>13.88</v>
      </c>
      <c r="I6" s="27">
        <v>18.110199999999999</v>
      </c>
      <c r="J6" s="27">
        <v>14.960599999999999</v>
      </c>
      <c r="K6" s="27">
        <v>12.5984</v>
      </c>
      <c r="L6" s="27"/>
      <c r="M6" s="27">
        <v>2</v>
      </c>
      <c r="N6" s="27"/>
      <c r="O6" s="27">
        <v>2</v>
      </c>
      <c r="P6" s="33">
        <f t="shared" si="0"/>
        <v>5.5935664384671228E-2</v>
      </c>
      <c r="Q6" s="33">
        <f t="shared" si="1"/>
        <v>1.9753512070453492</v>
      </c>
    </row>
    <row r="7" spans="1:17" x14ac:dyDescent="0.3">
      <c r="A7" s="27" t="s">
        <v>1310</v>
      </c>
      <c r="B7" s="27" t="s">
        <v>1311</v>
      </c>
      <c r="C7" s="27" t="s">
        <v>1312</v>
      </c>
      <c r="D7" s="27" t="s">
        <v>1313</v>
      </c>
      <c r="E7" s="27" t="s">
        <v>1309</v>
      </c>
      <c r="F7" s="27" t="s">
        <v>116</v>
      </c>
      <c r="G7" s="27">
        <v>2</v>
      </c>
      <c r="H7" s="27">
        <v>16.68</v>
      </c>
      <c r="I7" s="27">
        <v>18.503900000000002</v>
      </c>
      <c r="J7" s="27">
        <v>14.960599999999999</v>
      </c>
      <c r="K7" s="27">
        <v>11.417300000000001</v>
      </c>
      <c r="L7" s="27"/>
      <c r="M7" s="27">
        <v>2</v>
      </c>
      <c r="N7" s="27"/>
      <c r="O7" s="27">
        <v>2</v>
      </c>
      <c r="P7" s="33">
        <f t="shared" si="0"/>
        <v>5.1793689236621525E-2</v>
      </c>
      <c r="Q7" s="33">
        <f t="shared" si="1"/>
        <v>1.8290785972845183</v>
      </c>
    </row>
    <row r="8" spans="1:17" x14ac:dyDescent="0.3">
      <c r="A8" s="27" t="s">
        <v>725</v>
      </c>
      <c r="B8" s="27" t="s">
        <v>726</v>
      </c>
      <c r="C8" s="27" t="s">
        <v>471</v>
      </c>
      <c r="D8" s="27" t="s">
        <v>727</v>
      </c>
      <c r="E8" s="27" t="s">
        <v>426</v>
      </c>
      <c r="F8" s="27" t="s">
        <v>724</v>
      </c>
      <c r="G8" s="27">
        <v>1</v>
      </c>
      <c r="H8" s="27">
        <v>19.13</v>
      </c>
      <c r="I8" s="27">
        <v>14.960599999999999</v>
      </c>
      <c r="J8" s="27">
        <v>7.0865999999999998</v>
      </c>
      <c r="K8" s="27">
        <v>7.0865999999999998</v>
      </c>
      <c r="L8" s="27">
        <v>1</v>
      </c>
      <c r="M8" s="27"/>
      <c r="N8" s="27"/>
      <c r="O8" s="27">
        <v>1</v>
      </c>
      <c r="P8" s="33">
        <f t="shared" si="0"/>
        <v>1.2311926128147741E-2</v>
      </c>
      <c r="Q8" s="33">
        <f t="shared" si="1"/>
        <v>0.43479197763769906</v>
      </c>
    </row>
    <row r="9" spans="1:17" x14ac:dyDescent="0.3">
      <c r="A9" s="52" t="s">
        <v>1524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>
        <f>SUM(L3:L8)</f>
        <v>25</v>
      </c>
      <c r="M9" s="52">
        <f>SUM(M3:M8)</f>
        <v>7</v>
      </c>
      <c r="N9" s="52"/>
      <c r="O9" s="39">
        <f>SUM(O3:O8)</f>
        <v>32</v>
      </c>
      <c r="P9" s="40">
        <f>SUM(P3:P8)</f>
        <v>0.76580095280105964</v>
      </c>
      <c r="Q9" s="51">
        <f t="shared" si="1"/>
        <v>27.044030907883581</v>
      </c>
    </row>
  </sheetData>
  <autoFilter ref="A2:Q9" xr:uid="{00000000-0001-0000-0400-000000000000}"/>
  <mergeCells count="1">
    <mergeCell ref="M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topLeftCell="A10" workbookViewId="0">
      <selection activeCell="A13" sqref="A13:Q20"/>
    </sheetView>
  </sheetViews>
  <sheetFormatPr defaultRowHeight="14.4" x14ac:dyDescent="0.3"/>
  <cols>
    <col min="1" max="1" width="13.5546875" style="26" customWidth="1"/>
    <col min="2" max="12" width="8.88671875" style="26"/>
    <col min="13" max="13" width="10.44140625" style="26" customWidth="1"/>
    <col min="14" max="14" width="8.88671875" style="26"/>
    <col min="15" max="15" width="7.109375" style="26" customWidth="1"/>
    <col min="16" max="16" width="10.44140625" style="26" customWidth="1"/>
    <col min="17" max="17" width="15" style="26" customWidth="1"/>
    <col min="18" max="16384" width="8.88671875" style="26"/>
  </cols>
  <sheetData>
    <row r="1" spans="1:18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</row>
    <row r="2" spans="1:18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  <c r="R2" s="53"/>
    </row>
    <row r="3" spans="1:18" x14ac:dyDescent="0.3">
      <c r="A3" s="27" t="s">
        <v>13</v>
      </c>
      <c r="B3" s="27" t="s">
        <v>14</v>
      </c>
      <c r="C3" s="27" t="s">
        <v>15</v>
      </c>
      <c r="D3" s="27" t="s">
        <v>16</v>
      </c>
      <c r="E3" s="27" t="s">
        <v>17</v>
      </c>
      <c r="F3" s="27" t="s">
        <v>18</v>
      </c>
      <c r="G3" s="27">
        <v>24</v>
      </c>
      <c r="H3" s="27">
        <v>5.26</v>
      </c>
      <c r="I3" s="27">
        <v>16.535399999999999</v>
      </c>
      <c r="J3" s="27">
        <v>12.992100000000001</v>
      </c>
      <c r="K3" s="27">
        <v>12.992100000000001</v>
      </c>
      <c r="L3" s="27">
        <v>17</v>
      </c>
      <c r="M3" s="27"/>
      <c r="N3" s="27"/>
      <c r="O3" s="27">
        <v>17</v>
      </c>
      <c r="P3" s="33">
        <f t="shared" ref="P3:P28" si="0">O3/G3*I3*J3*K3*0.0254*0.0254*0.0254</f>
        <v>3.2397555613888775E-2</v>
      </c>
      <c r="Q3" s="33">
        <f t="shared" ref="Q3:Q29" si="1">P3*35.3147</f>
        <v>1.144109957237798</v>
      </c>
    </row>
    <row r="4" spans="1:18" x14ac:dyDescent="0.3">
      <c r="A4" s="27" t="s">
        <v>206</v>
      </c>
      <c r="B4" s="27" t="s">
        <v>207</v>
      </c>
      <c r="C4" s="27" t="s">
        <v>208</v>
      </c>
      <c r="D4" s="27" t="s">
        <v>209</v>
      </c>
      <c r="E4" s="27" t="s">
        <v>210</v>
      </c>
      <c r="F4" s="27" t="s">
        <v>81</v>
      </c>
      <c r="G4" s="27">
        <v>8</v>
      </c>
      <c r="H4" s="27">
        <v>12.37</v>
      </c>
      <c r="I4" s="27">
        <v>15.944900000000001</v>
      </c>
      <c r="J4" s="27">
        <v>13.189</v>
      </c>
      <c r="K4" s="27">
        <v>7.8739999999999997</v>
      </c>
      <c r="L4" s="27">
        <v>3</v>
      </c>
      <c r="M4" s="27"/>
      <c r="N4" s="27"/>
      <c r="O4" s="27">
        <v>3</v>
      </c>
      <c r="P4" s="33">
        <f t="shared" si="0"/>
        <v>1.0175634431211132E-2</v>
      </c>
      <c r="Q4" s="33">
        <f t="shared" si="1"/>
        <v>0.35934947724789179</v>
      </c>
    </row>
    <row r="5" spans="1:18" x14ac:dyDescent="0.3">
      <c r="A5" s="27" t="s">
        <v>211</v>
      </c>
      <c r="B5" s="27" t="s">
        <v>212</v>
      </c>
      <c r="C5" s="27" t="s">
        <v>208</v>
      </c>
      <c r="D5" s="27" t="s">
        <v>209</v>
      </c>
      <c r="E5" s="27" t="s">
        <v>210</v>
      </c>
      <c r="F5" s="27" t="s">
        <v>169</v>
      </c>
      <c r="G5" s="27">
        <v>8</v>
      </c>
      <c r="H5" s="27">
        <v>12.37</v>
      </c>
      <c r="I5" s="27">
        <v>15.944900000000001</v>
      </c>
      <c r="J5" s="27">
        <v>13.189</v>
      </c>
      <c r="K5" s="27">
        <v>7.8739999999999997</v>
      </c>
      <c r="L5" s="27">
        <v>3</v>
      </c>
      <c r="M5" s="27"/>
      <c r="N5" s="27"/>
      <c r="O5" s="27">
        <v>3</v>
      </c>
      <c r="P5" s="33">
        <f t="shared" si="0"/>
        <v>1.0175634431211132E-2</v>
      </c>
      <c r="Q5" s="33">
        <f t="shared" si="1"/>
        <v>0.35934947724789179</v>
      </c>
    </row>
    <row r="6" spans="1:18" x14ac:dyDescent="0.3">
      <c r="A6" s="27" t="s">
        <v>213</v>
      </c>
      <c r="B6" s="27" t="s">
        <v>214</v>
      </c>
      <c r="C6" s="27" t="s">
        <v>215</v>
      </c>
      <c r="D6" s="27" t="s">
        <v>216</v>
      </c>
      <c r="E6" s="27" t="s">
        <v>210</v>
      </c>
      <c r="F6" s="27" t="s">
        <v>72</v>
      </c>
      <c r="G6" s="27">
        <v>8</v>
      </c>
      <c r="H6" s="27">
        <v>12.37</v>
      </c>
      <c r="I6" s="27">
        <v>15.944900000000001</v>
      </c>
      <c r="J6" s="27">
        <v>13.189</v>
      </c>
      <c r="K6" s="27">
        <v>3.9369999999999998</v>
      </c>
      <c r="L6" s="27">
        <v>2</v>
      </c>
      <c r="M6" s="27"/>
      <c r="N6" s="27"/>
      <c r="O6" s="27">
        <v>2</v>
      </c>
      <c r="P6" s="33">
        <f t="shared" si="0"/>
        <v>3.3918781437370449E-3</v>
      </c>
      <c r="Q6" s="33">
        <f t="shared" si="1"/>
        <v>0.11978315908263062</v>
      </c>
    </row>
    <row r="7" spans="1:18" x14ac:dyDescent="0.3">
      <c r="A7" s="27" t="s">
        <v>217</v>
      </c>
      <c r="B7" s="27" t="s">
        <v>218</v>
      </c>
      <c r="C7" s="27" t="s">
        <v>120</v>
      </c>
      <c r="D7" s="27" t="s">
        <v>219</v>
      </c>
      <c r="E7" s="27" t="s">
        <v>210</v>
      </c>
      <c r="F7" s="27" t="s">
        <v>86</v>
      </c>
      <c r="G7" s="27">
        <v>8</v>
      </c>
      <c r="H7" s="27">
        <v>12.37</v>
      </c>
      <c r="I7" s="27">
        <v>15.3543</v>
      </c>
      <c r="J7" s="27">
        <v>12.795299999999999</v>
      </c>
      <c r="K7" s="27">
        <v>4.3307000000000002</v>
      </c>
      <c r="L7" s="27">
        <v>5</v>
      </c>
      <c r="M7" s="27"/>
      <c r="N7" s="27"/>
      <c r="O7" s="27">
        <v>5</v>
      </c>
      <c r="P7" s="33">
        <f t="shared" si="0"/>
        <v>8.7140442674683606E-3</v>
      </c>
      <c r="Q7" s="33">
        <f t="shared" si="1"/>
        <v>0.30773385909236495</v>
      </c>
    </row>
    <row r="8" spans="1:18" x14ac:dyDescent="0.3">
      <c r="A8" s="27" t="s">
        <v>220</v>
      </c>
      <c r="B8" s="27" t="s">
        <v>221</v>
      </c>
      <c r="C8" s="27" t="s">
        <v>222</v>
      </c>
      <c r="D8" s="27" t="s">
        <v>223</v>
      </c>
      <c r="E8" s="27" t="s">
        <v>224</v>
      </c>
      <c r="F8" s="27" t="s">
        <v>225</v>
      </c>
      <c r="G8" s="27">
        <v>8</v>
      </c>
      <c r="H8" s="27">
        <v>12.86</v>
      </c>
      <c r="I8" s="27">
        <v>15.94</v>
      </c>
      <c r="J8" s="27">
        <v>12.4</v>
      </c>
      <c r="K8" s="27">
        <v>3.94</v>
      </c>
      <c r="L8" s="27">
        <v>1</v>
      </c>
      <c r="M8" s="27"/>
      <c r="N8" s="27"/>
      <c r="O8" s="27">
        <v>1</v>
      </c>
      <c r="P8" s="33">
        <f t="shared" si="0"/>
        <v>1.5952082495771199E-3</v>
      </c>
      <c r="Q8" s="33">
        <f t="shared" si="1"/>
        <v>5.633430077134112E-2</v>
      </c>
    </row>
    <row r="9" spans="1:18" x14ac:dyDescent="0.3">
      <c r="A9" s="27" t="s">
        <v>344</v>
      </c>
      <c r="B9" s="27" t="s">
        <v>345</v>
      </c>
      <c r="C9" s="27" t="s">
        <v>346</v>
      </c>
      <c r="D9" s="27" t="s">
        <v>347</v>
      </c>
      <c r="E9" s="27" t="s">
        <v>224</v>
      </c>
      <c r="F9" s="27" t="s">
        <v>154</v>
      </c>
      <c r="G9" s="27">
        <v>4</v>
      </c>
      <c r="H9" s="27">
        <v>17.02</v>
      </c>
      <c r="I9" s="27">
        <v>12.01</v>
      </c>
      <c r="J9" s="27">
        <v>10.039999999999999</v>
      </c>
      <c r="K9" s="27">
        <v>8.86</v>
      </c>
      <c r="L9" s="27">
        <v>1</v>
      </c>
      <c r="M9" s="27"/>
      <c r="N9" s="27"/>
      <c r="O9" s="27">
        <v>1</v>
      </c>
      <c r="P9" s="33">
        <f t="shared" si="0"/>
        <v>4.376748591259502E-3</v>
      </c>
      <c r="Q9" s="33">
        <f t="shared" si="1"/>
        <v>0.15456356347575195</v>
      </c>
    </row>
    <row r="10" spans="1:18" x14ac:dyDescent="0.3">
      <c r="A10" s="27" t="s">
        <v>348</v>
      </c>
      <c r="B10" s="27" t="s">
        <v>349</v>
      </c>
      <c r="C10" s="27" t="s">
        <v>350</v>
      </c>
      <c r="D10" s="27" t="s">
        <v>351</v>
      </c>
      <c r="E10" s="27" t="s">
        <v>210</v>
      </c>
      <c r="F10" s="27" t="s">
        <v>50</v>
      </c>
      <c r="G10" s="27">
        <v>4</v>
      </c>
      <c r="H10" s="27">
        <v>13.2</v>
      </c>
      <c r="I10" s="27">
        <v>12.795299999999999</v>
      </c>
      <c r="J10" s="27">
        <v>10.039400000000001</v>
      </c>
      <c r="K10" s="27">
        <v>4.3307000000000002</v>
      </c>
      <c r="L10" s="27">
        <v>2</v>
      </c>
      <c r="M10" s="27"/>
      <c r="N10" s="27"/>
      <c r="O10" s="27">
        <v>2</v>
      </c>
      <c r="P10" s="33">
        <f t="shared" si="0"/>
        <v>4.5581381642313549E-3</v>
      </c>
      <c r="Q10" s="33">
        <f t="shared" si="1"/>
        <v>0.16096928182838105</v>
      </c>
    </row>
    <row r="11" spans="1:18" x14ac:dyDescent="0.3">
      <c r="A11" s="27" t="s">
        <v>352</v>
      </c>
      <c r="B11" s="27" t="s">
        <v>353</v>
      </c>
      <c r="C11" s="27" t="s">
        <v>354</v>
      </c>
      <c r="D11" s="27" t="s">
        <v>355</v>
      </c>
      <c r="E11" s="27" t="s">
        <v>210</v>
      </c>
      <c r="F11" s="27" t="s">
        <v>86</v>
      </c>
      <c r="G11" s="27">
        <v>4</v>
      </c>
      <c r="H11" s="27">
        <v>13.2</v>
      </c>
      <c r="I11" s="27">
        <v>12.6</v>
      </c>
      <c r="J11" s="27">
        <v>10.24</v>
      </c>
      <c r="K11" s="27">
        <v>4.72</v>
      </c>
      <c r="L11" s="27">
        <v>4</v>
      </c>
      <c r="M11" s="27"/>
      <c r="N11" s="27"/>
      <c r="O11" s="27">
        <v>4</v>
      </c>
      <c r="P11" s="33">
        <f t="shared" si="0"/>
        <v>9.9796118549299179E-3</v>
      </c>
      <c r="Q11" s="33">
        <f t="shared" si="1"/>
        <v>0.35242699877329359</v>
      </c>
    </row>
    <row r="12" spans="1:18" x14ac:dyDescent="0.3">
      <c r="A12" s="27" t="s">
        <v>356</v>
      </c>
      <c r="B12" s="27" t="s">
        <v>357</v>
      </c>
      <c r="C12" s="27" t="s">
        <v>358</v>
      </c>
      <c r="D12" s="27" t="s">
        <v>359</v>
      </c>
      <c r="E12" s="27" t="s">
        <v>210</v>
      </c>
      <c r="F12" s="27" t="s">
        <v>72</v>
      </c>
      <c r="G12" s="27">
        <v>4</v>
      </c>
      <c r="H12" s="27">
        <v>13.2</v>
      </c>
      <c r="I12" s="27">
        <v>10.629899999999999</v>
      </c>
      <c r="J12" s="27">
        <v>8.6614000000000004</v>
      </c>
      <c r="K12" s="27">
        <v>4.3307000000000002</v>
      </c>
      <c r="L12" s="27">
        <v>3</v>
      </c>
      <c r="M12" s="27"/>
      <c r="N12" s="27"/>
      <c r="O12" s="27">
        <v>3</v>
      </c>
      <c r="P12" s="33">
        <f t="shared" si="0"/>
        <v>4.9004705970588066E-3</v>
      </c>
      <c r="Q12" s="33">
        <f t="shared" si="1"/>
        <v>0.17305864899395265</v>
      </c>
    </row>
    <row r="13" spans="1:18" x14ac:dyDescent="0.3">
      <c r="A13" s="27" t="s">
        <v>1277</v>
      </c>
      <c r="B13" s="27" t="s">
        <v>1278</v>
      </c>
      <c r="C13" s="27" t="s">
        <v>1279</v>
      </c>
      <c r="D13" s="27" t="s">
        <v>1280</v>
      </c>
      <c r="E13" s="27" t="s">
        <v>210</v>
      </c>
      <c r="F13" s="27" t="s">
        <v>43</v>
      </c>
      <c r="G13" s="27">
        <v>3</v>
      </c>
      <c r="H13" s="27">
        <v>12</v>
      </c>
      <c r="I13" s="27">
        <v>11.81</v>
      </c>
      <c r="J13" s="27">
        <v>9.84</v>
      </c>
      <c r="K13" s="27">
        <v>4.72</v>
      </c>
      <c r="L13" s="27"/>
      <c r="M13" s="27">
        <v>3</v>
      </c>
      <c r="N13" s="27"/>
      <c r="O13" s="27">
        <v>3</v>
      </c>
      <c r="P13" s="33">
        <f t="shared" si="0"/>
        <v>8.9885190778936312E-3</v>
      </c>
      <c r="Q13" s="33">
        <f t="shared" si="1"/>
        <v>0.31742685468009024</v>
      </c>
    </row>
    <row r="14" spans="1:18" x14ac:dyDescent="0.3">
      <c r="A14" s="27" t="s">
        <v>1281</v>
      </c>
      <c r="B14" s="27" t="s">
        <v>1282</v>
      </c>
      <c r="C14" s="27" t="s">
        <v>1283</v>
      </c>
      <c r="D14" s="27" t="s">
        <v>1284</v>
      </c>
      <c r="E14" s="27" t="s">
        <v>210</v>
      </c>
      <c r="F14" s="27" t="s">
        <v>473</v>
      </c>
      <c r="G14" s="27">
        <v>3</v>
      </c>
      <c r="H14" s="27">
        <v>8.0299999999999994</v>
      </c>
      <c r="I14" s="27">
        <v>9.8424999999999994</v>
      </c>
      <c r="J14" s="27">
        <v>8.2676999999999996</v>
      </c>
      <c r="K14" s="27">
        <v>8.2676999999999996</v>
      </c>
      <c r="L14" s="27"/>
      <c r="M14" s="27">
        <v>9</v>
      </c>
      <c r="N14" s="27"/>
      <c r="O14" s="27">
        <v>9</v>
      </c>
      <c r="P14" s="33">
        <f t="shared" si="0"/>
        <v>3.3074801550396889E-2</v>
      </c>
      <c r="Q14" s="33">
        <f t="shared" si="1"/>
        <v>1.1680266943118012</v>
      </c>
    </row>
    <row r="15" spans="1:18" x14ac:dyDescent="0.3">
      <c r="A15" s="27" t="s">
        <v>1285</v>
      </c>
      <c r="B15" s="27" t="s">
        <v>1286</v>
      </c>
      <c r="C15" s="27" t="s">
        <v>1287</v>
      </c>
      <c r="D15" s="27" t="s">
        <v>1288</v>
      </c>
      <c r="E15" s="27" t="s">
        <v>1289</v>
      </c>
      <c r="F15" s="27" t="s">
        <v>116</v>
      </c>
      <c r="G15" s="27">
        <v>6</v>
      </c>
      <c r="H15" s="27">
        <v>4.49</v>
      </c>
      <c r="I15" s="27">
        <v>10.63</v>
      </c>
      <c r="J15" s="27">
        <v>9.4499999999999993</v>
      </c>
      <c r="K15" s="27">
        <v>5.5</v>
      </c>
      <c r="L15" s="27"/>
      <c r="M15" s="27">
        <v>4</v>
      </c>
      <c r="N15" s="27"/>
      <c r="O15" s="27">
        <v>4</v>
      </c>
      <c r="P15" s="33">
        <f t="shared" si="0"/>
        <v>6.0358390895879979E-3</v>
      </c>
      <c r="Q15" s="33">
        <f t="shared" si="1"/>
        <v>0.2131538466970733</v>
      </c>
    </row>
    <row r="16" spans="1:18" x14ac:dyDescent="0.3">
      <c r="A16" s="27" t="s">
        <v>1290</v>
      </c>
      <c r="B16" s="27" t="s">
        <v>1291</v>
      </c>
      <c r="C16" s="27" t="s">
        <v>1292</v>
      </c>
      <c r="D16" s="27" t="s">
        <v>1293</v>
      </c>
      <c r="E16" s="27" t="s">
        <v>1294</v>
      </c>
      <c r="F16" s="27" t="s">
        <v>1295</v>
      </c>
      <c r="G16" s="27">
        <v>3</v>
      </c>
      <c r="H16" s="27">
        <v>5.43</v>
      </c>
      <c r="I16" s="27">
        <v>13.39</v>
      </c>
      <c r="J16" s="27">
        <v>9.4499999999999993</v>
      </c>
      <c r="K16" s="27">
        <v>6.69</v>
      </c>
      <c r="L16" s="27"/>
      <c r="M16" s="27">
        <v>5</v>
      </c>
      <c r="N16" s="27"/>
      <c r="O16" s="27">
        <v>5</v>
      </c>
      <c r="P16" s="33">
        <f t="shared" si="0"/>
        <v>2.3120030505007799E-2</v>
      </c>
      <c r="Q16" s="33">
        <f t="shared" si="1"/>
        <v>0.81647694127519899</v>
      </c>
    </row>
    <row r="17" spans="1:17" x14ac:dyDescent="0.3">
      <c r="A17" s="27" t="s">
        <v>1296</v>
      </c>
      <c r="B17" s="27" t="s">
        <v>1297</v>
      </c>
      <c r="C17" s="27" t="s">
        <v>1292</v>
      </c>
      <c r="D17" s="27" t="s">
        <v>1298</v>
      </c>
      <c r="E17" s="27" t="s">
        <v>1299</v>
      </c>
      <c r="F17" s="27" t="s">
        <v>1295</v>
      </c>
      <c r="G17" s="27">
        <v>6</v>
      </c>
      <c r="H17" s="27">
        <v>4.68</v>
      </c>
      <c r="I17" s="27">
        <v>9.84</v>
      </c>
      <c r="J17" s="27">
        <v>9.06</v>
      </c>
      <c r="K17" s="27">
        <v>4.72</v>
      </c>
      <c r="L17" s="27"/>
      <c r="M17" s="27">
        <v>12</v>
      </c>
      <c r="N17" s="27"/>
      <c r="O17" s="27">
        <v>12</v>
      </c>
      <c r="P17" s="33">
        <f t="shared" si="0"/>
        <v>1.3791021650417663E-2</v>
      </c>
      <c r="Q17" s="33">
        <f t="shared" si="1"/>
        <v>0.48702579227800469</v>
      </c>
    </row>
    <row r="18" spans="1:17" x14ac:dyDescent="0.3">
      <c r="A18" s="27" t="s">
        <v>1300</v>
      </c>
      <c r="B18" s="27" t="s">
        <v>1301</v>
      </c>
      <c r="C18" s="27" t="s">
        <v>1302</v>
      </c>
      <c r="D18" s="27" t="s">
        <v>1303</v>
      </c>
      <c r="E18" s="27" t="s">
        <v>1304</v>
      </c>
      <c r="F18" s="27" t="s">
        <v>72</v>
      </c>
      <c r="G18" s="27">
        <v>6</v>
      </c>
      <c r="H18" s="27">
        <v>3.89</v>
      </c>
      <c r="I18" s="27">
        <v>14.96</v>
      </c>
      <c r="J18" s="27">
        <v>8.27</v>
      </c>
      <c r="K18" s="27">
        <v>3.94</v>
      </c>
      <c r="L18" s="27"/>
      <c r="M18" s="27">
        <v>30</v>
      </c>
      <c r="N18" s="27"/>
      <c r="O18" s="27">
        <v>30</v>
      </c>
      <c r="P18" s="33">
        <f t="shared" si="0"/>
        <v>3.993967063404736E-2</v>
      </c>
      <c r="Q18" s="33">
        <f t="shared" si="1"/>
        <v>1.4104574865401924</v>
      </c>
    </row>
    <row r="19" spans="1:17" x14ac:dyDescent="0.3">
      <c r="A19" s="27" t="s">
        <v>1324</v>
      </c>
      <c r="B19" s="27" t="s">
        <v>1325</v>
      </c>
      <c r="C19" s="27" t="s">
        <v>1302</v>
      </c>
      <c r="D19" s="27" t="s">
        <v>1326</v>
      </c>
      <c r="E19" s="27" t="s">
        <v>1299</v>
      </c>
      <c r="F19" s="27" t="s">
        <v>72</v>
      </c>
      <c r="G19" s="27">
        <v>6</v>
      </c>
      <c r="H19" s="27">
        <v>4.91</v>
      </c>
      <c r="I19" s="27">
        <v>9.84</v>
      </c>
      <c r="J19" s="27">
        <v>9.06</v>
      </c>
      <c r="K19" s="27">
        <v>4.72</v>
      </c>
      <c r="L19" s="27"/>
      <c r="M19" s="27">
        <v>1</v>
      </c>
      <c r="N19" s="27"/>
      <c r="O19" s="27">
        <v>1</v>
      </c>
      <c r="P19" s="33">
        <f t="shared" si="0"/>
        <v>1.1492518042014719E-3</v>
      </c>
      <c r="Q19" s="33">
        <f t="shared" si="1"/>
        <v>4.0585482689833724E-2</v>
      </c>
    </row>
    <row r="20" spans="1:17" x14ac:dyDescent="0.3">
      <c r="A20" s="27" t="s">
        <v>1327</v>
      </c>
      <c r="B20" s="27" t="s">
        <v>1328</v>
      </c>
      <c r="C20" s="27" t="s">
        <v>1329</v>
      </c>
      <c r="D20" s="27" t="s">
        <v>1330</v>
      </c>
      <c r="E20" s="27" t="s">
        <v>1331</v>
      </c>
      <c r="F20" s="27" t="s">
        <v>226</v>
      </c>
      <c r="G20" s="27">
        <v>6</v>
      </c>
      <c r="H20" s="27">
        <v>7.77</v>
      </c>
      <c r="I20" s="27">
        <v>12.6</v>
      </c>
      <c r="J20" s="27">
        <v>11.02</v>
      </c>
      <c r="K20" s="27">
        <v>6.3</v>
      </c>
      <c r="L20" s="27"/>
      <c r="M20" s="27">
        <v>4</v>
      </c>
      <c r="N20" s="27"/>
      <c r="O20" s="27">
        <v>4</v>
      </c>
      <c r="P20" s="33">
        <f t="shared" si="0"/>
        <v>9.5565817642175969E-3</v>
      </c>
      <c r="Q20" s="33">
        <f t="shared" si="1"/>
        <v>0.33748781802881517</v>
      </c>
    </row>
    <row r="21" spans="1:17" x14ac:dyDescent="0.3">
      <c r="A21" s="27" t="s">
        <v>728</v>
      </c>
      <c r="B21" s="27" t="s">
        <v>729</v>
      </c>
      <c r="C21" s="27" t="s">
        <v>730</v>
      </c>
      <c r="D21" s="27" t="s">
        <v>731</v>
      </c>
      <c r="E21" s="27" t="s">
        <v>732</v>
      </c>
      <c r="F21" s="27" t="s">
        <v>169</v>
      </c>
      <c r="G21" s="27">
        <v>4</v>
      </c>
      <c r="H21" s="27">
        <v>17.600000000000001</v>
      </c>
      <c r="I21" s="27">
        <v>11.81</v>
      </c>
      <c r="J21" s="27">
        <v>9.4499999999999993</v>
      </c>
      <c r="K21" s="27">
        <v>8.6614000000000004</v>
      </c>
      <c r="L21" s="27">
        <v>1</v>
      </c>
      <c r="M21" s="27"/>
      <c r="N21" s="27"/>
      <c r="O21" s="27">
        <v>1</v>
      </c>
      <c r="P21" s="33">
        <f t="shared" si="0"/>
        <v>3.9601438367964856E-3</v>
      </c>
      <c r="Q21" s="33">
        <f t="shared" si="1"/>
        <v>0.13985129155331685</v>
      </c>
    </row>
    <row r="22" spans="1:17" x14ac:dyDescent="0.3">
      <c r="A22" s="27" t="s">
        <v>733</v>
      </c>
      <c r="B22" s="27" t="s">
        <v>734</v>
      </c>
      <c r="C22" s="27" t="s">
        <v>735</v>
      </c>
      <c r="D22" s="27" t="s">
        <v>736</v>
      </c>
      <c r="E22" s="27" t="s">
        <v>210</v>
      </c>
      <c r="F22" s="27" t="s">
        <v>737</v>
      </c>
      <c r="G22" s="27">
        <v>12</v>
      </c>
      <c r="H22" s="27">
        <v>13.2</v>
      </c>
      <c r="I22" s="27">
        <v>11.8</v>
      </c>
      <c r="J22" s="27">
        <v>9.8424999999999994</v>
      </c>
      <c r="K22" s="27">
        <v>12.204700000000001</v>
      </c>
      <c r="L22" s="27">
        <v>1</v>
      </c>
      <c r="M22" s="27"/>
      <c r="N22" s="27"/>
      <c r="O22" s="27">
        <v>1</v>
      </c>
      <c r="P22" s="33">
        <f t="shared" si="0"/>
        <v>1.9356839239077427E-3</v>
      </c>
      <c r="Q22" s="33">
        <f t="shared" si="1"/>
        <v>6.835809706762476E-2</v>
      </c>
    </row>
    <row r="23" spans="1:17" x14ac:dyDescent="0.3">
      <c r="A23" s="27" t="s">
        <v>738</v>
      </c>
      <c r="B23" s="27" t="s">
        <v>739</v>
      </c>
      <c r="C23" s="27" t="s">
        <v>740</v>
      </c>
      <c r="D23" s="27" t="s">
        <v>741</v>
      </c>
      <c r="E23" s="27" t="s">
        <v>224</v>
      </c>
      <c r="F23" s="27" t="s">
        <v>72</v>
      </c>
      <c r="G23" s="27">
        <v>4</v>
      </c>
      <c r="H23" s="27">
        <v>18.920000000000002</v>
      </c>
      <c r="I23" s="27">
        <v>12.2</v>
      </c>
      <c r="J23" s="27">
        <v>10.24</v>
      </c>
      <c r="K23" s="27">
        <v>6.3</v>
      </c>
      <c r="L23" s="27">
        <v>3</v>
      </c>
      <c r="M23" s="27"/>
      <c r="N23" s="27"/>
      <c r="O23" s="27">
        <v>3</v>
      </c>
      <c r="P23" s="33">
        <f t="shared" si="0"/>
        <v>9.6730347958271963E-3</v>
      </c>
      <c r="Q23" s="33">
        <f t="shared" si="1"/>
        <v>0.3416003219041987</v>
      </c>
    </row>
    <row r="24" spans="1:17" x14ac:dyDescent="0.3">
      <c r="A24" s="27" t="s">
        <v>742</v>
      </c>
      <c r="B24" s="27" t="s">
        <v>743</v>
      </c>
      <c r="C24" s="27" t="s">
        <v>744</v>
      </c>
      <c r="D24" s="27" t="s">
        <v>745</v>
      </c>
      <c r="E24" s="27" t="s">
        <v>224</v>
      </c>
      <c r="F24" s="27" t="s">
        <v>112</v>
      </c>
      <c r="G24" s="27">
        <v>4</v>
      </c>
      <c r="H24" s="27">
        <v>14.66</v>
      </c>
      <c r="I24" s="27">
        <v>12.5984</v>
      </c>
      <c r="J24" s="27">
        <v>10.2362</v>
      </c>
      <c r="K24" s="27">
        <v>6.2991999999999999</v>
      </c>
      <c r="L24" s="27">
        <v>1</v>
      </c>
      <c r="M24" s="27"/>
      <c r="N24" s="27"/>
      <c r="O24" s="27">
        <v>1</v>
      </c>
      <c r="P24" s="33">
        <f t="shared" si="0"/>
        <v>3.3279800320399362E-3</v>
      </c>
      <c r="Q24" s="33">
        <f t="shared" si="1"/>
        <v>0.11752661643748075</v>
      </c>
    </row>
    <row r="25" spans="1:17" x14ac:dyDescent="0.3">
      <c r="A25" s="27" t="s">
        <v>746</v>
      </c>
      <c r="B25" s="27" t="s">
        <v>747</v>
      </c>
      <c r="C25" s="27" t="s">
        <v>439</v>
      </c>
      <c r="D25" s="27" t="s">
        <v>748</v>
      </c>
      <c r="E25" s="27" t="s">
        <v>749</v>
      </c>
      <c r="F25" s="27" t="s">
        <v>81</v>
      </c>
      <c r="G25" s="27">
        <v>6</v>
      </c>
      <c r="H25" s="27">
        <v>20.64</v>
      </c>
      <c r="I25" s="27">
        <v>24.019699999999997</v>
      </c>
      <c r="J25" s="27">
        <v>14.5</v>
      </c>
      <c r="K25" s="27">
        <v>11</v>
      </c>
      <c r="L25" s="27">
        <v>1</v>
      </c>
      <c r="M25" s="27"/>
      <c r="N25" s="27"/>
      <c r="O25" s="27">
        <v>1</v>
      </c>
      <c r="P25" s="33">
        <f t="shared" si="0"/>
        <v>1.0463528600857927E-2</v>
      </c>
      <c r="Q25" s="33">
        <f t="shared" si="1"/>
        <v>0.36951637348071747</v>
      </c>
    </row>
    <row r="26" spans="1:17" x14ac:dyDescent="0.3">
      <c r="A26" s="27" t="s">
        <v>790</v>
      </c>
      <c r="B26" s="27" t="s">
        <v>791</v>
      </c>
      <c r="C26" s="27" t="s">
        <v>792</v>
      </c>
      <c r="D26" s="27" t="s">
        <v>793</v>
      </c>
      <c r="E26" s="27" t="s">
        <v>224</v>
      </c>
      <c r="F26" s="27" t="s">
        <v>111</v>
      </c>
      <c r="G26" s="27">
        <v>4</v>
      </c>
      <c r="H26" s="27">
        <v>14.52</v>
      </c>
      <c r="I26" s="27">
        <v>11.02</v>
      </c>
      <c r="J26" s="27">
        <v>9.06</v>
      </c>
      <c r="K26" s="27">
        <v>11.02</v>
      </c>
      <c r="L26" s="27">
        <v>3</v>
      </c>
      <c r="M26" s="27"/>
      <c r="N26" s="27"/>
      <c r="O26" s="27">
        <v>3</v>
      </c>
      <c r="P26" s="33">
        <f t="shared" si="0"/>
        <v>1.3522400669467151E-2</v>
      </c>
      <c r="Q26" s="33">
        <f t="shared" si="1"/>
        <v>0.47753952292203161</v>
      </c>
    </row>
    <row r="27" spans="1:17" x14ac:dyDescent="0.3">
      <c r="A27" s="27" t="s">
        <v>1443</v>
      </c>
      <c r="B27" s="27" t="s">
        <v>1444</v>
      </c>
      <c r="C27" s="27" t="s">
        <v>1445</v>
      </c>
      <c r="D27" s="27" t="s">
        <v>1446</v>
      </c>
      <c r="E27" s="27" t="s">
        <v>1447</v>
      </c>
      <c r="F27" s="27" t="s">
        <v>144</v>
      </c>
      <c r="G27" s="27">
        <v>3</v>
      </c>
      <c r="H27" s="27">
        <v>4.8899999999999997</v>
      </c>
      <c r="I27" s="27">
        <v>11.8</v>
      </c>
      <c r="J27" s="27">
        <v>7.75</v>
      </c>
      <c r="K27" s="27">
        <v>4</v>
      </c>
      <c r="L27" s="27"/>
      <c r="M27" s="27">
        <v>3</v>
      </c>
      <c r="N27" s="27"/>
      <c r="O27" s="27">
        <v>3</v>
      </c>
      <c r="P27" s="33">
        <f t="shared" si="0"/>
        <v>5.9943880111999999E-3</v>
      </c>
      <c r="Q27" s="33">
        <f t="shared" si="1"/>
        <v>0.21169001429912465</v>
      </c>
    </row>
    <row r="28" spans="1:17" x14ac:dyDescent="0.3">
      <c r="A28" s="27" t="s">
        <v>923</v>
      </c>
      <c r="B28" s="27" t="s">
        <v>924</v>
      </c>
      <c r="C28" s="27" t="s">
        <v>884</v>
      </c>
      <c r="D28" s="27" t="s">
        <v>925</v>
      </c>
      <c r="E28" s="27" t="s">
        <v>224</v>
      </c>
      <c r="F28" s="27" t="s">
        <v>587</v>
      </c>
      <c r="G28" s="27">
        <v>4</v>
      </c>
      <c r="H28" s="27">
        <v>19.3</v>
      </c>
      <c r="I28" s="27">
        <v>10</v>
      </c>
      <c r="J28" s="27">
        <v>12.00787</v>
      </c>
      <c r="K28" s="27">
        <v>11.023620000000001</v>
      </c>
      <c r="L28" s="27">
        <v>2</v>
      </c>
      <c r="M28" s="27"/>
      <c r="N28" s="27"/>
      <c r="O28" s="27">
        <v>2</v>
      </c>
      <c r="P28" s="33">
        <f t="shared" si="0"/>
        <v>1.0845794358660675E-2</v>
      </c>
      <c r="Q28" s="33">
        <f t="shared" si="1"/>
        <v>0.38301597403779414</v>
      </c>
    </row>
    <row r="29" spans="1:17" x14ac:dyDescent="0.3">
      <c r="A29" s="27" t="s">
        <v>1518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>
        <f>SUM(L3:L28)</f>
        <v>53</v>
      </c>
      <c r="M29" s="27">
        <f>SUM(M3:M28)</f>
        <v>71</v>
      </c>
      <c r="N29" s="27"/>
      <c r="O29" s="27">
        <f>SUM(O3:O28)</f>
        <v>124</v>
      </c>
      <c r="P29" s="40">
        <f>SUM(P3:P28)</f>
        <v>0.28564359464910066</v>
      </c>
      <c r="Q29" s="40">
        <f t="shared" si="1"/>
        <v>10.087417851954596</v>
      </c>
    </row>
  </sheetData>
  <mergeCells count="1">
    <mergeCell ref="M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7"/>
  <sheetViews>
    <sheetView zoomScale="85" zoomScaleNormal="85" workbookViewId="0">
      <pane xSplit="1" ySplit="2" topLeftCell="D36" activePane="bottomRight" state="frozen"/>
      <selection pane="topRight" activeCell="B1" sqref="B1"/>
      <selection pane="bottomLeft" activeCell="A3" sqref="A3"/>
      <selection pane="bottomRight" activeCell="K17" sqref="K17"/>
    </sheetView>
  </sheetViews>
  <sheetFormatPr defaultRowHeight="14.4" x14ac:dyDescent="0.3"/>
  <cols>
    <col min="1" max="1" width="13.5546875" style="26" customWidth="1"/>
    <col min="2" max="2" width="14.77734375" style="26" customWidth="1"/>
    <col min="3" max="3" width="39.21875" style="26" customWidth="1"/>
    <col min="4" max="4" width="31" style="26" bestFit="1" customWidth="1"/>
    <col min="5" max="11" width="8.88671875" style="26"/>
    <col min="12" max="12" width="6.109375" style="26" bestFit="1" customWidth="1"/>
    <col min="13" max="13" width="4.109375" style="26" bestFit="1" customWidth="1"/>
    <col min="14" max="14" width="4" style="26" bestFit="1" customWidth="1"/>
    <col min="15" max="15" width="10.21875" style="26" customWidth="1"/>
    <col min="16" max="16" width="8" style="26" bestFit="1" customWidth="1"/>
    <col min="17" max="17" width="10.5546875" style="26" bestFit="1" customWidth="1"/>
    <col min="18" max="16384" width="8.88671875" style="26"/>
  </cols>
  <sheetData>
    <row r="1" spans="1:17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  <c r="P1" s="30"/>
    </row>
    <row r="2" spans="1:17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</row>
    <row r="3" spans="1:17" x14ac:dyDescent="0.3">
      <c r="A3" s="27" t="s">
        <v>38</v>
      </c>
      <c r="B3" s="27" t="s">
        <v>39</v>
      </c>
      <c r="C3" s="27" t="s">
        <v>40</v>
      </c>
      <c r="D3" s="27" t="s">
        <v>41</v>
      </c>
      <c r="E3" s="27" t="s">
        <v>42</v>
      </c>
      <c r="F3" s="27" t="s">
        <v>43</v>
      </c>
      <c r="G3" s="27">
        <v>1</v>
      </c>
      <c r="H3" s="27">
        <v>27.88</v>
      </c>
      <c r="I3" s="27">
        <v>20.87</v>
      </c>
      <c r="J3" s="27">
        <v>20.87</v>
      </c>
      <c r="K3" s="27">
        <v>8.6614000000000004</v>
      </c>
      <c r="L3" s="27">
        <v>1</v>
      </c>
      <c r="M3" s="27"/>
      <c r="N3" s="27"/>
      <c r="O3" s="27">
        <v>1</v>
      </c>
      <c r="P3" s="33">
        <f t="shared" ref="P3:P21" si="0">O3/G3*I3*J3*K3*0.0254*0.0254*0.0254</f>
        <v>6.1820732071168567E-2</v>
      </c>
      <c r="Q3" s="33">
        <f t="shared" ref="Q3:Q21" si="1">P3*35.3147</f>
        <v>2.1831806068736967</v>
      </c>
    </row>
    <row r="4" spans="1:17" x14ac:dyDescent="0.3">
      <c r="A4" s="27" t="s">
        <v>45</v>
      </c>
      <c r="B4" s="27" t="s">
        <v>46</v>
      </c>
      <c r="C4" s="27" t="s">
        <v>40</v>
      </c>
      <c r="D4" s="27" t="s">
        <v>47</v>
      </c>
      <c r="E4" s="27" t="s">
        <v>48</v>
      </c>
      <c r="F4" s="27" t="s">
        <v>43</v>
      </c>
      <c r="G4" s="27">
        <v>1</v>
      </c>
      <c r="H4" s="27">
        <v>41.63</v>
      </c>
      <c r="I4" s="27">
        <v>20.87</v>
      </c>
      <c r="J4" s="27">
        <v>20.87</v>
      </c>
      <c r="K4" s="27">
        <v>11.42</v>
      </c>
      <c r="L4" s="27">
        <v>1</v>
      </c>
      <c r="M4" s="27"/>
      <c r="N4" s="27"/>
      <c r="O4" s="27">
        <v>1</v>
      </c>
      <c r="P4" s="33">
        <f t="shared" si="0"/>
        <v>8.1510236249653062E-2</v>
      </c>
      <c r="Q4" s="33">
        <f t="shared" si="1"/>
        <v>2.8785095400856231</v>
      </c>
    </row>
    <row r="5" spans="1:17" x14ac:dyDescent="0.3">
      <c r="A5" s="27" t="s">
        <v>1042</v>
      </c>
      <c r="B5" s="27" t="s">
        <v>1043</v>
      </c>
      <c r="C5" s="27" t="s">
        <v>1044</v>
      </c>
      <c r="D5" s="27" t="s">
        <v>1045</v>
      </c>
      <c r="E5" s="27" t="s">
        <v>1046</v>
      </c>
      <c r="F5" s="27" t="s">
        <v>144</v>
      </c>
      <c r="G5" s="27">
        <v>4</v>
      </c>
      <c r="H5" s="27">
        <v>6.63</v>
      </c>
      <c r="I5" s="27">
        <v>12.2</v>
      </c>
      <c r="J5" s="27">
        <v>11.811</v>
      </c>
      <c r="K5" s="27">
        <v>14.1732</v>
      </c>
      <c r="L5" s="27"/>
      <c r="M5" s="27">
        <v>112</v>
      </c>
      <c r="N5" s="27"/>
      <c r="O5" s="27">
        <v>112</v>
      </c>
      <c r="P5" s="33">
        <f t="shared" si="0"/>
        <v>0.93707337169526805</v>
      </c>
      <c r="Q5" s="33">
        <f t="shared" si="1"/>
        <v>33.092464999406886</v>
      </c>
    </row>
    <row r="6" spans="1:17" x14ac:dyDescent="0.3">
      <c r="A6" s="27" t="s">
        <v>51</v>
      </c>
      <c r="B6" s="27" t="s">
        <v>52</v>
      </c>
      <c r="C6" s="27" t="s">
        <v>53</v>
      </c>
      <c r="D6" s="27" t="s">
        <v>54</v>
      </c>
      <c r="E6" s="27" t="s">
        <v>55</v>
      </c>
      <c r="F6" s="27" t="s">
        <v>50</v>
      </c>
      <c r="G6" s="27">
        <v>1</v>
      </c>
      <c r="H6" s="27">
        <v>13.34</v>
      </c>
      <c r="I6" s="27">
        <v>14.960599999999999</v>
      </c>
      <c r="J6" s="27">
        <v>12.204700000000001</v>
      </c>
      <c r="K6" s="27">
        <v>4.7244000000000002</v>
      </c>
      <c r="L6" s="27">
        <v>1</v>
      </c>
      <c r="M6" s="27"/>
      <c r="N6" s="27"/>
      <c r="O6" s="27">
        <v>1</v>
      </c>
      <c r="P6" s="33">
        <f t="shared" si="0"/>
        <v>1.4135915184169632E-2</v>
      </c>
      <c r="Q6" s="33">
        <f t="shared" si="1"/>
        <v>0.49920560395439534</v>
      </c>
    </row>
    <row r="7" spans="1:17" x14ac:dyDescent="0.3">
      <c r="A7" s="27" t="s">
        <v>60</v>
      </c>
      <c r="B7" s="27" t="s">
        <v>61</v>
      </c>
      <c r="C7" s="27" t="s">
        <v>53</v>
      </c>
      <c r="D7" s="27" t="s">
        <v>59</v>
      </c>
      <c r="E7" s="27" t="s">
        <v>58</v>
      </c>
      <c r="F7" s="27" t="s">
        <v>62</v>
      </c>
      <c r="G7" s="27">
        <v>1</v>
      </c>
      <c r="H7" s="27">
        <v>10.75</v>
      </c>
      <c r="I7" s="27">
        <v>14.960599999999999</v>
      </c>
      <c r="J7" s="27">
        <v>12.204700000000001</v>
      </c>
      <c r="K7" s="27">
        <v>4.3307000000000002</v>
      </c>
      <c r="L7" s="27">
        <v>4</v>
      </c>
      <c r="M7" s="27"/>
      <c r="N7" s="27"/>
      <c r="O7" s="27">
        <v>4</v>
      </c>
      <c r="P7" s="33">
        <f t="shared" si="0"/>
        <v>5.1831689008621985E-2</v>
      </c>
      <c r="Q7" s="33">
        <f t="shared" si="1"/>
        <v>1.8304205478327829</v>
      </c>
    </row>
    <row r="8" spans="1:17" x14ac:dyDescent="0.3">
      <c r="A8" s="27" t="s">
        <v>63</v>
      </c>
      <c r="B8" s="27" t="s">
        <v>64</v>
      </c>
      <c r="C8" s="27" t="s">
        <v>53</v>
      </c>
      <c r="D8" s="27" t="s">
        <v>65</v>
      </c>
      <c r="E8" s="27" t="s">
        <v>55</v>
      </c>
      <c r="F8" s="27" t="s">
        <v>62</v>
      </c>
      <c r="G8" s="27">
        <v>1</v>
      </c>
      <c r="H8" s="27">
        <v>13.34</v>
      </c>
      <c r="I8" s="27">
        <v>14.960599999999999</v>
      </c>
      <c r="J8" s="27">
        <v>12.204700000000001</v>
      </c>
      <c r="K8" s="27">
        <v>4.7244000000000002</v>
      </c>
      <c r="L8" s="27">
        <v>11</v>
      </c>
      <c r="M8" s="27"/>
      <c r="N8" s="27"/>
      <c r="O8" s="27">
        <v>11</v>
      </c>
      <c r="P8" s="33">
        <f t="shared" si="0"/>
        <v>0.15549506702586594</v>
      </c>
      <c r="Q8" s="33">
        <f t="shared" si="1"/>
        <v>5.4912616434983477</v>
      </c>
    </row>
    <row r="9" spans="1:17" x14ac:dyDescent="0.3">
      <c r="A9" s="27" t="s">
        <v>66</v>
      </c>
      <c r="B9" s="27" t="s">
        <v>67</v>
      </c>
      <c r="C9" s="27" t="s">
        <v>53</v>
      </c>
      <c r="D9" s="27" t="s">
        <v>59</v>
      </c>
      <c r="E9" s="27" t="s">
        <v>58</v>
      </c>
      <c r="F9" s="27" t="s">
        <v>68</v>
      </c>
      <c r="G9" s="27">
        <v>1</v>
      </c>
      <c r="H9" s="27">
        <v>15</v>
      </c>
      <c r="I9" s="27">
        <v>14.960599999999999</v>
      </c>
      <c r="J9" s="27">
        <v>12.204700000000001</v>
      </c>
      <c r="K9" s="27">
        <v>4.3307000000000002</v>
      </c>
      <c r="L9" s="27">
        <v>15</v>
      </c>
      <c r="M9" s="27"/>
      <c r="N9" s="27"/>
      <c r="O9" s="27">
        <v>15</v>
      </c>
      <c r="P9" s="33">
        <f t="shared" si="0"/>
        <v>0.19436883378233241</v>
      </c>
      <c r="Q9" s="33">
        <f t="shared" si="1"/>
        <v>6.8640770543729346</v>
      </c>
    </row>
    <row r="10" spans="1:17" x14ac:dyDescent="0.3">
      <c r="A10" s="27" t="s">
        <v>69</v>
      </c>
      <c r="B10" s="27" t="s">
        <v>70</v>
      </c>
      <c r="C10" s="27" t="s">
        <v>53</v>
      </c>
      <c r="D10" s="27" t="s">
        <v>71</v>
      </c>
      <c r="E10" s="27" t="s">
        <v>56</v>
      </c>
      <c r="F10" s="27" t="s">
        <v>68</v>
      </c>
      <c r="G10" s="27">
        <v>1</v>
      </c>
      <c r="H10" s="27">
        <v>20</v>
      </c>
      <c r="I10" s="27">
        <v>14.960599999999999</v>
      </c>
      <c r="J10" s="27">
        <v>12.204700000000001</v>
      </c>
      <c r="K10" s="27">
        <v>5.1181000000000001</v>
      </c>
      <c r="L10" s="27">
        <v>15</v>
      </c>
      <c r="M10" s="27"/>
      <c r="N10" s="27"/>
      <c r="O10" s="27">
        <v>15</v>
      </c>
      <c r="P10" s="33">
        <f t="shared" si="0"/>
        <v>0.22970862174275652</v>
      </c>
      <c r="Q10" s="33">
        <f t="shared" si="1"/>
        <v>8.1120910642589248</v>
      </c>
    </row>
    <row r="11" spans="1:17" x14ac:dyDescent="0.3">
      <c r="A11" s="27" t="s">
        <v>92</v>
      </c>
      <c r="B11" s="27" t="s">
        <v>93</v>
      </c>
      <c r="C11" s="27" t="s">
        <v>94</v>
      </c>
      <c r="D11" s="27" t="s">
        <v>95</v>
      </c>
      <c r="E11" s="27" t="s">
        <v>96</v>
      </c>
      <c r="F11" s="27" t="s">
        <v>43</v>
      </c>
      <c r="G11" s="27">
        <v>1</v>
      </c>
      <c r="H11" s="27">
        <v>45.42</v>
      </c>
      <c r="I11" s="27">
        <v>18.11</v>
      </c>
      <c r="J11" s="27">
        <v>15.3543</v>
      </c>
      <c r="K11" s="27">
        <v>5.9055</v>
      </c>
      <c r="L11" s="27">
        <v>6</v>
      </c>
      <c r="M11" s="27"/>
      <c r="N11" s="27"/>
      <c r="O11" s="27">
        <v>6</v>
      </c>
      <c r="P11" s="33">
        <f t="shared" si="0"/>
        <v>0.16145724816906981</v>
      </c>
      <c r="Q11" s="33">
        <f t="shared" si="1"/>
        <v>5.7018142819162501</v>
      </c>
    </row>
    <row r="12" spans="1:17" x14ac:dyDescent="0.3">
      <c r="A12" s="27" t="s">
        <v>97</v>
      </c>
      <c r="B12" s="27" t="s">
        <v>98</v>
      </c>
      <c r="C12" s="27" t="s">
        <v>94</v>
      </c>
      <c r="D12" s="27" t="s">
        <v>95</v>
      </c>
      <c r="E12" s="27" t="s">
        <v>99</v>
      </c>
      <c r="F12" s="27" t="s">
        <v>43</v>
      </c>
      <c r="G12" s="27">
        <v>1</v>
      </c>
      <c r="H12" s="27">
        <v>50.47</v>
      </c>
      <c r="I12" s="27">
        <v>18.110239999999997</v>
      </c>
      <c r="J12" s="27">
        <v>15.3543</v>
      </c>
      <c r="K12" s="27">
        <v>6.6928999999999998</v>
      </c>
      <c r="L12" s="27">
        <v>1</v>
      </c>
      <c r="M12" s="27"/>
      <c r="N12" s="27"/>
      <c r="O12" s="27">
        <v>1</v>
      </c>
      <c r="P12" s="33">
        <f t="shared" si="0"/>
        <v>3.0497884372896526E-2</v>
      </c>
      <c r="Q12" s="33">
        <f t="shared" si="1"/>
        <v>1.0770236372635289</v>
      </c>
    </row>
    <row r="13" spans="1:17" x14ac:dyDescent="0.3">
      <c r="A13" s="27" t="s">
        <v>100</v>
      </c>
      <c r="B13" s="27" t="s">
        <v>101</v>
      </c>
      <c r="C13" s="27" t="s">
        <v>102</v>
      </c>
      <c r="D13" s="27" t="s">
        <v>95</v>
      </c>
      <c r="E13" s="27" t="s">
        <v>103</v>
      </c>
      <c r="F13" s="27" t="s">
        <v>33</v>
      </c>
      <c r="G13" s="27">
        <v>1</v>
      </c>
      <c r="H13" s="27">
        <v>45.42</v>
      </c>
      <c r="I13" s="27">
        <v>18.110239999999997</v>
      </c>
      <c r="J13" s="27">
        <v>15.748030000000002</v>
      </c>
      <c r="K13" s="27">
        <v>5.9055</v>
      </c>
      <c r="L13" s="27">
        <v>1</v>
      </c>
      <c r="M13" s="27"/>
      <c r="N13" s="27"/>
      <c r="O13" s="27">
        <v>1</v>
      </c>
      <c r="P13" s="33">
        <f t="shared" si="0"/>
        <v>2.7599947937993172E-2</v>
      </c>
      <c r="Q13" s="33">
        <f t="shared" si="1"/>
        <v>0.9746838814458475</v>
      </c>
    </row>
    <row r="14" spans="1:17" x14ac:dyDescent="0.3">
      <c r="A14" s="27" t="s">
        <v>104</v>
      </c>
      <c r="B14" s="27" t="s">
        <v>105</v>
      </c>
      <c r="C14" s="27" t="s">
        <v>102</v>
      </c>
      <c r="D14" s="27" t="s">
        <v>95</v>
      </c>
      <c r="E14" s="27" t="s">
        <v>103</v>
      </c>
      <c r="F14" s="27" t="s">
        <v>43</v>
      </c>
      <c r="G14" s="27">
        <v>1</v>
      </c>
      <c r="H14" s="27">
        <v>45.42</v>
      </c>
      <c r="I14" s="27">
        <v>18.110239999999997</v>
      </c>
      <c r="J14" s="27">
        <v>15.748030000000002</v>
      </c>
      <c r="K14" s="27">
        <v>5.9055</v>
      </c>
      <c r="L14" s="27">
        <v>1</v>
      </c>
      <c r="M14" s="27"/>
      <c r="N14" s="27"/>
      <c r="O14" s="27">
        <v>1</v>
      </c>
      <c r="P14" s="33">
        <f t="shared" si="0"/>
        <v>2.7599947937993172E-2</v>
      </c>
      <c r="Q14" s="33">
        <f t="shared" si="1"/>
        <v>0.9746838814458475</v>
      </c>
    </row>
    <row r="15" spans="1:17" x14ac:dyDescent="0.3">
      <c r="A15" s="27" t="s">
        <v>106</v>
      </c>
      <c r="B15" s="27" t="s">
        <v>107</v>
      </c>
      <c r="C15" s="27" t="s">
        <v>102</v>
      </c>
      <c r="D15" s="27" t="s">
        <v>95</v>
      </c>
      <c r="E15" s="27" t="s">
        <v>103</v>
      </c>
      <c r="F15" s="27" t="s">
        <v>36</v>
      </c>
      <c r="G15" s="27">
        <v>1</v>
      </c>
      <c r="H15" s="27">
        <v>45.42</v>
      </c>
      <c r="I15" s="27">
        <v>18.110239999999997</v>
      </c>
      <c r="J15" s="27">
        <v>15.748030000000002</v>
      </c>
      <c r="K15" s="27">
        <v>5.9055</v>
      </c>
      <c r="L15" s="27">
        <v>2</v>
      </c>
      <c r="M15" s="27"/>
      <c r="N15" s="27"/>
      <c r="O15" s="27">
        <v>2</v>
      </c>
      <c r="P15" s="33">
        <f t="shared" si="0"/>
        <v>5.5199895875986345E-2</v>
      </c>
      <c r="Q15" s="33">
        <f t="shared" si="1"/>
        <v>1.949367762891695</v>
      </c>
    </row>
    <row r="16" spans="1:17" x14ac:dyDescent="0.3">
      <c r="A16" s="27" t="s">
        <v>108</v>
      </c>
      <c r="B16" s="27" t="s">
        <v>109</v>
      </c>
      <c r="C16" s="27" t="s">
        <v>102</v>
      </c>
      <c r="D16" s="27" t="s">
        <v>95</v>
      </c>
      <c r="E16" s="27" t="s">
        <v>110</v>
      </c>
      <c r="F16" s="27" t="s">
        <v>36</v>
      </c>
      <c r="G16" s="27">
        <v>1</v>
      </c>
      <c r="H16" s="27">
        <v>50.47</v>
      </c>
      <c r="I16" s="27">
        <v>18.110239999999997</v>
      </c>
      <c r="J16" s="27">
        <v>15.748030000000002</v>
      </c>
      <c r="K16" s="27">
        <v>6.6928999999999998</v>
      </c>
      <c r="L16" s="27">
        <v>2</v>
      </c>
      <c r="M16" s="27"/>
      <c r="N16" s="27"/>
      <c r="O16" s="27">
        <v>2</v>
      </c>
      <c r="P16" s="33">
        <f t="shared" si="0"/>
        <v>6.2559881992784533E-2</v>
      </c>
      <c r="Q16" s="33">
        <f t="shared" si="1"/>
        <v>2.2092834646105879</v>
      </c>
    </row>
    <row r="17" spans="1:17" x14ac:dyDescent="0.3">
      <c r="A17" s="27" t="s">
        <v>1047</v>
      </c>
      <c r="B17" s="27" t="s">
        <v>1048</v>
      </c>
      <c r="C17" s="27" t="s">
        <v>1049</v>
      </c>
      <c r="D17" s="27" t="s">
        <v>1050</v>
      </c>
      <c r="E17" s="27" t="s">
        <v>1051</v>
      </c>
      <c r="F17" s="27" t="s">
        <v>154</v>
      </c>
      <c r="G17" s="27">
        <v>1</v>
      </c>
      <c r="H17" s="27">
        <v>42.75</v>
      </c>
      <c r="I17" s="27">
        <v>22.83</v>
      </c>
      <c r="J17" s="27">
        <v>20.87</v>
      </c>
      <c r="K17" s="27">
        <v>8.07</v>
      </c>
      <c r="L17" s="27"/>
      <c r="M17" s="27">
        <v>1</v>
      </c>
      <c r="N17" s="27"/>
      <c r="O17" s="27">
        <v>1</v>
      </c>
      <c r="P17" s="33">
        <f t="shared" si="0"/>
        <v>6.3009066455034388E-2</v>
      </c>
      <c r="Q17" s="33">
        <f t="shared" si="1"/>
        <v>2.2251462791396031</v>
      </c>
    </row>
    <row r="18" spans="1:17" x14ac:dyDescent="0.3">
      <c r="A18" s="27" t="s">
        <v>1052</v>
      </c>
      <c r="B18" s="27" t="s">
        <v>1053</v>
      </c>
      <c r="C18" s="27" t="s">
        <v>1049</v>
      </c>
      <c r="D18" s="27" t="s">
        <v>1054</v>
      </c>
      <c r="E18" s="27" t="s">
        <v>878</v>
      </c>
      <c r="F18" s="27" t="s">
        <v>154</v>
      </c>
      <c r="G18" s="27">
        <v>1</v>
      </c>
      <c r="H18" s="27">
        <v>52.9</v>
      </c>
      <c r="I18" s="27">
        <v>22.83</v>
      </c>
      <c r="J18" s="27">
        <v>20.87</v>
      </c>
      <c r="K18" s="27">
        <v>9.4499999999999993</v>
      </c>
      <c r="L18" s="27"/>
      <c r="M18" s="27">
        <v>1</v>
      </c>
      <c r="N18" s="27"/>
      <c r="O18" s="27">
        <v>1</v>
      </c>
      <c r="P18" s="33">
        <f t="shared" si="0"/>
        <v>7.3783851053293048E-2</v>
      </c>
      <c r="Q18" s="33">
        <f t="shared" si="1"/>
        <v>2.605654564791728</v>
      </c>
    </row>
    <row r="19" spans="1:17" x14ac:dyDescent="0.3">
      <c r="A19" s="27" t="s">
        <v>1055</v>
      </c>
      <c r="B19" s="27" t="s">
        <v>1056</v>
      </c>
      <c r="C19" s="27" t="s">
        <v>1049</v>
      </c>
      <c r="D19" s="27" t="s">
        <v>1050</v>
      </c>
      <c r="E19" s="27" t="s">
        <v>1051</v>
      </c>
      <c r="F19" s="27" t="s">
        <v>86</v>
      </c>
      <c r="G19" s="27">
        <v>1</v>
      </c>
      <c r="H19" s="27">
        <v>42.75</v>
      </c>
      <c r="I19" s="27">
        <v>22.83</v>
      </c>
      <c r="J19" s="27">
        <v>20.87</v>
      </c>
      <c r="K19" s="27">
        <v>7.87</v>
      </c>
      <c r="L19" s="27"/>
      <c r="M19" s="27">
        <v>4</v>
      </c>
      <c r="N19" s="27"/>
      <c r="O19" s="27">
        <v>4</v>
      </c>
      <c r="P19" s="33">
        <f t="shared" si="0"/>
        <v>0.24579001387911806</v>
      </c>
      <c r="Q19" s="33">
        <f t="shared" si="1"/>
        <v>8.6800006031368913</v>
      </c>
    </row>
    <row r="20" spans="1:17" x14ac:dyDescent="0.3">
      <c r="A20" s="27" t="s">
        <v>192</v>
      </c>
      <c r="B20" s="27" t="s">
        <v>193</v>
      </c>
      <c r="C20" s="27" t="s">
        <v>194</v>
      </c>
      <c r="D20" s="27" t="s">
        <v>195</v>
      </c>
      <c r="E20" s="27" t="s">
        <v>196</v>
      </c>
      <c r="F20" s="27" t="s">
        <v>197</v>
      </c>
      <c r="G20" s="27">
        <v>4</v>
      </c>
      <c r="H20" s="27">
        <v>12.37</v>
      </c>
      <c r="I20" s="27">
        <v>15.16</v>
      </c>
      <c r="J20" s="27">
        <v>12.204700000000001</v>
      </c>
      <c r="K20" s="27">
        <v>15.747999999999999</v>
      </c>
      <c r="L20" s="27">
        <v>6</v>
      </c>
      <c r="M20" s="27"/>
      <c r="N20" s="27"/>
      <c r="O20" s="27">
        <v>6</v>
      </c>
      <c r="P20" s="33">
        <f t="shared" si="0"/>
        <v>7.1621617512670502E-2</v>
      </c>
      <c r="Q20" s="33">
        <f t="shared" si="1"/>
        <v>2.5292959359747051</v>
      </c>
    </row>
    <row r="21" spans="1:17" x14ac:dyDescent="0.3">
      <c r="A21" s="27" t="s">
        <v>198</v>
      </c>
      <c r="B21" s="27" t="s">
        <v>199</v>
      </c>
      <c r="C21" s="27" t="s">
        <v>194</v>
      </c>
      <c r="D21" s="27" t="s">
        <v>195</v>
      </c>
      <c r="E21" s="27" t="s">
        <v>196</v>
      </c>
      <c r="F21" s="27" t="s">
        <v>200</v>
      </c>
      <c r="G21" s="27">
        <v>4</v>
      </c>
      <c r="H21" s="27">
        <v>12.37</v>
      </c>
      <c r="I21" s="27">
        <v>15.16</v>
      </c>
      <c r="J21" s="27">
        <v>12.204700000000001</v>
      </c>
      <c r="K21" s="27">
        <v>15.747999999999999</v>
      </c>
      <c r="L21" s="27">
        <v>4</v>
      </c>
      <c r="M21" s="27"/>
      <c r="N21" s="27"/>
      <c r="O21" s="27">
        <v>4</v>
      </c>
      <c r="P21" s="33">
        <f t="shared" si="0"/>
        <v>4.7747745008446987E-2</v>
      </c>
      <c r="Q21" s="33">
        <f t="shared" si="1"/>
        <v>1.6861972906498028</v>
      </c>
    </row>
    <row r="22" spans="1:17" x14ac:dyDescent="0.3">
      <c r="A22" s="27" t="s">
        <v>201</v>
      </c>
      <c r="B22" s="27" t="s">
        <v>202</v>
      </c>
      <c r="C22" s="27" t="s">
        <v>203</v>
      </c>
      <c r="D22" s="27" t="s">
        <v>204</v>
      </c>
      <c r="E22" s="27" t="s">
        <v>205</v>
      </c>
      <c r="F22" s="27" t="s">
        <v>43</v>
      </c>
      <c r="G22" s="27">
        <v>4</v>
      </c>
      <c r="H22" s="27">
        <v>13.86</v>
      </c>
      <c r="I22" s="27">
        <v>13.779500000000001</v>
      </c>
      <c r="J22" s="27">
        <v>11.81</v>
      </c>
      <c r="K22" s="27">
        <v>15.747999999999999</v>
      </c>
      <c r="L22" s="27">
        <v>2</v>
      </c>
      <c r="M22" s="27"/>
      <c r="N22" s="27"/>
      <c r="O22" s="27">
        <v>2</v>
      </c>
      <c r="P22" s="33">
        <f t="shared" ref="P22:P43" si="2">O22/G22*I22*J22*K22*0.0254*0.0254*0.0254</f>
        <v>2.0998096007363989E-2</v>
      </c>
      <c r="Q22" s="33">
        <f t="shared" ref="Q22:Q43" si="3">P22*35.3147</f>
        <v>0.74154146107125707</v>
      </c>
    </row>
    <row r="23" spans="1:17" x14ac:dyDescent="0.3">
      <c r="A23" s="27" t="s">
        <v>1057</v>
      </c>
      <c r="B23" s="27" t="s">
        <v>1058</v>
      </c>
      <c r="C23" s="27" t="s">
        <v>1059</v>
      </c>
      <c r="D23" s="27" t="s">
        <v>1060</v>
      </c>
      <c r="E23" s="27" t="s">
        <v>1061</v>
      </c>
      <c r="F23" s="27" t="s">
        <v>1062</v>
      </c>
      <c r="G23" s="27">
        <v>2</v>
      </c>
      <c r="H23" s="27">
        <v>99.99</v>
      </c>
      <c r="I23" s="27">
        <v>17.72</v>
      </c>
      <c r="J23" s="27">
        <v>14.17</v>
      </c>
      <c r="K23" s="27">
        <v>11.42</v>
      </c>
      <c r="L23" s="27"/>
      <c r="M23" s="27">
        <v>2</v>
      </c>
      <c r="N23" s="27"/>
      <c r="O23" s="27">
        <v>2</v>
      </c>
      <c r="P23" s="33">
        <f t="shared" si="2"/>
        <v>4.698949975190931E-2</v>
      </c>
      <c r="Q23" s="33">
        <f t="shared" si="3"/>
        <v>1.6594200868887519</v>
      </c>
    </row>
    <row r="24" spans="1:17" x14ac:dyDescent="0.3">
      <c r="A24" s="27" t="s">
        <v>265</v>
      </c>
      <c r="B24" s="27" t="s">
        <v>266</v>
      </c>
      <c r="C24" s="27" t="s">
        <v>267</v>
      </c>
      <c r="D24" s="27" t="s">
        <v>268</v>
      </c>
      <c r="E24" s="27" t="s">
        <v>269</v>
      </c>
      <c r="F24" s="27" t="s">
        <v>270</v>
      </c>
      <c r="G24" s="27">
        <v>1</v>
      </c>
      <c r="H24" s="27">
        <v>21.59</v>
      </c>
      <c r="I24" s="27">
        <v>21.653499999999998</v>
      </c>
      <c r="J24" s="27">
        <v>18.897600000000001</v>
      </c>
      <c r="K24" s="27">
        <v>7.8739999999999997</v>
      </c>
      <c r="L24" s="27">
        <v>59</v>
      </c>
      <c r="M24" s="27"/>
      <c r="N24" s="27"/>
      <c r="O24" s="27">
        <v>59</v>
      </c>
      <c r="P24" s="33">
        <f t="shared" si="2"/>
        <v>3.1151813088373816</v>
      </c>
      <c r="Q24" s="33">
        <f t="shared" si="3"/>
        <v>110.01169336719948</v>
      </c>
    </row>
    <row r="25" spans="1:17" x14ac:dyDescent="0.3">
      <c r="A25" s="27" t="s">
        <v>411</v>
      </c>
      <c r="B25" s="27" t="s">
        <v>412</v>
      </c>
      <c r="C25" s="27" t="s">
        <v>413</v>
      </c>
      <c r="D25" s="27" t="s">
        <v>414</v>
      </c>
      <c r="E25" s="27" t="s">
        <v>415</v>
      </c>
      <c r="F25" s="27" t="s">
        <v>180</v>
      </c>
      <c r="G25" s="27">
        <v>8</v>
      </c>
      <c r="H25" s="27">
        <v>12.96</v>
      </c>
      <c r="I25" s="27">
        <v>20.47</v>
      </c>
      <c r="J25" s="27">
        <v>10.2362</v>
      </c>
      <c r="K25" s="27">
        <v>8.2676999999999996</v>
      </c>
      <c r="L25" s="27">
        <v>4</v>
      </c>
      <c r="M25" s="27"/>
      <c r="N25" s="27"/>
      <c r="O25" s="27">
        <v>4</v>
      </c>
      <c r="P25" s="33">
        <f t="shared" si="2"/>
        <v>1.4194250622827176E-2</v>
      </c>
      <c r="Q25" s="33">
        <f t="shared" si="3"/>
        <v>0.50126570246995483</v>
      </c>
    </row>
    <row r="26" spans="1:17" x14ac:dyDescent="0.3">
      <c r="A26" s="27" t="s">
        <v>1213</v>
      </c>
      <c r="B26" s="27" t="s">
        <v>1214</v>
      </c>
      <c r="C26" s="27" t="s">
        <v>413</v>
      </c>
      <c r="D26" s="27" t="s">
        <v>1215</v>
      </c>
      <c r="E26" s="27" t="s">
        <v>113</v>
      </c>
      <c r="F26" s="27" t="s">
        <v>169</v>
      </c>
      <c r="G26" s="27">
        <v>1</v>
      </c>
      <c r="H26" s="27">
        <v>18.09</v>
      </c>
      <c r="I26" s="27">
        <v>15.747999999999999</v>
      </c>
      <c r="J26" s="27">
        <v>12.992100000000001</v>
      </c>
      <c r="K26" s="27">
        <v>3.9369999999999998</v>
      </c>
      <c r="L26" s="27"/>
      <c r="M26" s="27">
        <v>1</v>
      </c>
      <c r="N26" s="27"/>
      <c r="O26" s="27">
        <v>1</v>
      </c>
      <c r="P26" s="33">
        <f t="shared" si="2"/>
        <v>1.3199920800158398E-2</v>
      </c>
      <c r="Q26" s="33">
        <f t="shared" si="3"/>
        <v>0.46615124308135381</v>
      </c>
    </row>
    <row r="27" spans="1:17" x14ac:dyDescent="0.3">
      <c r="A27" s="27" t="s">
        <v>1226</v>
      </c>
      <c r="B27" s="27" t="s">
        <v>1227</v>
      </c>
      <c r="C27" s="27" t="s">
        <v>1228</v>
      </c>
      <c r="D27" s="27" t="s">
        <v>1228</v>
      </c>
      <c r="E27" s="27" t="s">
        <v>1229</v>
      </c>
      <c r="F27" s="27" t="s">
        <v>1230</v>
      </c>
      <c r="G27" s="27">
        <v>2</v>
      </c>
      <c r="H27" s="27">
        <v>10.75</v>
      </c>
      <c r="I27" s="27">
        <v>18.897600000000001</v>
      </c>
      <c r="J27" s="27">
        <v>18.897600000000001</v>
      </c>
      <c r="K27" s="27">
        <v>14.1732</v>
      </c>
      <c r="L27" s="27"/>
      <c r="M27" s="27">
        <v>2</v>
      </c>
      <c r="N27" s="27"/>
      <c r="O27" s="27">
        <v>2</v>
      </c>
      <c r="P27" s="33">
        <f t="shared" si="2"/>
        <v>8.2943502336995323E-2</v>
      </c>
      <c r="Q27" s="33">
        <f t="shared" si="3"/>
        <v>2.929124901980289</v>
      </c>
    </row>
    <row r="28" spans="1:17" x14ac:dyDescent="0.3">
      <c r="A28" s="27" t="s">
        <v>1231</v>
      </c>
      <c r="B28" s="27" t="s">
        <v>1232</v>
      </c>
      <c r="C28" s="27" t="s">
        <v>1228</v>
      </c>
      <c r="D28" s="27" t="s">
        <v>1228</v>
      </c>
      <c r="E28" s="27" t="s">
        <v>1229</v>
      </c>
      <c r="F28" s="27" t="s">
        <v>1233</v>
      </c>
      <c r="G28" s="27">
        <v>2</v>
      </c>
      <c r="H28" s="27">
        <v>10.75</v>
      </c>
      <c r="I28" s="27">
        <v>18.897600000000001</v>
      </c>
      <c r="J28" s="27">
        <v>18.897600000000001</v>
      </c>
      <c r="K28" s="27">
        <v>14.1732</v>
      </c>
      <c r="L28" s="27"/>
      <c r="M28" s="27">
        <v>2</v>
      </c>
      <c r="N28" s="27"/>
      <c r="O28" s="27">
        <v>2</v>
      </c>
      <c r="P28" s="33">
        <f t="shared" si="2"/>
        <v>8.2943502336995323E-2</v>
      </c>
      <c r="Q28" s="33">
        <f t="shared" si="3"/>
        <v>2.929124901980289</v>
      </c>
    </row>
    <row r="29" spans="1:17" x14ac:dyDescent="0.3">
      <c r="A29" s="27" t="s">
        <v>1234</v>
      </c>
      <c r="B29" s="27" t="s">
        <v>1235</v>
      </c>
      <c r="C29" s="27" t="s">
        <v>1236</v>
      </c>
      <c r="D29" s="27" t="s">
        <v>1236</v>
      </c>
      <c r="E29" s="27" t="s">
        <v>415</v>
      </c>
      <c r="F29" s="27" t="s">
        <v>115</v>
      </c>
      <c r="G29" s="27">
        <v>2</v>
      </c>
      <c r="H29" s="27">
        <v>11.32</v>
      </c>
      <c r="I29" s="27">
        <v>18.897600000000001</v>
      </c>
      <c r="J29" s="27">
        <v>18.897600000000001</v>
      </c>
      <c r="K29" s="27">
        <v>14.1732</v>
      </c>
      <c r="L29" s="27"/>
      <c r="M29" s="27">
        <v>2</v>
      </c>
      <c r="N29" s="27"/>
      <c r="O29" s="27">
        <v>2</v>
      </c>
      <c r="P29" s="33">
        <f t="shared" si="2"/>
        <v>8.2943502336995323E-2</v>
      </c>
      <c r="Q29" s="33">
        <f t="shared" si="3"/>
        <v>2.929124901980289</v>
      </c>
    </row>
    <row r="30" spans="1:17" x14ac:dyDescent="0.3">
      <c r="A30" s="27" t="s">
        <v>1253</v>
      </c>
      <c r="B30" s="27" t="s">
        <v>1254</v>
      </c>
      <c r="C30" s="27" t="s">
        <v>1255</v>
      </c>
      <c r="D30" s="27" t="s">
        <v>1255</v>
      </c>
      <c r="E30" s="27" t="s">
        <v>1256</v>
      </c>
      <c r="F30" s="27" t="s">
        <v>1257</v>
      </c>
      <c r="G30" s="27">
        <v>4</v>
      </c>
      <c r="H30" s="27">
        <v>6.15</v>
      </c>
      <c r="I30" s="27">
        <v>14.960599999999999</v>
      </c>
      <c r="J30" s="27">
        <v>12.992100000000001</v>
      </c>
      <c r="K30" s="27">
        <v>14.1732</v>
      </c>
      <c r="L30" s="27"/>
      <c r="M30" s="27">
        <v>4</v>
      </c>
      <c r="N30" s="27"/>
      <c r="O30" s="27">
        <v>4</v>
      </c>
      <c r="P30" s="33">
        <f t="shared" si="2"/>
        <v>4.5143729136541723E-2</v>
      </c>
      <c r="Q30" s="33">
        <f t="shared" si="3"/>
        <v>1.5942372513382301</v>
      </c>
    </row>
    <row r="31" spans="1:17" x14ac:dyDescent="0.3">
      <c r="A31" s="27" t="s">
        <v>1258</v>
      </c>
      <c r="B31" s="27" t="s">
        <v>1259</v>
      </c>
      <c r="C31" s="27" t="s">
        <v>1260</v>
      </c>
      <c r="D31" s="27" t="s">
        <v>1261</v>
      </c>
      <c r="E31" s="27" t="s">
        <v>113</v>
      </c>
      <c r="F31" s="27" t="s">
        <v>1262</v>
      </c>
      <c r="G31" s="27">
        <v>4</v>
      </c>
      <c r="H31" s="27">
        <v>18.43</v>
      </c>
      <c r="I31" s="27">
        <v>15.3543</v>
      </c>
      <c r="J31" s="27">
        <v>13.779500000000001</v>
      </c>
      <c r="K31" s="27">
        <v>24.803100000000001</v>
      </c>
      <c r="L31" s="27"/>
      <c r="M31" s="27">
        <v>4</v>
      </c>
      <c r="N31" s="27"/>
      <c r="O31" s="27">
        <v>4</v>
      </c>
      <c r="P31" s="33">
        <f t="shared" si="2"/>
        <v>8.5994484031031923E-2</v>
      </c>
      <c r="Q31" s="33">
        <f t="shared" si="3"/>
        <v>3.036869405210683</v>
      </c>
    </row>
    <row r="32" spans="1:17" x14ac:dyDescent="0.3">
      <c r="A32" s="27" t="s">
        <v>1263</v>
      </c>
      <c r="B32" s="27" t="s">
        <v>1264</v>
      </c>
      <c r="C32" s="27" t="s">
        <v>1265</v>
      </c>
      <c r="D32" s="27" t="s">
        <v>1265</v>
      </c>
      <c r="E32" s="27" t="s">
        <v>113</v>
      </c>
      <c r="F32" s="27" t="s">
        <v>115</v>
      </c>
      <c r="G32" s="27">
        <v>4</v>
      </c>
      <c r="H32" s="27">
        <v>19.399999999999999</v>
      </c>
      <c r="I32" s="27">
        <v>15.35</v>
      </c>
      <c r="J32" s="27">
        <v>13.78</v>
      </c>
      <c r="K32" s="27">
        <v>20.87</v>
      </c>
      <c r="L32" s="27"/>
      <c r="M32" s="27">
        <v>18</v>
      </c>
      <c r="N32" s="27"/>
      <c r="O32" s="27">
        <v>18</v>
      </c>
      <c r="P32" s="33">
        <f t="shared" si="2"/>
        <v>0.32553201773659785</v>
      </c>
      <c r="Q32" s="33">
        <f t="shared" si="3"/>
        <v>11.496065546762633</v>
      </c>
    </row>
    <row r="33" spans="1:17" x14ac:dyDescent="0.3">
      <c r="A33" s="27" t="s">
        <v>1266</v>
      </c>
      <c r="B33" s="27" t="s">
        <v>1267</v>
      </c>
      <c r="C33" s="27" t="s">
        <v>1268</v>
      </c>
      <c r="D33" s="27" t="s">
        <v>1269</v>
      </c>
      <c r="E33" s="27" t="s">
        <v>114</v>
      </c>
      <c r="F33" s="27" t="s">
        <v>1270</v>
      </c>
      <c r="G33" s="27">
        <v>4</v>
      </c>
      <c r="H33" s="27">
        <v>8.3000000000000007</v>
      </c>
      <c r="I33" s="27">
        <v>19.881900000000002</v>
      </c>
      <c r="J33" s="27">
        <v>12.992100000000001</v>
      </c>
      <c r="K33" s="27">
        <v>15.3543</v>
      </c>
      <c r="L33" s="27"/>
      <c r="M33" s="27">
        <v>48</v>
      </c>
      <c r="N33" s="27"/>
      <c r="O33" s="27">
        <v>48</v>
      </c>
      <c r="P33" s="33">
        <f t="shared" si="2"/>
        <v>0.77991928185751369</v>
      </c>
      <c r="Q33" s="33">
        <f t="shared" si="3"/>
        <v>27.54261546301354</v>
      </c>
    </row>
    <row r="34" spans="1:17" x14ac:dyDescent="0.3">
      <c r="A34" s="27" t="s">
        <v>1271</v>
      </c>
      <c r="B34" s="27" t="s">
        <v>1272</v>
      </c>
      <c r="C34" s="27" t="s">
        <v>1268</v>
      </c>
      <c r="D34" s="27" t="s">
        <v>1273</v>
      </c>
      <c r="E34" s="27" t="s">
        <v>114</v>
      </c>
      <c r="F34" s="27" t="s">
        <v>62</v>
      </c>
      <c r="G34" s="27">
        <v>4</v>
      </c>
      <c r="H34" s="27">
        <v>8.1999999999999993</v>
      </c>
      <c r="I34" s="27">
        <v>19.881900000000002</v>
      </c>
      <c r="J34" s="27">
        <v>15.3543</v>
      </c>
      <c r="K34" s="27">
        <v>12.992100000000001</v>
      </c>
      <c r="L34" s="27"/>
      <c r="M34" s="27">
        <v>100</v>
      </c>
      <c r="N34" s="27"/>
      <c r="O34" s="27">
        <v>100</v>
      </c>
      <c r="P34" s="33">
        <f t="shared" si="2"/>
        <v>1.6248318372031532</v>
      </c>
      <c r="Q34" s="33">
        <f t="shared" si="3"/>
        <v>57.380448881278198</v>
      </c>
    </row>
    <row r="35" spans="1:17" x14ac:dyDescent="0.3">
      <c r="A35" s="27" t="s">
        <v>1274</v>
      </c>
      <c r="B35" s="27" t="s">
        <v>1275</v>
      </c>
      <c r="C35" s="27" t="s">
        <v>1268</v>
      </c>
      <c r="D35" s="27" t="s">
        <v>1269</v>
      </c>
      <c r="E35" s="27" t="s">
        <v>114</v>
      </c>
      <c r="F35" s="27" t="s">
        <v>1276</v>
      </c>
      <c r="G35" s="27">
        <v>4</v>
      </c>
      <c r="H35" s="27">
        <v>8.3000000000000007</v>
      </c>
      <c r="I35" s="27">
        <v>19.881900000000002</v>
      </c>
      <c r="J35" s="27">
        <v>12.992100000000001</v>
      </c>
      <c r="K35" s="27">
        <v>15.3543</v>
      </c>
      <c r="L35" s="27"/>
      <c r="M35" s="27">
        <v>19</v>
      </c>
      <c r="N35" s="27"/>
      <c r="O35" s="27">
        <v>19</v>
      </c>
      <c r="P35" s="33">
        <f t="shared" si="2"/>
        <v>0.30871804906859912</v>
      </c>
      <c r="Q35" s="33">
        <f t="shared" si="3"/>
        <v>10.902285287442858</v>
      </c>
    </row>
    <row r="36" spans="1:17" x14ac:dyDescent="0.3">
      <c r="A36" s="27" t="s">
        <v>1315</v>
      </c>
      <c r="B36" s="27" t="s">
        <v>1254</v>
      </c>
      <c r="C36" s="27" t="s">
        <v>1255</v>
      </c>
      <c r="D36" s="27" t="s">
        <v>1255</v>
      </c>
      <c r="E36" s="27" t="s">
        <v>1256</v>
      </c>
      <c r="F36" s="27" t="s">
        <v>1257</v>
      </c>
      <c r="G36" s="27">
        <v>4</v>
      </c>
      <c r="H36" s="27">
        <v>6.15</v>
      </c>
      <c r="I36" s="27">
        <v>14.960599999999999</v>
      </c>
      <c r="J36" s="27">
        <v>12.992100000000001</v>
      </c>
      <c r="K36" s="27">
        <v>14.1732</v>
      </c>
      <c r="L36" s="27"/>
      <c r="M36" s="27">
        <v>8</v>
      </c>
      <c r="N36" s="27"/>
      <c r="O36" s="27">
        <v>8</v>
      </c>
      <c r="P36" s="33">
        <f t="shared" si="2"/>
        <v>9.0287458273083446E-2</v>
      </c>
      <c r="Q36" s="33">
        <f t="shared" si="3"/>
        <v>3.1884745026764603</v>
      </c>
    </row>
    <row r="37" spans="1:17" x14ac:dyDescent="0.3">
      <c r="A37" s="27" t="s">
        <v>1316</v>
      </c>
      <c r="B37" s="27" t="s">
        <v>1317</v>
      </c>
      <c r="C37" s="27" t="s">
        <v>1260</v>
      </c>
      <c r="D37" s="27" t="s">
        <v>1261</v>
      </c>
      <c r="E37" s="27" t="s">
        <v>113</v>
      </c>
      <c r="F37" s="27" t="s">
        <v>1233</v>
      </c>
      <c r="G37" s="27">
        <v>4</v>
      </c>
      <c r="H37" s="27">
        <v>18.43</v>
      </c>
      <c r="I37" s="27">
        <v>15.3543</v>
      </c>
      <c r="J37" s="27">
        <v>13.779500000000001</v>
      </c>
      <c r="K37" s="27">
        <v>24.803100000000001</v>
      </c>
      <c r="L37" s="27"/>
      <c r="M37" s="27">
        <v>4</v>
      </c>
      <c r="N37" s="27"/>
      <c r="O37" s="27">
        <v>4</v>
      </c>
      <c r="P37" s="33">
        <f t="shared" si="2"/>
        <v>8.5994484031031923E-2</v>
      </c>
      <c r="Q37" s="33">
        <f t="shared" si="3"/>
        <v>3.036869405210683</v>
      </c>
    </row>
    <row r="38" spans="1:17" x14ac:dyDescent="0.3">
      <c r="A38" s="27" t="s">
        <v>1318</v>
      </c>
      <c r="B38" s="27" t="s">
        <v>1319</v>
      </c>
      <c r="C38" s="27" t="s">
        <v>1320</v>
      </c>
      <c r="D38" s="27" t="s">
        <v>1320</v>
      </c>
      <c r="E38" s="27" t="s">
        <v>1321</v>
      </c>
      <c r="F38" s="27" t="s">
        <v>116</v>
      </c>
      <c r="G38" s="27">
        <v>2</v>
      </c>
      <c r="H38" s="27">
        <v>25.08</v>
      </c>
      <c r="I38" s="27">
        <v>16.1417</v>
      </c>
      <c r="J38" s="27">
        <v>13.3858</v>
      </c>
      <c r="K38" s="27">
        <v>6.6928999999999998</v>
      </c>
      <c r="L38" s="27"/>
      <c r="M38" s="27">
        <v>2</v>
      </c>
      <c r="N38" s="27"/>
      <c r="O38" s="27">
        <v>2</v>
      </c>
      <c r="P38" s="33">
        <f t="shared" si="2"/>
        <v>2.3697857812284371E-2</v>
      </c>
      <c r="Q38" s="33">
        <f t="shared" si="3"/>
        <v>0.83688273928347889</v>
      </c>
    </row>
    <row r="39" spans="1:17" x14ac:dyDescent="0.3">
      <c r="A39" s="27" t="s">
        <v>1322</v>
      </c>
      <c r="B39" s="27" t="s">
        <v>1272</v>
      </c>
      <c r="C39" s="27" t="s">
        <v>1268</v>
      </c>
      <c r="D39" s="27" t="s">
        <v>1273</v>
      </c>
      <c r="E39" s="27" t="s">
        <v>114</v>
      </c>
      <c r="F39" s="27" t="s">
        <v>62</v>
      </c>
      <c r="G39" s="27">
        <v>4</v>
      </c>
      <c r="H39" s="27">
        <v>8.1999999999999993</v>
      </c>
      <c r="I39" s="27">
        <v>19.881900000000002</v>
      </c>
      <c r="J39" s="27">
        <v>15.3543</v>
      </c>
      <c r="K39" s="27">
        <v>12.992100000000001</v>
      </c>
      <c r="L39" s="27"/>
      <c r="M39" s="27">
        <v>84</v>
      </c>
      <c r="N39" s="27"/>
      <c r="O39" s="27">
        <v>84</v>
      </c>
      <c r="P39" s="33">
        <f t="shared" si="2"/>
        <v>1.3648587432506487</v>
      </c>
      <c r="Q39" s="33">
        <f t="shared" si="3"/>
        <v>48.19957706027369</v>
      </c>
    </row>
    <row r="40" spans="1:17" x14ac:dyDescent="0.3">
      <c r="A40" s="27" t="s">
        <v>1323</v>
      </c>
      <c r="B40" s="27" t="s">
        <v>1275</v>
      </c>
      <c r="C40" s="27" t="s">
        <v>1268</v>
      </c>
      <c r="D40" s="27" t="s">
        <v>1269</v>
      </c>
      <c r="E40" s="27" t="s">
        <v>114</v>
      </c>
      <c r="F40" s="27" t="s">
        <v>1276</v>
      </c>
      <c r="G40" s="27">
        <v>4</v>
      </c>
      <c r="H40" s="27">
        <v>8.3000000000000007</v>
      </c>
      <c r="I40" s="27">
        <v>19.881900000000002</v>
      </c>
      <c r="J40" s="27">
        <v>12.992100000000001</v>
      </c>
      <c r="K40" s="27">
        <v>15.3543</v>
      </c>
      <c r="L40" s="27"/>
      <c r="M40" s="27">
        <v>44</v>
      </c>
      <c r="N40" s="27"/>
      <c r="O40" s="27">
        <v>44</v>
      </c>
      <c r="P40" s="33">
        <f t="shared" si="2"/>
        <v>0.71492600836938747</v>
      </c>
      <c r="Q40" s="33">
        <f t="shared" si="3"/>
        <v>25.247397507762408</v>
      </c>
    </row>
    <row r="41" spans="1:17" x14ac:dyDescent="0.3">
      <c r="A41" s="27" t="s">
        <v>457</v>
      </c>
      <c r="B41" s="27" t="s">
        <v>458</v>
      </c>
      <c r="C41" s="27" t="s">
        <v>459</v>
      </c>
      <c r="D41" s="27" t="s">
        <v>460</v>
      </c>
      <c r="E41" s="27" t="s">
        <v>461</v>
      </c>
      <c r="F41" s="27" t="s">
        <v>462</v>
      </c>
      <c r="G41" s="27">
        <v>1</v>
      </c>
      <c r="H41" s="27">
        <v>44.16</v>
      </c>
      <c r="I41" s="27">
        <v>22.440900000000003</v>
      </c>
      <c r="J41" s="27">
        <v>20.87</v>
      </c>
      <c r="K41" s="27">
        <v>10.039400000000001</v>
      </c>
      <c r="L41" s="27">
        <v>12</v>
      </c>
      <c r="M41" s="27"/>
      <c r="N41" s="27"/>
      <c r="O41" s="27">
        <v>12</v>
      </c>
      <c r="P41" s="33">
        <f t="shared" si="2"/>
        <v>0.92459783806206886</v>
      </c>
      <c r="Q41" s="33">
        <f t="shared" si="3"/>
        <v>32.651895271810545</v>
      </c>
    </row>
    <row r="42" spans="1:17" x14ac:dyDescent="0.3">
      <c r="A42" s="27" t="s">
        <v>1381</v>
      </c>
      <c r="B42" s="27" t="s">
        <v>1382</v>
      </c>
      <c r="C42" s="27" t="s">
        <v>1383</v>
      </c>
      <c r="D42" s="27" t="s">
        <v>1384</v>
      </c>
      <c r="E42" s="27" t="s">
        <v>113</v>
      </c>
      <c r="F42" s="27" t="s">
        <v>1385</v>
      </c>
      <c r="G42" s="27">
        <v>1</v>
      </c>
      <c r="H42" s="27">
        <v>20.57</v>
      </c>
      <c r="I42" s="27">
        <v>15.35</v>
      </c>
      <c r="J42" s="27">
        <v>13.19</v>
      </c>
      <c r="K42" s="27">
        <v>5.12</v>
      </c>
      <c r="L42" s="27"/>
      <c r="M42" s="27">
        <v>1</v>
      </c>
      <c r="N42" s="27"/>
      <c r="O42" s="27">
        <v>1</v>
      </c>
      <c r="P42" s="33">
        <f t="shared" si="2"/>
        <v>1.6987297245982722E-2</v>
      </c>
      <c r="Q42" s="33">
        <f t="shared" si="3"/>
        <v>0.59990130605270608</v>
      </c>
    </row>
    <row r="43" spans="1:17" x14ac:dyDescent="0.3">
      <c r="A43" s="27" t="s">
        <v>1489</v>
      </c>
      <c r="B43" s="27" t="s">
        <v>1490</v>
      </c>
      <c r="C43" s="27" t="s">
        <v>1491</v>
      </c>
      <c r="D43" s="27" t="s">
        <v>1492</v>
      </c>
      <c r="E43" s="27" t="s">
        <v>1493</v>
      </c>
      <c r="F43" s="27" t="s">
        <v>1494</v>
      </c>
      <c r="G43" s="27">
        <v>6</v>
      </c>
      <c r="H43" s="27">
        <v>32.619999999999997</v>
      </c>
      <c r="I43" s="27">
        <v>24.015700000000002</v>
      </c>
      <c r="J43" s="27">
        <v>19.0945</v>
      </c>
      <c r="K43" s="27">
        <v>24.409400000000002</v>
      </c>
      <c r="L43" s="27"/>
      <c r="M43" s="27">
        <v>6</v>
      </c>
      <c r="N43" s="27"/>
      <c r="O43" s="27">
        <v>6</v>
      </c>
      <c r="P43" s="33">
        <f t="shared" si="2"/>
        <v>0.18342637975227991</v>
      </c>
      <c r="Q43" s="33">
        <f t="shared" si="3"/>
        <v>6.4776475730378396</v>
      </c>
    </row>
    <row r="44" spans="1:17" x14ac:dyDescent="0.3">
      <c r="A44" s="27" t="s">
        <v>874</v>
      </c>
      <c r="B44" s="27" t="s">
        <v>875</v>
      </c>
      <c r="C44" s="27" t="s">
        <v>876</v>
      </c>
      <c r="D44" s="27" t="s">
        <v>877</v>
      </c>
      <c r="E44" s="27" t="s">
        <v>878</v>
      </c>
      <c r="F44" s="27" t="s">
        <v>879</v>
      </c>
      <c r="G44" s="27">
        <v>1</v>
      </c>
      <c r="H44" s="27">
        <v>42.3</v>
      </c>
      <c r="I44" s="27">
        <v>22.83</v>
      </c>
      <c r="J44" s="27">
        <v>20.87</v>
      </c>
      <c r="K44" s="27">
        <v>10.039400000000001</v>
      </c>
      <c r="L44" s="27">
        <v>1</v>
      </c>
      <c r="M44" s="27"/>
      <c r="N44" s="27"/>
      <c r="O44" s="27">
        <v>1</v>
      </c>
      <c r="P44" s="33">
        <f t="shared" ref="P44:P46" si="4">O44/G44*I44*J44*K44*0.0254*0.0254*0.0254</f>
        <v>7.8385777170839194E-2</v>
      </c>
      <c r="Q44" s="33">
        <f t="shared" ref="Q44:Q47" si="5">P44*35.3147</f>
        <v>2.7681702050550352</v>
      </c>
    </row>
    <row r="45" spans="1:17" x14ac:dyDescent="0.3">
      <c r="A45" s="27" t="s">
        <v>944</v>
      </c>
      <c r="B45" s="27" t="s">
        <v>945</v>
      </c>
      <c r="C45" s="27" t="s">
        <v>942</v>
      </c>
      <c r="D45" s="27" t="s">
        <v>946</v>
      </c>
      <c r="E45" s="27" t="s">
        <v>947</v>
      </c>
      <c r="F45" s="27" t="s">
        <v>943</v>
      </c>
      <c r="G45" s="27">
        <v>1</v>
      </c>
      <c r="H45" s="27">
        <v>38.090000000000003</v>
      </c>
      <c r="I45" s="27">
        <v>11.42</v>
      </c>
      <c r="J45" s="27">
        <v>16.73</v>
      </c>
      <c r="K45" s="27">
        <v>11.42</v>
      </c>
      <c r="L45" s="27">
        <v>1</v>
      </c>
      <c r="M45" s="27"/>
      <c r="N45" s="27"/>
      <c r="O45" s="27">
        <v>1</v>
      </c>
      <c r="P45" s="33">
        <f t="shared" si="4"/>
        <v>3.5754383877411804E-2</v>
      </c>
      <c r="Q45" s="33">
        <f t="shared" si="5"/>
        <v>1.2626553403156346</v>
      </c>
    </row>
    <row r="46" spans="1:17" x14ac:dyDescent="0.3">
      <c r="A46" s="27" t="s">
        <v>948</v>
      </c>
      <c r="B46" s="27" t="s">
        <v>949</v>
      </c>
      <c r="C46" s="27" t="s">
        <v>942</v>
      </c>
      <c r="D46" s="27" t="s">
        <v>950</v>
      </c>
      <c r="E46" s="27" t="s">
        <v>951</v>
      </c>
      <c r="F46" s="27" t="s">
        <v>943</v>
      </c>
      <c r="G46" s="27">
        <v>1</v>
      </c>
      <c r="H46" s="27">
        <v>45.23</v>
      </c>
      <c r="I46" s="27">
        <v>12.6</v>
      </c>
      <c r="J46" s="27">
        <v>16.73</v>
      </c>
      <c r="K46" s="27">
        <v>12.6</v>
      </c>
      <c r="L46" s="27">
        <v>1</v>
      </c>
      <c r="M46" s="27"/>
      <c r="N46" s="27"/>
      <c r="O46" s="27">
        <v>1</v>
      </c>
      <c r="P46" s="33">
        <f t="shared" si="4"/>
        <v>4.352493999510719E-2</v>
      </c>
      <c r="Q46" s="33">
        <f t="shared" si="5"/>
        <v>1.537070198445212</v>
      </c>
    </row>
    <row r="47" spans="1:17" x14ac:dyDescent="0.3">
      <c r="A47" s="27" t="s">
        <v>1518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>
        <f>SUM(L3:L46)</f>
        <v>151</v>
      </c>
      <c r="M47" s="27">
        <f>SUM(M3:M46)</f>
        <v>469</v>
      </c>
      <c r="N47" s="27">
        <f>SUM(N3:N46)</f>
        <v>0</v>
      </c>
      <c r="O47" s="27">
        <f>SUM(O3:O46)</f>
        <v>620</v>
      </c>
      <c r="P47" s="40">
        <f>SUM(P3:P46)</f>
        <v>12.784785716859309</v>
      </c>
      <c r="Q47" s="40">
        <f t="shared" si="5"/>
        <v>451.49087215517147</v>
      </c>
    </row>
  </sheetData>
  <autoFilter ref="A2:Q47" xr:uid="{00000000-0001-0000-0600-000000000000}"/>
  <mergeCells count="1">
    <mergeCell ref="M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6"/>
  <sheetViews>
    <sheetView zoomScale="85" zoomScaleNormal="85" workbookViewId="0">
      <pane xSplit="1" ySplit="2" topLeftCell="C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defaultRowHeight="14.4" x14ac:dyDescent="0.3"/>
  <cols>
    <col min="1" max="1" width="13.5546875" style="26" customWidth="1"/>
    <col min="2" max="2" width="13.44140625" style="26" hidden="1" customWidth="1"/>
    <col min="3" max="3" width="14.33203125" style="26" customWidth="1"/>
    <col min="4" max="4" width="29.77734375" style="26" bestFit="1" customWidth="1"/>
    <col min="5" max="6" width="0" style="26" hidden="1" customWidth="1"/>
    <col min="7" max="12" width="8.88671875" style="26"/>
    <col min="13" max="13" width="10.44140625" style="26" customWidth="1"/>
    <col min="14" max="14" width="8.88671875" style="26"/>
    <col min="15" max="15" width="7.109375" style="26" customWidth="1"/>
    <col min="16" max="16" width="10.44140625" style="26" customWidth="1"/>
    <col min="17" max="17" width="11.6640625" style="26" customWidth="1"/>
    <col min="18" max="16384" width="8.88671875" style="26"/>
  </cols>
  <sheetData>
    <row r="1" spans="1:17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47" t="s">
        <v>6</v>
      </c>
      <c r="M1" s="48"/>
      <c r="N1" s="48"/>
      <c r="P1" s="30"/>
    </row>
    <row r="2" spans="1:17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</row>
    <row r="3" spans="1:17" x14ac:dyDescent="0.3">
      <c r="A3" s="27" t="s">
        <v>959</v>
      </c>
      <c r="B3" s="27" t="s">
        <v>960</v>
      </c>
      <c r="C3" s="27" t="s">
        <v>961</v>
      </c>
      <c r="D3" s="27" t="s">
        <v>962</v>
      </c>
      <c r="E3" s="27" t="s">
        <v>963</v>
      </c>
      <c r="F3" s="27" t="s">
        <v>180</v>
      </c>
      <c r="G3" s="27">
        <v>1</v>
      </c>
      <c r="H3" s="27">
        <v>147.6</v>
      </c>
      <c r="I3" s="27">
        <v>61.4</v>
      </c>
      <c r="J3" s="27">
        <v>36.200000000000003</v>
      </c>
      <c r="K3" s="27">
        <v>4.33</v>
      </c>
      <c r="L3" s="27"/>
      <c r="M3" s="27">
        <v>1</v>
      </c>
      <c r="N3" s="27"/>
      <c r="O3" s="27">
        <v>1</v>
      </c>
      <c r="P3" s="33">
        <f t="shared" ref="P3:P19" si="0">O3/G3*I3*J3*K3*0.0254*0.0254*0.0254</f>
        <v>0.15771245345188159</v>
      </c>
      <c r="Q3" s="33">
        <f t="shared" ref="Q3:Q19" si="1">P3*35.3147</f>
        <v>5.5695679799171627</v>
      </c>
    </row>
    <row r="4" spans="1:17" x14ac:dyDescent="0.3">
      <c r="A4" s="27" t="s">
        <v>1070</v>
      </c>
      <c r="B4" s="27" t="s">
        <v>1071</v>
      </c>
      <c r="C4" s="27" t="s">
        <v>1072</v>
      </c>
      <c r="D4" s="27" t="s">
        <v>1073</v>
      </c>
      <c r="E4" s="27" t="s">
        <v>1074</v>
      </c>
      <c r="F4" s="27" t="s">
        <v>1075</v>
      </c>
      <c r="G4" s="27">
        <v>1</v>
      </c>
      <c r="H4" s="27">
        <v>78</v>
      </c>
      <c r="I4" s="27">
        <v>21.65</v>
      </c>
      <c r="J4" s="27">
        <v>18.5</v>
      </c>
      <c r="K4" s="27">
        <v>18.5</v>
      </c>
      <c r="L4" s="27"/>
      <c r="M4" s="27">
        <v>1</v>
      </c>
      <c r="N4" s="27"/>
      <c r="O4" s="27">
        <v>1</v>
      </c>
      <c r="P4" s="33">
        <f t="shared" si="0"/>
        <v>0.12142343295909999</v>
      </c>
      <c r="Q4" s="33">
        <f t="shared" si="1"/>
        <v>4.2880321079207286</v>
      </c>
    </row>
    <row r="5" spans="1:17" x14ac:dyDescent="0.3">
      <c r="A5" s="27" t="s">
        <v>236</v>
      </c>
      <c r="B5" s="27" t="s">
        <v>237</v>
      </c>
      <c r="C5" s="27" t="s">
        <v>238</v>
      </c>
      <c r="D5" s="27" t="s">
        <v>239</v>
      </c>
      <c r="E5" s="27" t="s">
        <v>240</v>
      </c>
      <c r="F5" s="27" t="s">
        <v>241</v>
      </c>
      <c r="G5" s="27">
        <v>1</v>
      </c>
      <c r="H5" s="27">
        <v>85</v>
      </c>
      <c r="I5" s="27">
        <v>20.078699999999998</v>
      </c>
      <c r="J5" s="27">
        <v>20.078699999999998</v>
      </c>
      <c r="K5" s="27">
        <v>18.503900000000002</v>
      </c>
      <c r="L5" s="27">
        <v>1</v>
      </c>
      <c r="M5" s="27"/>
      <c r="N5" s="27"/>
      <c r="O5" s="27">
        <v>1</v>
      </c>
      <c r="P5" s="33">
        <f t="shared" si="0"/>
        <v>0.12224626651946691</v>
      </c>
      <c r="Q5" s="33">
        <f t="shared" si="1"/>
        <v>4.3170902282550179</v>
      </c>
    </row>
    <row r="6" spans="1:17" x14ac:dyDescent="0.3">
      <c r="A6" s="27" t="s">
        <v>1076</v>
      </c>
      <c r="B6" s="27" t="s">
        <v>1077</v>
      </c>
      <c r="C6" s="27" t="s">
        <v>1078</v>
      </c>
      <c r="D6" s="27" t="s">
        <v>1079</v>
      </c>
      <c r="E6" s="27" t="s">
        <v>1080</v>
      </c>
      <c r="F6" s="27" t="s">
        <v>1081</v>
      </c>
      <c r="G6" s="27">
        <v>1</v>
      </c>
      <c r="H6" s="27">
        <v>230.2</v>
      </c>
      <c r="I6" s="27">
        <v>52.5</v>
      </c>
      <c r="J6" s="27">
        <v>18.5</v>
      </c>
      <c r="K6" s="27">
        <v>15</v>
      </c>
      <c r="L6" s="27"/>
      <c r="M6" s="27">
        <v>1</v>
      </c>
      <c r="N6" s="27"/>
      <c r="O6" s="27">
        <v>1</v>
      </c>
      <c r="P6" s="33">
        <f t="shared" si="0"/>
        <v>0.23873903864999996</v>
      </c>
      <c r="Q6" s="33">
        <f t="shared" si="1"/>
        <v>8.4309975282131546</v>
      </c>
    </row>
    <row r="7" spans="1:17" x14ac:dyDescent="0.3">
      <c r="A7" s="27" t="s">
        <v>1082</v>
      </c>
      <c r="B7" s="27" t="s">
        <v>1083</v>
      </c>
      <c r="C7" s="27" t="s">
        <v>1084</v>
      </c>
      <c r="D7" s="27" t="s">
        <v>1085</v>
      </c>
      <c r="E7" s="27" t="s">
        <v>1086</v>
      </c>
      <c r="F7" s="27" t="s">
        <v>116</v>
      </c>
      <c r="G7" s="27">
        <v>1</v>
      </c>
      <c r="H7" s="27">
        <v>285</v>
      </c>
      <c r="I7" s="27">
        <v>40</v>
      </c>
      <c r="J7" s="27">
        <v>18</v>
      </c>
      <c r="K7" s="27">
        <v>39.5</v>
      </c>
      <c r="L7" s="27"/>
      <c r="M7" s="27">
        <v>4</v>
      </c>
      <c r="N7" s="27"/>
      <c r="O7" s="27">
        <v>4</v>
      </c>
      <c r="P7" s="33">
        <f t="shared" si="0"/>
        <v>1.8641924006399997</v>
      </c>
      <c r="Q7" s="33">
        <f t="shared" si="1"/>
        <v>65.833395370881405</v>
      </c>
    </row>
    <row r="8" spans="1:17" x14ac:dyDescent="0.3">
      <c r="A8" s="27" t="s">
        <v>1144</v>
      </c>
      <c r="B8" s="27" t="s">
        <v>1145</v>
      </c>
      <c r="C8" s="27" t="s">
        <v>1146</v>
      </c>
      <c r="D8" s="27" t="s">
        <v>1147</v>
      </c>
      <c r="E8" s="27" t="s">
        <v>1148</v>
      </c>
      <c r="F8" s="27" t="s">
        <v>1149</v>
      </c>
      <c r="G8" s="27">
        <v>1</v>
      </c>
      <c r="H8" s="27">
        <v>357.14</v>
      </c>
      <c r="I8" s="27">
        <v>40</v>
      </c>
      <c r="J8" s="27">
        <v>40</v>
      </c>
      <c r="K8" s="27">
        <v>33.5</v>
      </c>
      <c r="L8" s="27"/>
      <c r="M8" s="27">
        <v>1</v>
      </c>
      <c r="N8" s="27"/>
      <c r="O8" s="27">
        <v>1</v>
      </c>
      <c r="P8" s="33">
        <f t="shared" si="0"/>
        <v>0.87834663039999994</v>
      </c>
      <c r="Q8" s="33">
        <f t="shared" si="1"/>
        <v>31.018547748586879</v>
      </c>
    </row>
    <row r="9" spans="1:17" x14ac:dyDescent="0.3">
      <c r="A9" s="27" t="s">
        <v>1150</v>
      </c>
      <c r="B9" s="27" t="s">
        <v>1151</v>
      </c>
      <c r="C9" s="27" t="s">
        <v>1152</v>
      </c>
      <c r="D9" s="27" t="s">
        <v>1153</v>
      </c>
      <c r="E9" s="27" t="s">
        <v>1154</v>
      </c>
      <c r="F9" s="27" t="s">
        <v>76</v>
      </c>
      <c r="G9" s="27">
        <v>1</v>
      </c>
      <c r="H9" s="27">
        <v>809.52</v>
      </c>
      <c r="I9" s="27">
        <v>72</v>
      </c>
      <c r="J9" s="27">
        <v>54</v>
      </c>
      <c r="K9" s="27">
        <v>13.7</v>
      </c>
      <c r="L9" s="27"/>
      <c r="M9" s="27">
        <v>3</v>
      </c>
      <c r="N9" s="27"/>
      <c r="O9" s="27">
        <v>3</v>
      </c>
      <c r="P9" s="33">
        <f t="shared" si="0"/>
        <v>2.6186003885951994</v>
      </c>
      <c r="Q9" s="33">
        <f t="shared" si="1"/>
        <v>92.475087143122892</v>
      </c>
    </row>
    <row r="10" spans="1:17" x14ac:dyDescent="0.3">
      <c r="A10" s="27" t="s">
        <v>1155</v>
      </c>
      <c r="B10" s="27" t="s">
        <v>1156</v>
      </c>
      <c r="C10" s="27" t="s">
        <v>1152</v>
      </c>
      <c r="D10" s="27" t="s">
        <v>1157</v>
      </c>
      <c r="E10" s="27" t="s">
        <v>1158</v>
      </c>
      <c r="F10" s="27" t="s">
        <v>76</v>
      </c>
      <c r="G10" s="27">
        <v>1</v>
      </c>
      <c r="H10" s="27">
        <v>761.9</v>
      </c>
      <c r="I10" s="27">
        <v>82.6</v>
      </c>
      <c r="J10" s="27">
        <v>14.1</v>
      </c>
      <c r="K10" s="27">
        <v>10</v>
      </c>
      <c r="L10" s="27"/>
      <c r="M10" s="27">
        <v>3</v>
      </c>
      <c r="N10" s="27"/>
      <c r="O10" s="27">
        <v>3</v>
      </c>
      <c r="P10" s="33">
        <f t="shared" si="0"/>
        <v>0.57256073874719993</v>
      </c>
      <c r="Q10" s="33">
        <f t="shared" si="1"/>
        <v>20.219810720635742</v>
      </c>
    </row>
    <row r="11" spans="1:17" x14ac:dyDescent="0.3">
      <c r="A11" s="27" t="s">
        <v>1159</v>
      </c>
      <c r="B11" s="27" t="s">
        <v>1160</v>
      </c>
      <c r="C11" s="27" t="s">
        <v>1152</v>
      </c>
      <c r="D11" s="27" t="s">
        <v>1153</v>
      </c>
      <c r="E11" s="27" t="s">
        <v>1154</v>
      </c>
      <c r="F11" s="27" t="s">
        <v>57</v>
      </c>
      <c r="G11" s="27">
        <v>1</v>
      </c>
      <c r="H11" s="27">
        <v>809.52</v>
      </c>
      <c r="I11" s="27">
        <v>72</v>
      </c>
      <c r="J11" s="27">
        <v>54</v>
      </c>
      <c r="K11" s="27">
        <v>13.7</v>
      </c>
      <c r="L11" s="27"/>
      <c r="M11" s="27">
        <v>8</v>
      </c>
      <c r="N11" s="27"/>
      <c r="O11" s="27">
        <v>8</v>
      </c>
      <c r="P11" s="33">
        <f t="shared" si="0"/>
        <v>6.9829343695872002</v>
      </c>
      <c r="Q11" s="33">
        <f t="shared" si="1"/>
        <v>246.6002323816611</v>
      </c>
    </row>
    <row r="12" spans="1:17" x14ac:dyDescent="0.3">
      <c r="A12" s="27" t="s">
        <v>1161</v>
      </c>
      <c r="B12" s="27" t="s">
        <v>1162</v>
      </c>
      <c r="C12" s="27" t="s">
        <v>1152</v>
      </c>
      <c r="D12" s="27" t="s">
        <v>1157</v>
      </c>
      <c r="E12" s="27" t="s">
        <v>1158</v>
      </c>
      <c r="F12" s="27" t="s">
        <v>57</v>
      </c>
      <c r="G12" s="27">
        <v>1</v>
      </c>
      <c r="H12" s="27">
        <v>761.9</v>
      </c>
      <c r="I12" s="27">
        <v>82.6</v>
      </c>
      <c r="J12" s="27">
        <v>14.1</v>
      </c>
      <c r="K12" s="27">
        <v>10</v>
      </c>
      <c r="L12" s="27"/>
      <c r="M12" s="27">
        <v>9</v>
      </c>
      <c r="N12" s="27"/>
      <c r="O12" s="27">
        <v>9</v>
      </c>
      <c r="P12" s="33">
        <f t="shared" si="0"/>
        <v>1.7176822162415997</v>
      </c>
      <c r="Q12" s="33">
        <f t="shared" si="1"/>
        <v>60.659432161907226</v>
      </c>
    </row>
    <row r="13" spans="1:17" x14ac:dyDescent="0.3">
      <c r="A13" s="27" t="s">
        <v>1163</v>
      </c>
      <c r="B13" s="27" t="s">
        <v>1164</v>
      </c>
      <c r="C13" s="27" t="s">
        <v>1165</v>
      </c>
      <c r="D13" s="27" t="s">
        <v>1166</v>
      </c>
      <c r="E13" s="27" t="s">
        <v>1167</v>
      </c>
      <c r="F13" s="27" t="s">
        <v>1168</v>
      </c>
      <c r="G13" s="27">
        <v>1</v>
      </c>
      <c r="H13" s="27">
        <v>500</v>
      </c>
      <c r="I13" s="27">
        <v>56.5</v>
      </c>
      <c r="J13" s="27">
        <v>23</v>
      </c>
      <c r="K13" s="27">
        <v>36.25</v>
      </c>
      <c r="L13" s="27"/>
      <c r="M13" s="27">
        <v>12</v>
      </c>
      <c r="N13" s="27"/>
      <c r="O13" s="27">
        <v>12</v>
      </c>
      <c r="P13" s="33">
        <f t="shared" si="0"/>
        <v>9.2633205055799994</v>
      </c>
      <c r="Q13" s="33">
        <f t="shared" si="1"/>
        <v>327.13138465840603</v>
      </c>
    </row>
    <row r="14" spans="1:17" x14ac:dyDescent="0.3">
      <c r="A14" s="27" t="s">
        <v>1169</v>
      </c>
      <c r="B14" s="27" t="s">
        <v>1170</v>
      </c>
      <c r="C14" s="27" t="s">
        <v>1171</v>
      </c>
      <c r="D14" s="27" t="s">
        <v>1172</v>
      </c>
      <c r="E14" s="27" t="s">
        <v>1173</v>
      </c>
      <c r="F14" s="27" t="s">
        <v>111</v>
      </c>
      <c r="G14" s="27">
        <v>1</v>
      </c>
      <c r="H14" s="27">
        <v>380.95</v>
      </c>
      <c r="I14" s="27">
        <v>66.14</v>
      </c>
      <c r="J14" s="27">
        <v>38.19</v>
      </c>
      <c r="K14" s="27">
        <v>6.3</v>
      </c>
      <c r="L14" s="27"/>
      <c r="M14" s="27">
        <v>1</v>
      </c>
      <c r="N14" s="27"/>
      <c r="O14" s="27">
        <v>1</v>
      </c>
      <c r="P14" s="33">
        <f t="shared" si="0"/>
        <v>0.2607687518369371</v>
      </c>
      <c r="Q14" s="33">
        <f t="shared" si="1"/>
        <v>9.2089702404958835</v>
      </c>
    </row>
    <row r="15" spans="1:17" x14ac:dyDescent="0.3">
      <c r="A15" s="27" t="s">
        <v>1174</v>
      </c>
      <c r="B15" s="27" t="s">
        <v>1175</v>
      </c>
      <c r="C15" s="27" t="s">
        <v>1176</v>
      </c>
      <c r="D15" s="27" t="s">
        <v>1177</v>
      </c>
      <c r="E15" s="27" t="s">
        <v>1178</v>
      </c>
      <c r="F15" s="27" t="s">
        <v>111</v>
      </c>
      <c r="G15" s="27">
        <v>1</v>
      </c>
      <c r="H15" s="27">
        <v>1095.24</v>
      </c>
      <c r="I15" s="27">
        <v>92.52</v>
      </c>
      <c r="J15" s="27">
        <v>50</v>
      </c>
      <c r="K15" s="27">
        <v>10.24</v>
      </c>
      <c r="L15" s="27"/>
      <c r="M15" s="27">
        <v>2</v>
      </c>
      <c r="N15" s="27"/>
      <c r="O15" s="27">
        <v>2</v>
      </c>
      <c r="P15" s="33">
        <f t="shared" si="0"/>
        <v>1.5525183091507198</v>
      </c>
      <c r="Q15" s="33">
        <f t="shared" si="1"/>
        <v>54.826718332164923</v>
      </c>
    </row>
    <row r="16" spans="1:17" x14ac:dyDescent="0.3">
      <c r="A16" s="27" t="s">
        <v>1179</v>
      </c>
      <c r="B16" s="27" t="s">
        <v>1180</v>
      </c>
      <c r="C16" s="27" t="s">
        <v>1171</v>
      </c>
      <c r="D16" s="27" t="s">
        <v>1181</v>
      </c>
      <c r="E16" s="27" t="s">
        <v>1182</v>
      </c>
      <c r="F16" s="27" t="s">
        <v>111</v>
      </c>
      <c r="G16" s="27">
        <v>1</v>
      </c>
      <c r="H16" s="27">
        <v>666.67</v>
      </c>
      <c r="I16" s="27">
        <v>63.78</v>
      </c>
      <c r="J16" s="27">
        <v>22.05</v>
      </c>
      <c r="K16" s="27">
        <v>36.22</v>
      </c>
      <c r="L16" s="27"/>
      <c r="M16" s="27">
        <v>1</v>
      </c>
      <c r="N16" s="27"/>
      <c r="O16" s="27">
        <v>1</v>
      </c>
      <c r="P16" s="33">
        <f t="shared" si="0"/>
        <v>0.83472362333134986</v>
      </c>
      <c r="Q16" s="33">
        <f t="shared" si="1"/>
        <v>29.478014340859623</v>
      </c>
    </row>
    <row r="17" spans="1:17" x14ac:dyDescent="0.3">
      <c r="A17" s="27" t="s">
        <v>1198</v>
      </c>
      <c r="B17" s="27" t="s">
        <v>1199</v>
      </c>
      <c r="C17" s="27" t="s">
        <v>1200</v>
      </c>
      <c r="D17" s="27" t="s">
        <v>1201</v>
      </c>
      <c r="E17" s="27" t="s">
        <v>1202</v>
      </c>
      <c r="F17" s="27" t="s">
        <v>50</v>
      </c>
      <c r="G17" s="27">
        <v>1</v>
      </c>
      <c r="H17" s="27">
        <v>118</v>
      </c>
      <c r="I17" s="27">
        <v>35.25</v>
      </c>
      <c r="J17" s="27">
        <v>35.25</v>
      </c>
      <c r="K17" s="27">
        <v>9.5</v>
      </c>
      <c r="L17" s="27"/>
      <c r="M17" s="27">
        <v>7</v>
      </c>
      <c r="N17" s="27"/>
      <c r="O17" s="27">
        <v>7</v>
      </c>
      <c r="P17" s="33">
        <f t="shared" si="0"/>
        <v>1.3540697555647501</v>
      </c>
      <c r="Q17" s="33">
        <f t="shared" si="1"/>
        <v>47.81856719684248</v>
      </c>
    </row>
    <row r="18" spans="1:17" x14ac:dyDescent="0.3">
      <c r="A18" s="27" t="s">
        <v>1203</v>
      </c>
      <c r="B18" s="27" t="s">
        <v>1204</v>
      </c>
      <c r="C18" s="27" t="s">
        <v>1205</v>
      </c>
      <c r="D18" s="27" t="s">
        <v>1206</v>
      </c>
      <c r="E18" s="27" t="s">
        <v>1207</v>
      </c>
      <c r="F18" s="27" t="s">
        <v>43</v>
      </c>
      <c r="G18" s="27">
        <v>1</v>
      </c>
      <c r="H18" s="27">
        <v>60</v>
      </c>
      <c r="I18" s="27">
        <v>18.75</v>
      </c>
      <c r="J18" s="27">
        <v>15.55</v>
      </c>
      <c r="K18" s="27">
        <v>15.55</v>
      </c>
      <c r="L18" s="27"/>
      <c r="M18" s="27">
        <v>8</v>
      </c>
      <c r="N18" s="27"/>
      <c r="O18" s="27">
        <v>8</v>
      </c>
      <c r="P18" s="33">
        <f t="shared" si="0"/>
        <v>0.59436495642899989</v>
      </c>
      <c r="Q18" s="33">
        <f t="shared" si="1"/>
        <v>20.989820126803203</v>
      </c>
    </row>
    <row r="19" spans="1:17" x14ac:dyDescent="0.3">
      <c r="A19" s="27" t="s">
        <v>1208</v>
      </c>
      <c r="B19" s="27" t="s">
        <v>1209</v>
      </c>
      <c r="C19" s="27" t="s">
        <v>1210</v>
      </c>
      <c r="D19" s="27" t="s">
        <v>1211</v>
      </c>
      <c r="E19" s="27" t="s">
        <v>1212</v>
      </c>
      <c r="F19" s="27" t="s">
        <v>76</v>
      </c>
      <c r="G19" s="27">
        <v>1</v>
      </c>
      <c r="H19" s="27">
        <v>180</v>
      </c>
      <c r="I19" s="27">
        <v>65.5</v>
      </c>
      <c r="J19" s="27">
        <v>4.75</v>
      </c>
      <c r="K19" s="27">
        <v>39.5</v>
      </c>
      <c r="L19" s="27"/>
      <c r="M19" s="27">
        <v>1</v>
      </c>
      <c r="N19" s="27"/>
      <c r="O19" s="27">
        <v>1</v>
      </c>
      <c r="P19" s="33">
        <f t="shared" si="0"/>
        <v>0.20138779883649996</v>
      </c>
      <c r="Q19" s="33">
        <f t="shared" si="1"/>
        <v>7.1119496995713458</v>
      </c>
    </row>
    <row r="20" spans="1:17" x14ac:dyDescent="0.3">
      <c r="A20" s="27" t="s">
        <v>1343</v>
      </c>
      <c r="B20" s="27" t="s">
        <v>1344</v>
      </c>
      <c r="C20" s="27" t="s">
        <v>1345</v>
      </c>
      <c r="D20" s="27" t="s">
        <v>1346</v>
      </c>
      <c r="E20" s="27" t="s">
        <v>1347</v>
      </c>
      <c r="F20" s="27" t="s">
        <v>111</v>
      </c>
      <c r="G20" s="27">
        <v>1</v>
      </c>
      <c r="H20" s="27">
        <v>171.6</v>
      </c>
      <c r="I20" s="27">
        <v>35.5</v>
      </c>
      <c r="J20" s="27">
        <v>15.5</v>
      </c>
      <c r="K20" s="27">
        <v>22.5</v>
      </c>
      <c r="L20" s="27"/>
      <c r="M20" s="27">
        <v>1</v>
      </c>
      <c r="N20" s="27"/>
      <c r="O20" s="27">
        <v>1</v>
      </c>
      <c r="P20" s="33">
        <f t="shared" ref="P20:P24" si="2">O20/G20*I20*J20*K20*0.0254*0.0254*0.0254</f>
        <v>0.20288209423499998</v>
      </c>
      <c r="Q20" s="33">
        <f t="shared" ref="Q20:Q24" si="3">P20*35.3147</f>
        <v>7.1647202932807543</v>
      </c>
    </row>
    <row r="21" spans="1:17" x14ac:dyDescent="0.3">
      <c r="A21" s="27" t="s">
        <v>1351</v>
      </c>
      <c r="B21" s="27" t="s">
        <v>1352</v>
      </c>
      <c r="C21" s="27" t="s">
        <v>1353</v>
      </c>
      <c r="D21" s="27" t="s">
        <v>1354</v>
      </c>
      <c r="E21" s="27" t="s">
        <v>1355</v>
      </c>
      <c r="F21" s="27" t="s">
        <v>33</v>
      </c>
      <c r="G21" s="27">
        <v>1</v>
      </c>
      <c r="H21" s="27">
        <v>260</v>
      </c>
      <c r="I21" s="27">
        <v>40</v>
      </c>
      <c r="J21" s="27">
        <v>20.5</v>
      </c>
      <c r="K21" s="27">
        <v>20.5</v>
      </c>
      <c r="L21" s="27"/>
      <c r="M21" s="27">
        <v>7</v>
      </c>
      <c r="N21" s="27"/>
      <c r="O21" s="27">
        <v>7</v>
      </c>
      <c r="P21" s="33">
        <f t="shared" si="2"/>
        <v>1.9282658208799996</v>
      </c>
      <c r="Q21" s="33">
        <f t="shared" si="3"/>
        <v>68.096128984630923</v>
      </c>
    </row>
    <row r="22" spans="1:17" x14ac:dyDescent="0.3">
      <c r="A22" s="27" t="s">
        <v>1412</v>
      </c>
      <c r="B22" s="27" t="s">
        <v>1413</v>
      </c>
      <c r="C22" s="27" t="s">
        <v>1414</v>
      </c>
      <c r="D22" s="27" t="s">
        <v>1415</v>
      </c>
      <c r="E22" s="27" t="s">
        <v>1416</v>
      </c>
      <c r="F22" s="27" t="s">
        <v>43</v>
      </c>
      <c r="G22" s="27">
        <v>1</v>
      </c>
      <c r="H22" s="27">
        <v>213.75</v>
      </c>
      <c r="I22" s="27">
        <v>36.5</v>
      </c>
      <c r="J22" s="27">
        <v>36</v>
      </c>
      <c r="K22" s="27">
        <v>26.75</v>
      </c>
      <c r="L22" s="27"/>
      <c r="M22" s="27">
        <v>41</v>
      </c>
      <c r="N22" s="27"/>
      <c r="O22" s="27">
        <v>41</v>
      </c>
      <c r="P22" s="33">
        <f t="shared" si="2"/>
        <v>23.615881348787997</v>
      </c>
      <c r="Q22" s="33">
        <f t="shared" si="3"/>
        <v>833.98776506804359</v>
      </c>
    </row>
    <row r="23" spans="1:17" x14ac:dyDescent="0.3">
      <c r="A23" s="27" t="s">
        <v>1417</v>
      </c>
      <c r="B23" s="27" t="s">
        <v>1418</v>
      </c>
      <c r="C23" s="27" t="s">
        <v>1419</v>
      </c>
      <c r="D23" s="27" t="s">
        <v>1420</v>
      </c>
      <c r="E23" s="27" t="s">
        <v>1421</v>
      </c>
      <c r="F23" s="27" t="s">
        <v>26</v>
      </c>
      <c r="G23" s="27">
        <v>1</v>
      </c>
      <c r="H23" s="27">
        <v>237.6</v>
      </c>
      <c r="I23" s="27">
        <v>36</v>
      </c>
      <c r="J23" s="27">
        <v>32</v>
      </c>
      <c r="K23" s="27">
        <v>27</v>
      </c>
      <c r="L23" s="27"/>
      <c r="M23" s="27">
        <v>1</v>
      </c>
      <c r="N23" s="27"/>
      <c r="O23" s="27">
        <v>1</v>
      </c>
      <c r="P23" s="33">
        <f t="shared" si="2"/>
        <v>0.50970323865599998</v>
      </c>
      <c r="Q23" s="33">
        <f t="shared" si="3"/>
        <v>18.000016962165045</v>
      </c>
    </row>
    <row r="24" spans="1:17" x14ac:dyDescent="0.3">
      <c r="A24" s="27" t="s">
        <v>1453</v>
      </c>
      <c r="B24" s="27" t="s">
        <v>1454</v>
      </c>
      <c r="C24" s="27" t="s">
        <v>1455</v>
      </c>
      <c r="D24" s="27" t="s">
        <v>1456</v>
      </c>
      <c r="E24" s="27" t="s">
        <v>1457</v>
      </c>
      <c r="F24" s="27" t="s">
        <v>1458</v>
      </c>
      <c r="G24" s="27">
        <v>1</v>
      </c>
      <c r="H24" s="27">
        <v>148.5</v>
      </c>
      <c r="I24" s="27">
        <v>51.25</v>
      </c>
      <c r="J24" s="27">
        <v>20</v>
      </c>
      <c r="K24" s="27">
        <v>8.5</v>
      </c>
      <c r="L24" s="27"/>
      <c r="M24" s="27">
        <v>1</v>
      </c>
      <c r="N24" s="27"/>
      <c r="O24" s="27">
        <v>1</v>
      </c>
      <c r="P24" s="33">
        <f t="shared" si="2"/>
        <v>0.14277229509999997</v>
      </c>
      <c r="Q24" s="33">
        <f t="shared" si="3"/>
        <v>5.0419607697679698</v>
      </c>
    </row>
    <row r="25" spans="1:17" x14ac:dyDescent="0.3">
      <c r="A25" s="27" t="s">
        <v>1507</v>
      </c>
      <c r="B25" s="27" t="s">
        <v>1508</v>
      </c>
      <c r="C25" s="27" t="s">
        <v>1509</v>
      </c>
      <c r="D25" s="27" t="s">
        <v>1510</v>
      </c>
      <c r="E25" s="27" t="s">
        <v>1511</v>
      </c>
      <c r="F25" s="27" t="s">
        <v>76</v>
      </c>
      <c r="G25" s="27">
        <v>1</v>
      </c>
      <c r="H25" s="27">
        <v>126.67</v>
      </c>
      <c r="I25" s="27">
        <v>32.5</v>
      </c>
      <c r="J25" s="27">
        <v>32</v>
      </c>
      <c r="K25" s="27">
        <v>5.5</v>
      </c>
      <c r="L25" s="27"/>
      <c r="M25" s="27">
        <v>1</v>
      </c>
      <c r="N25" s="27"/>
      <c r="O25" s="27">
        <v>1</v>
      </c>
      <c r="P25" s="33">
        <f t="shared" ref="P25" si="4">O25/G25*I25*J25*K25*0.0254*0.0254*0.0254</f>
        <v>9.3734006079999974E-2</v>
      </c>
      <c r="Q25" s="33">
        <f t="shared" ref="Q25" si="5">P25*35.3147</f>
        <v>3.3101883045133751</v>
      </c>
    </row>
    <row r="26" spans="1:17" x14ac:dyDescent="0.3">
      <c r="A26" s="27" t="s">
        <v>1518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>
        <f>SUM(L3:L25)</f>
        <v>1</v>
      </c>
      <c r="M26" s="27">
        <f>SUM(M3:M25)</f>
        <v>115</v>
      </c>
      <c r="N26" s="27"/>
      <c r="O26" s="27">
        <f>SUM(O3:O25)</f>
        <v>116</v>
      </c>
      <c r="P26" s="40">
        <f>SUM(P3:P25)</f>
        <v>55.828830440259907</v>
      </c>
      <c r="Q26" s="40">
        <f>SUM(Q3:Q25)</f>
        <v>1971.5783983486463</v>
      </c>
    </row>
  </sheetData>
  <autoFilter ref="A2:Q26" xr:uid="{00000000-0001-0000-0700-000000000000}"/>
  <conditionalFormatting sqref="O3:O26">
    <cfRule type="cellIs" dxfId="0" priority="1" operator="lessThan">
      <formula>10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"/>
  <sheetViews>
    <sheetView topLeftCell="B1" workbookViewId="0">
      <selection activeCell="B1" sqref="A1:XFD1048576"/>
    </sheetView>
  </sheetViews>
  <sheetFormatPr defaultRowHeight="14.4" x14ac:dyDescent="0.3"/>
  <cols>
    <col min="1" max="1" width="13.5546875" style="26" customWidth="1"/>
    <col min="2" max="12" width="8.88671875" style="26"/>
    <col min="13" max="13" width="10.44140625" style="26" customWidth="1"/>
    <col min="14" max="14" width="8.88671875" style="26"/>
    <col min="15" max="15" width="7.109375" style="26" customWidth="1"/>
    <col min="16" max="16" width="10.44140625" style="26" customWidth="1"/>
    <col min="17" max="16384" width="8.88671875" style="26"/>
  </cols>
  <sheetData>
    <row r="1" spans="1:17" x14ac:dyDescent="0.3">
      <c r="A1" s="27" t="s">
        <v>1520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7" t="s">
        <v>6</v>
      </c>
      <c r="M1" s="66"/>
      <c r="N1" s="67"/>
      <c r="O1" s="67"/>
      <c r="P1" s="30"/>
    </row>
    <row r="2" spans="1:17" x14ac:dyDescent="0.3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8</v>
      </c>
      <c r="H2" s="27" t="s">
        <v>7</v>
      </c>
      <c r="I2" s="27" t="s">
        <v>9</v>
      </c>
      <c r="J2" s="27" t="s">
        <v>10</v>
      </c>
      <c r="K2" s="27" t="s">
        <v>11</v>
      </c>
      <c r="L2" s="27" t="s">
        <v>19</v>
      </c>
      <c r="M2" s="27" t="s">
        <v>958</v>
      </c>
      <c r="N2" s="27" t="s">
        <v>1517</v>
      </c>
      <c r="O2" s="27" t="s">
        <v>1518</v>
      </c>
      <c r="P2" s="31" t="s">
        <v>1521</v>
      </c>
      <c r="Q2" s="32" t="s">
        <v>1522</v>
      </c>
    </row>
    <row r="3" spans="1:17" x14ac:dyDescent="0.3">
      <c r="A3" s="27" t="s">
        <v>1063</v>
      </c>
      <c r="B3" s="27" t="s">
        <v>1064</v>
      </c>
      <c r="C3" s="27" t="s">
        <v>1065</v>
      </c>
      <c r="D3" s="27" t="s">
        <v>1066</v>
      </c>
      <c r="E3" s="27" t="s">
        <v>1067</v>
      </c>
      <c r="F3" s="27" t="s">
        <v>1068</v>
      </c>
      <c r="G3" s="27">
        <v>1</v>
      </c>
      <c r="H3" s="27">
        <v>144</v>
      </c>
      <c r="I3" s="27">
        <v>42.5</v>
      </c>
      <c r="J3" s="27">
        <v>14.5</v>
      </c>
      <c r="K3" s="27">
        <v>10.5</v>
      </c>
      <c r="L3" s="28"/>
      <c r="M3" s="27">
        <v>3</v>
      </c>
      <c r="N3" s="27"/>
      <c r="O3" s="27">
        <v>3</v>
      </c>
      <c r="P3" s="33">
        <f t="shared" ref="P3:P5" si="0">O3/G3*I3*J3*K3*0.0254*0.0254*0.0254</f>
        <v>0.31810363798499997</v>
      </c>
      <c r="Q3" s="33">
        <f t="shared" ref="Q3:Q6" si="1">P3*35.3147</f>
        <v>11.233734544348879</v>
      </c>
    </row>
    <row r="4" spans="1:17" x14ac:dyDescent="0.3">
      <c r="A4" s="27" t="s">
        <v>1183</v>
      </c>
      <c r="B4" s="27" t="s">
        <v>1184</v>
      </c>
      <c r="C4" s="27" t="s">
        <v>1185</v>
      </c>
      <c r="D4" s="27" t="s">
        <v>1186</v>
      </c>
      <c r="E4" s="27" t="s">
        <v>1187</v>
      </c>
      <c r="F4" s="27" t="s">
        <v>473</v>
      </c>
      <c r="G4" s="27">
        <v>1</v>
      </c>
      <c r="H4" s="27">
        <v>499.5</v>
      </c>
      <c r="I4" s="27">
        <v>57.87</v>
      </c>
      <c r="J4" s="27">
        <v>34.6</v>
      </c>
      <c r="K4" s="27">
        <v>15</v>
      </c>
      <c r="L4" s="28"/>
      <c r="M4" s="27">
        <v>4</v>
      </c>
      <c r="N4" s="27"/>
      <c r="O4" s="27">
        <v>4</v>
      </c>
      <c r="P4" s="33">
        <f t="shared" si="0"/>
        <v>1.9687110612796794</v>
      </c>
      <c r="Q4" s="33">
        <f t="shared" si="1"/>
        <v>69.524440515773506</v>
      </c>
    </row>
    <row r="5" spans="1:17" x14ac:dyDescent="0.3">
      <c r="A5" s="27" t="s">
        <v>1422</v>
      </c>
      <c r="B5" s="27" t="s">
        <v>1423</v>
      </c>
      <c r="C5" s="27" t="s">
        <v>1424</v>
      </c>
      <c r="D5" s="27" t="s">
        <v>1425</v>
      </c>
      <c r="E5" s="27" t="s">
        <v>1426</v>
      </c>
      <c r="F5" s="27" t="s">
        <v>473</v>
      </c>
      <c r="G5" s="27">
        <v>1</v>
      </c>
      <c r="H5" s="27">
        <v>115.2</v>
      </c>
      <c r="I5" s="27">
        <v>21</v>
      </c>
      <c r="J5" s="27">
        <v>17.5</v>
      </c>
      <c r="K5" s="27">
        <v>12.75</v>
      </c>
      <c r="L5" s="28"/>
      <c r="M5" s="27">
        <v>2</v>
      </c>
      <c r="N5" s="27"/>
      <c r="O5" s="27">
        <v>2</v>
      </c>
      <c r="P5" s="33">
        <f t="shared" si="0"/>
        <v>0.15356727350999996</v>
      </c>
      <c r="Q5" s="33">
        <f t="shared" si="1"/>
        <v>5.423182193823596</v>
      </c>
    </row>
    <row r="6" spans="1:17" x14ac:dyDescent="0.3">
      <c r="A6" s="27" t="s">
        <v>1518</v>
      </c>
      <c r="B6" s="72"/>
      <c r="C6" s="73"/>
      <c r="D6" s="73"/>
      <c r="E6" s="73"/>
      <c r="F6" s="73"/>
      <c r="G6" s="73"/>
      <c r="H6" s="73"/>
      <c r="I6" s="73"/>
      <c r="J6" s="73"/>
      <c r="K6" s="74"/>
      <c r="L6" s="27"/>
      <c r="M6" s="27">
        <f>SUM(M3:M5)</f>
        <v>9</v>
      </c>
      <c r="N6" s="27"/>
      <c r="O6" s="27">
        <f>SUM(O3:O5)</f>
        <v>9</v>
      </c>
      <c r="P6" s="33">
        <f>SUM(P3:P5)</f>
        <v>2.4403819727746794</v>
      </c>
      <c r="Q6" s="33">
        <f t="shared" si="1"/>
        <v>86.181357253945976</v>
      </c>
    </row>
  </sheetData>
  <autoFilter ref="A2:Q5" xr:uid="{00000000-0009-0000-0000-000008000000}"/>
  <mergeCells count="2">
    <mergeCell ref="B6:K6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Adult</vt:lpstr>
      <vt:lpstr>APL</vt:lpstr>
      <vt:lpstr>Art</vt:lpstr>
      <vt:lpstr>BASI</vt:lpstr>
      <vt:lpstr>Bath</vt:lpstr>
      <vt:lpstr>BLK</vt:lpstr>
      <vt:lpstr>Fur</vt:lpstr>
      <vt:lpstr>Lgt</vt:lpstr>
      <vt:lpstr>Pet</vt:lpstr>
      <vt:lpstr>Pet B</vt:lpstr>
      <vt:lpstr>Rug</vt:lpstr>
      <vt:lpstr>Sheets</vt:lpstr>
      <vt:lpstr>Win</vt:lpstr>
      <vt:lpstr>Youth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2024-06-10T18:57:50Z</dcterms:modified>
</cp:coreProperties>
</file>