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<sst xmlns="http://schemas.openxmlformats.org/spreadsheetml/2006/main" count="220" uniqueCount="220">
  <si>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</si>
  <si>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</si>
  <si>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</si>
  <si>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</si>
  <si>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</si>
  <si>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</si>
  <si>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</si>
  <si>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06/12/2024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</si>
  <si>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</si>
  <si>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</si>
  <si>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</si>
  <si>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</si>
  <si>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</si>
  <si>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</si>
  <si>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</si>
  <si>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</si>
  <si>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</si>
  <si>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</si>
  <si>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</si>
  <si>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</si>
  <si>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</si>
  <si>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</si>
  <si>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</si>
  <si>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</si>
  <si>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</si>
  <si>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</si>
  <si>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</si>
  <si>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</si>
  <si>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</si>
  <si>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</si>
  <si>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</si>
  <si>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</si>
  <si>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</si>
  <si>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</si>
  <si>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</si>
  <si>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</si>
  <si>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</si>
  <si>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</si>
  <si>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</si>
  <si>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</si>
  <si>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</si>
  <si>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</si>
  <si>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</si>
  <si>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</si>
  <si>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</si>
  <si>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</si>
  <si>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</si>
  <si>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</si>
  <si>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</si>
  <si>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</si>
  <si>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</si>
  <si>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</si>
  <si>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</si>
  <si>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</si>
  <si>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</si>
  <si>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</si>
  <si>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</si>
  <si>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</si>
  <si>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</si>
  <si>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</si>
  <si>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</si>
  <si>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</si>
  <si>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</si>
  <si>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</si>
  <si>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</si>
  <si>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</si>
  <si>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</si>
  <si>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</si>
  <si>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</si>
  <si>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</si>
  <si>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</si>
  <si>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</si>
  <si>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</si>
  <si>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</si>
  <si>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</si>
  <si>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</si>
  <si>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</si>
  <si>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</si>
  <si>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</si>
  <si>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</si>
  <si>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</si>
  <si>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</si>
  <si>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</si>
  <si>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</si>
  <si>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</si>
  <si>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</si>
  <si>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MP13-2801</t>
  </si>
  <si>
    <t>ADUL</t>
  </si>
  <si>
    <t>Madison Park</t>
  </si>
  <si>
    <t>COVERLET&amp;BEDSPR</t>
  </si>
  <si>
    <t>Coverlet</t>
  </si>
  <si>
    <t>Dawn</t>
  </si>
  <si>
    <t>Vanessa</t>
  </si>
  <si>
    <t>Stella</t>
  </si>
  <si>
    <t>6 Piece Cotton Percale Quilt Set with Throw Pillows</t>
  </si>
  <si>
    <t>Full/Queen</t>
  </si>
  <si>
    <t>Aqua</t>
  </si>
  <si>
    <t>Active</t>
  </si>
  <si>
    <t>A++</t>
  </si>
  <si>
    <t>NO</t>
  </si>
  <si>
    <t/>
  </si>
  <si>
    <t>PF003403;PP000407</t>
  </si>
  <si>
    <t>6</t>
  </si>
  <si>
    <t>Pieced</t>
  </si>
  <si>
    <t>Cottage/Country</t>
  </si>
  <si>
    <t>Shabby Chic|Transitional</t>
  </si>
  <si>
    <t>4/2/2017</t>
  </si>
  <si>
    <t>6/29/2024</t>
  </si>
  <si>
    <t>AMAZON,AMAZONDS,AMERSIGNDS,BBBDROP,BEALLSDS,BLK01,CSNSTORES,DESINC,FINGERHUTDS,HOUZZ,JCPENNEY01,KOHLDSN,LAMPDS,MACY02,NEBFUR01,OLLIIX,OVERSCONSIGN,OVERSTOCK01,TGTDVS,Zulily</t>
  </si>
  <si>
    <t>Setup</t>
  </si>
  <si>
    <t>3/6/2018</t>
  </si>
  <si>
    <t>5/25/2018</t>
  </si>
  <si>
    <t>No</t>
  </si>
  <si>
    <t>MP13-2802</t>
  </si>
  <si>
    <t>King/Cal King</t>
  </si>
  <si>
    <t>7/13/2024</t>
  </si>
  <si>
    <t>AMAZON,AMERSIGNDS,BBBDROP,BEALLSDS,BLK01,CASTLEGATE,CSNSTORES,DESINC,FINGERHUTDS,HOUZZ,JCPENNEY01,KOHLDSN,MACY02,OLLIIX,OVERSCONSIGN,OVERSTOCK01,TGTDVS,Zulily</t>
  </si>
  <si>
    <t>6/11/2018</t>
  </si>
  <si>
    <t>MP13-6872</t>
  </si>
  <si>
    <t>Blush</t>
  </si>
  <si>
    <t>A</t>
  </si>
  <si>
    <t>PP000407;PF004981</t>
  </si>
  <si>
    <t>1/10/2020</t>
  </si>
  <si>
    <t>6/10/2024</t>
  </si>
  <si>
    <t>AMAZON,AMAZONDS,BBBDROP,BEALLSDS,BLK01,CSNSTORES,HSNDS,JCPENNEY01,KOHLDSN,MACY02,OLLIIX,OVERSCONSIGN,OVERSTOCK01,TGTDVS,Zulily</t>
  </si>
  <si>
    <t>8/4/2020</t>
  </si>
  <si>
    <t>11/28/2022</t>
  </si>
  <si>
    <t>MP13-6873</t>
  </si>
  <si>
    <t>AMAZON,AMAZONDS,BBBDROP,BEALLSDS,BLK01,CSNSTORES,FINGERHUTDS,HSNDS,JCPENNEY01,KOHLDSN,MACY02,OLLIIX,OVERSCONSIGN,OVERSTOCK01,TGTDVS,Zulily</t>
  </si>
  <si>
    <t>8/3/2020</t>
  </si>
  <si>
    <t>11/25/2022</t>
  </si>
  <si>
    <t>MP13-7283</t>
  </si>
  <si>
    <t>Yellow</t>
  </si>
  <si>
    <t>PP000407;PF005242</t>
  </si>
  <si>
    <t>Cotton</t>
  </si>
  <si>
    <t>11/12/2020</t>
  </si>
  <si>
    <t>6/25/2024</t>
  </si>
  <si>
    <t>AMAZON,AMAZONDS,BBBDROP,BLK01,CSNSTORES,JCPENNEY01,KOHLDSN,MACY02,OLLIIX,OVERSCONSIGN,OVERSTOCK01,TGTDVS,Zulily</t>
  </si>
  <si>
    <t>11/9/2021</t>
  </si>
  <si>
    <t>11/29/2021</t>
  </si>
  <si>
    <t>MP13-7284</t>
  </si>
  <si>
    <t>AMAZON,AMAZONDS,BBBDROP,BLK01,CSNSTORES,DESINC,JCPENNEY01,KOHLDSN,MACY02,OLLIIX,OVERSCONSIGN,OVERSTOCK01,TGTDVS,Zulily</t>
  </si>
  <si>
    <t>10/24/2022</t>
  </si>
  <si>
    <t>MP13-2799</t>
  </si>
  <si>
    <t>Coral</t>
  </si>
  <si>
    <t>B</t>
  </si>
  <si>
    <t>PF003408;PP000407;PP000484</t>
  </si>
  <si>
    <t>AMAZON,AMAZONDS,BLK01,CSNSTORES,DESINC,HSNDS,JCPENNEY01,KOHLDSN,MACY02,OLLIIX,OVERSTOCK01,TGTDVS,Zulily</t>
  </si>
  <si>
    <t>5/29/2018</t>
  </si>
  <si>
    <t>MP13-2800</t>
  </si>
  <si>
    <t>AMAZON,AMAZONDS,BBBDROP,BLK01,CSNSTORES,DESINC,HSNDS,JCPENNEY01,KOHLDSN,MACY02,OLLIIX,OVERSTOCK01,TGTDVS,Zulily</t>
  </si>
  <si>
    <t>6/4/2018</t>
  </si>
  <si>
    <t>MP10-386</t>
  </si>
  <si>
    <t>COMFORTER (SET)</t>
  </si>
  <si>
    <t>Comforter (Set)</t>
  </si>
  <si>
    <t>9 Piece Cotton Percale Comforter Set</t>
  </si>
  <si>
    <t>Queen</t>
  </si>
  <si>
    <t>9</t>
  </si>
  <si>
    <t>AMAZON,AMAZONDS,AMERSIGNDS,BBBDROP,BEALLSDS,BLK01,CSNSTORES,DESINC,HOUZZ,JCPENNEY01,KOHLDSN,MACY02,NEBFUR01,OLLIIX,OVERSCONSIGN,OVERSTOCK01,ROOMECOM,TGTDVS,Zulily</t>
  </si>
  <si>
    <t>5/7/2018</t>
  </si>
  <si>
    <t>MP10-387</t>
  </si>
  <si>
    <t>King</t>
  </si>
  <si>
    <t>AMAZON,AMAZONDS,AMERSIGNDS,BBBDROP,BEALLSDS,BLK01,CASTLEGATE,CSNSTORES,DESINC,FINGERHUTDS,HOUZZ,JCPENNEY01,KOHLDSN,MACY02,NEBFUR01,OLLIIX,OVERSCONSIGN,OVERSTOCK01,ROOMECOM,TGTDVS,Zulily</t>
  </si>
  <si>
    <t>6/7/2018</t>
  </si>
  <si>
    <t>MP10-388</t>
  </si>
  <si>
    <t>Cal King</t>
  </si>
  <si>
    <t>AMAZON,AMAZONDS,BBBDROP,BLK01,CASTLEGATE,CSNSTORES,DESINC,HSNDS,JCPENNEY01,KOHLDSN,MACY02,OLLIIX,OVERSCONSIGN,OVERSTOCK01,ROOMECOM,TGTDVS,Zulily</t>
  </si>
  <si>
    <t>6/8/2018</t>
  </si>
  <si>
    <t>MP10-2793</t>
  </si>
  <si>
    <t>PF003408;PP000407</t>
  </si>
  <si>
    <t>AMAZON,AMAZONDS,BBBDROP,BEALLSDS,BLK01,CSNSTORES,FINGERHUTDS,HSNDS,JCPENNEY01,KOHLDSN,MACY02,OLLIIX,OVERSCONSIGN,OVERSTOCK01,TGTDVS</t>
  </si>
  <si>
    <t>6/25/2018</t>
  </si>
  <si>
    <t>MP10-2794</t>
  </si>
  <si>
    <t>AMAZON,AMAZONDS,BBBDROP,BLK01,CSNSTORES,DESINC,FINGERHUTDS,HSNDS,JCPENNEY01,KOHLDSN,MACY02,OLLIIX,OVERSTOCK01,TGTDVS</t>
  </si>
  <si>
    <t>7/9/2018</t>
  </si>
  <si>
    <t>MP10-2795</t>
  </si>
  <si>
    <t>AMAZONDS,BLK01,CSNSTORES,JCPENNEY01,KOHLDSN,MACY02,OLLIIX,OVERSTOCK01,TGTDVS,Zulily</t>
  </si>
  <si>
    <t>10/15/2018</t>
  </si>
  <si>
    <t>MP10-7277</t>
  </si>
  <si>
    <t>PP000407;PF005240</t>
  </si>
  <si>
    <t>AMAZON,AMAZONDS,BBBDROP,BLK01,CSNSTORES,DESINC,FINGERHUTDS,JCPENNEY01,KOHLDSN,MACY02,OLLIIX,OVERSTOCK01,TGTDVS,Zulily</t>
  </si>
  <si>
    <t>1/25/2021</t>
  </si>
  <si>
    <t>2/20/2021</t>
  </si>
  <si>
    <t>MP10-7278</t>
  </si>
  <si>
    <t>3/15/2021</t>
  </si>
  <si>
    <t>MP10-7279</t>
  </si>
  <si>
    <t>AMAZON,AMAZONDS,BLK01,CSNSTORES,JCPENNEY01,KOHLDSN,MACY02,OLLIIX,OVERSTOCK01,TGTDVS,Zulily</t>
  </si>
  <si>
    <t>5/10/2021</t>
  </si>
  <si>
    <t>MP10-6866</t>
  </si>
  <si>
    <t>B+</t>
  </si>
  <si>
    <t>AMAZON,AMAZONDS,BBBDROP,BEALLSDS,BLK01,CSNSTORES,FINGERHUTDS,JCPENNEY01,KOHLDSN,OLLIIX,OVERSCONSIGN,OVERSTOCK01,TGTDVS,Zulily</t>
  </si>
  <si>
    <t>Offered</t>
  </si>
  <si>
    <t>MP10-6867</t>
  </si>
  <si>
    <t>AMAZON,AMAZONDS,BBBDROP,BEALLSDS,BLK01,CSNSTORES,HSNDS,JCPENNEY01,KOHLDSN,OLLIIX,OVERSTOCK01,TGTDVS,Zulily</t>
  </si>
  <si>
    <t>MP10-6868</t>
  </si>
  <si>
    <t>AMAZON,AMAZONDS,BBBDROP,BLK01,CSNSTORES,HSNDS,JCPENNEY01,KOHLDSN,OLLIIX,OVERSTOCK01,TGTDVS,Zulily</t>
  </si>
  <si>
    <t>MP12-389</t>
  </si>
  <si>
    <t>DUVET&amp;DUVET SET</t>
  </si>
  <si>
    <t>Duvet&amp;Duvet Set</t>
  </si>
  <si>
    <t>9 Piece Cotton Percale Duvet Cover Set</t>
  </si>
  <si>
    <t>8/2/2024</t>
  </si>
  <si>
    <t>AMAZON,AMAZONDS,BBBDROP,BLK01,CSNSTORES,DESINC,FINGERHUTDS,JCPENNEY01,KOHLDSN,MACY02,OLLIIX,OVERSCONSIGN,OVERSTOCK01,ROOMECOM,TGTDVS,Zulily</t>
  </si>
  <si>
    <t>5/16/2018</t>
  </si>
  <si>
    <t>MP12-390</t>
  </si>
  <si>
    <t>AMAZON,AMAZONDS,BBBDROP,BLK01,CSNSTORES,DESINC,HOUZZ,JCPENNEY01,KOHLDSN,MACY02,OLLIIX,OVERSCONSIGN,OVERSTOCK01,ROOMECOM,TGTDVS,Zulily</t>
  </si>
  <si>
    <t>MP12-391</t>
  </si>
  <si>
    <t>10/2/2024</t>
  </si>
  <si>
    <t>AMAZON,AMAZONDS,BBBDROP,BLK01,CSNSTORES,JCPENNEY01,KOHLDSN,MACY02,OLLIIX,OVERSTOCK01,ROOMECOM,TGTDVS,Zulily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</si>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</sst>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2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63.7</v>
      </c>
      <c r="M6" s="3">
        <v>66.88</v>
      </c>
      <c r="N6" s="3">
        <v>129.99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100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877</v>
      </c>
      <c r="AA6" s="4">
        <f>=ROUNDDOWN(6.35507246376812,0)</f>
      </c>
      <c r="AB6" s="5">
        <v>138</v>
      </c>
      <c r="AC6" s="2" t="s">
        <v>107</v>
      </c>
      <c r="AD6" s="4">
        <v>350</v>
      </c>
      <c r="AE6" s="4">
        <v>3720</v>
      </c>
      <c r="AF6" s="6">
        <v>65</v>
      </c>
      <c r="AG6" s="6">
        <v>73</v>
      </c>
      <c r="AH6" s="7">
        <v>0.9123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>
        <v>3197</v>
      </c>
      <c r="AQ6" s="8">
        <v>207805</v>
      </c>
      <c r="AR6" s="4"/>
      <c r="AS6" s="8"/>
      <c r="AT6" s="7"/>
      <c r="AU6" s="7"/>
      <c r="AV6" s="4">
        <v>7166</v>
      </c>
      <c r="AW6" s="8">
        <v>485635</v>
      </c>
      <c r="AX6" s="4" t="s">
        <v>100</v>
      </c>
      <c r="AY6" s="8" t="s">
        <v>100</v>
      </c>
      <c r="AZ6" s="7" t="s">
        <v>100</v>
      </c>
      <c r="BA6" s="7" t="s">
        <v>100</v>
      </c>
      <c r="BB6" s="7">
        <v>0.4279</v>
      </c>
      <c r="BC6" s="4">
        <v>11931</v>
      </c>
      <c r="BD6" s="8">
        <v>811429.32</v>
      </c>
      <c r="BE6" s="4" t="s">
        <v>100</v>
      </c>
      <c r="BF6" s="8" t="s">
        <v>100</v>
      </c>
      <c r="BG6" s="7" t="s">
        <v>100</v>
      </c>
      <c r="BH6" s="7" t="s">
        <v>100</v>
      </c>
      <c r="BI6" s="7">
        <v>0.5985</v>
      </c>
      <c r="BJ6" s="4">
        <v>6172</v>
      </c>
      <c r="BK6" s="8">
        <v>405751.2</v>
      </c>
      <c r="BL6" s="2" t="s">
        <v>108</v>
      </c>
      <c r="BM6" s="7">
        <v>0.518</v>
      </c>
      <c r="BN6" s="7">
        <v>0.5121</v>
      </c>
      <c r="BO6" s="4">
        <v>3197</v>
      </c>
      <c r="BP6" s="8">
        <v>207805</v>
      </c>
      <c r="BQ6" s="4"/>
      <c r="BR6" s="8"/>
      <c r="BS6" s="7"/>
      <c r="BT6" s="7"/>
      <c r="BU6" s="2" t="s">
        <v>109</v>
      </c>
      <c r="BV6" s="2" t="s">
        <v>97</v>
      </c>
      <c r="BW6" s="2" t="s">
        <v>110</v>
      </c>
      <c r="BX6" s="2" t="s">
        <v>111</v>
      </c>
      <c r="BY6" s="2" t="s">
        <v>112</v>
      </c>
      <c r="BZ6" s="2" t="s">
        <v>100</v>
      </c>
    </row>
    <row r="7">
      <c r="A7" s="2" t="s">
        <v>113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114</v>
      </c>
      <c r="K7" s="2" t="s">
        <v>96</v>
      </c>
      <c r="L7" s="3">
        <v>68.6</v>
      </c>
      <c r="M7" s="3">
        <v>72.02</v>
      </c>
      <c r="N7" s="3">
        <v>139.99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100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106</v>
      </c>
      <c r="Z7" s="4">
        <v>2878</v>
      </c>
      <c r="AA7" s="4">
        <f>=ROUNDDOWN(13.9033816425121,0)</f>
      </c>
      <c r="AB7" s="5">
        <v>207</v>
      </c>
      <c r="AC7" s="2" t="s">
        <v>115</v>
      </c>
      <c r="AD7" s="4">
        <v>100</v>
      </c>
      <c r="AE7" s="4">
        <v>4500</v>
      </c>
      <c r="AF7" s="6">
        <v>65</v>
      </c>
      <c r="AG7" s="6">
        <v>73</v>
      </c>
      <c r="AH7" s="7">
        <v>0.8521</v>
      </c>
      <c r="AI7" s="4"/>
      <c r="AJ7" s="4">
        <f>=ROUNDDOWN({0},0)</f>
      </c>
      <c r="AK7" s="5">
        <v>19.8</v>
      </c>
      <c r="AL7" s="2" t="s">
        <v>100</v>
      </c>
      <c r="AM7" s="4"/>
      <c r="AN7" s="4"/>
      <c r="AO7" s="7">
        <v>0.0164</v>
      </c>
      <c r="AP7" s="4">
        <v>3969</v>
      </c>
      <c r="AQ7" s="8">
        <v>277830</v>
      </c>
      <c r="AR7" s="4"/>
      <c r="AS7" s="8"/>
      <c r="AT7" s="7"/>
      <c r="AU7" s="7"/>
      <c r="AV7" s="4" t="s">
        <v>100</v>
      </c>
      <c r="AW7" s="8" t="s">
        <v>100</v>
      </c>
      <c r="AX7" s="4" t="s">
        <v>100</v>
      </c>
      <c r="AY7" s="8" t="s">
        <v>100</v>
      </c>
      <c r="AZ7" s="7" t="s">
        <v>100</v>
      </c>
      <c r="BA7" s="7" t="s">
        <v>100</v>
      </c>
      <c r="BB7" s="7">
        <v>0.5721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 t="s">
        <v>100</v>
      </c>
      <c r="BJ7" s="4">
        <v>7648</v>
      </c>
      <c r="BK7" s="8">
        <v>544619.99</v>
      </c>
      <c r="BL7" s="2" t="s">
        <v>116</v>
      </c>
      <c r="BM7" s="7">
        <v>0.519</v>
      </c>
      <c r="BN7" s="7">
        <v>0.5101</v>
      </c>
      <c r="BO7" s="4">
        <v>3969</v>
      </c>
      <c r="BP7" s="8">
        <v>277830</v>
      </c>
      <c r="BQ7" s="4"/>
      <c r="BR7" s="8"/>
      <c r="BS7" s="7"/>
      <c r="BT7" s="7"/>
      <c r="BU7" s="2" t="s">
        <v>109</v>
      </c>
      <c r="BV7" s="2" t="s">
        <v>97</v>
      </c>
      <c r="BW7" s="2" t="s">
        <v>110</v>
      </c>
      <c r="BX7" s="2" t="s">
        <v>117</v>
      </c>
      <c r="BY7" s="2" t="s">
        <v>112</v>
      </c>
      <c r="BZ7" s="2" t="s">
        <v>100</v>
      </c>
    </row>
    <row r="8">
      <c r="A8" s="2" t="s">
        <v>118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95</v>
      </c>
      <c r="K8" s="2" t="s">
        <v>119</v>
      </c>
      <c r="L8" s="3">
        <v>63.7</v>
      </c>
      <c r="M8" s="3">
        <v>66.88</v>
      </c>
      <c r="N8" s="3">
        <v>129.99</v>
      </c>
      <c r="O8" s="2" t="s">
        <v>97</v>
      </c>
      <c r="P8" s="2" t="s">
        <v>120</v>
      </c>
      <c r="Q8" s="2" t="s">
        <v>99</v>
      </c>
      <c r="R8" s="2" t="s">
        <v>100</v>
      </c>
      <c r="S8" s="2" t="s">
        <v>121</v>
      </c>
      <c r="T8" s="2" t="s">
        <v>100</v>
      </c>
      <c r="U8" s="2" t="s">
        <v>102</v>
      </c>
      <c r="V8" s="2" t="s">
        <v>103</v>
      </c>
      <c r="W8" s="2" t="s">
        <v>104</v>
      </c>
      <c r="X8" s="2" t="s">
        <v>105</v>
      </c>
      <c r="Y8" s="2" t="s">
        <v>122</v>
      </c>
      <c r="Z8" s="4">
        <v>235</v>
      </c>
      <c r="AA8" s="4">
        <f>=ROUNDDOWN(4.51923076923077,0)</f>
      </c>
      <c r="AB8" s="5">
        <v>52</v>
      </c>
      <c r="AC8" s="2" t="s">
        <v>123</v>
      </c>
      <c r="AD8" s="4">
        <v>100</v>
      </c>
      <c r="AE8" s="4">
        <v>1660</v>
      </c>
      <c r="AF8" s="6">
        <v>65</v>
      </c>
      <c r="AG8" s="6">
        <v>73</v>
      </c>
      <c r="AH8" s="7">
        <v>0.8959</v>
      </c>
      <c r="AI8" s="4"/>
      <c r="AJ8" s="4">
        <f>=ROUNDDOWN({0},0)</f>
      </c>
      <c r="AK8" s="5">
        <v>0.2</v>
      </c>
      <c r="AL8" s="2" t="s">
        <v>100</v>
      </c>
      <c r="AM8" s="4"/>
      <c r="AN8" s="4"/>
      <c r="AO8" s="7">
        <v>0.4164</v>
      </c>
      <c r="AP8" s="4">
        <v>761</v>
      </c>
      <c r="AQ8" s="8">
        <v>49465</v>
      </c>
      <c r="AR8" s="4"/>
      <c r="AS8" s="8"/>
      <c r="AT8" s="7"/>
      <c r="AU8" s="7"/>
      <c r="AV8" s="4">
        <v>1675</v>
      </c>
      <c r="AW8" s="8">
        <v>113445</v>
      </c>
      <c r="AX8" s="4" t="s">
        <v>100</v>
      </c>
      <c r="AY8" s="8" t="s">
        <v>100</v>
      </c>
      <c r="AZ8" s="7" t="s">
        <v>100</v>
      </c>
      <c r="BA8" s="7" t="s">
        <v>100</v>
      </c>
      <c r="BB8" s="7">
        <v>0.436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>
        <v>0.1398</v>
      </c>
      <c r="BJ8" s="4">
        <v>1566</v>
      </c>
      <c r="BK8" s="8">
        <v>102775</v>
      </c>
      <c r="BL8" s="2" t="s">
        <v>124</v>
      </c>
      <c r="BM8" s="7">
        <v>0.486</v>
      </c>
      <c r="BN8" s="7">
        <v>0.4813</v>
      </c>
      <c r="BO8" s="4">
        <v>761</v>
      </c>
      <c r="BP8" s="8">
        <v>49465</v>
      </c>
      <c r="BQ8" s="4"/>
      <c r="BR8" s="8"/>
      <c r="BS8" s="7"/>
      <c r="BT8" s="7"/>
      <c r="BU8" s="2" t="s">
        <v>109</v>
      </c>
      <c r="BV8" s="2" t="s">
        <v>97</v>
      </c>
      <c r="BW8" s="2" t="s">
        <v>125</v>
      </c>
      <c r="BX8" s="2" t="s">
        <v>126</v>
      </c>
      <c r="BY8" s="2" t="s">
        <v>112</v>
      </c>
      <c r="BZ8" s="2" t="s">
        <v>100</v>
      </c>
    </row>
    <row r="9">
      <c r="A9" s="2" t="s">
        <v>127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114</v>
      </c>
      <c r="K9" s="2" t="s">
        <v>119</v>
      </c>
      <c r="L9" s="3">
        <v>68.6</v>
      </c>
      <c r="M9" s="3">
        <v>72.02</v>
      </c>
      <c r="N9" s="3">
        <v>139.99</v>
      </c>
      <c r="O9" s="2" t="s">
        <v>97</v>
      </c>
      <c r="P9" s="2" t="s">
        <v>120</v>
      </c>
      <c r="Q9" s="2" t="s">
        <v>99</v>
      </c>
      <c r="R9" s="2" t="s">
        <v>100</v>
      </c>
      <c r="S9" s="2" t="s">
        <v>121</v>
      </c>
      <c r="T9" s="2" t="s">
        <v>100</v>
      </c>
      <c r="U9" s="2" t="s">
        <v>102</v>
      </c>
      <c r="V9" s="2" t="s">
        <v>103</v>
      </c>
      <c r="W9" s="2" t="s">
        <v>104</v>
      </c>
      <c r="X9" s="2" t="s">
        <v>105</v>
      </c>
      <c r="Y9" s="2" t="s">
        <v>122</v>
      </c>
      <c r="Z9" s="4">
        <v>302</v>
      </c>
      <c r="AA9" s="4">
        <f>=ROUNDDOWN(4.71875,0)</f>
      </c>
      <c r="AB9" s="5">
        <v>64</v>
      </c>
      <c r="AC9" s="2" t="s">
        <v>123</v>
      </c>
      <c r="AD9" s="4">
        <v>160</v>
      </c>
      <c r="AE9" s="4">
        <v>1980</v>
      </c>
      <c r="AF9" s="6">
        <v>65</v>
      </c>
      <c r="AG9" s="6">
        <v>73</v>
      </c>
      <c r="AH9" s="7">
        <v>0.8959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>
        <v>914</v>
      </c>
      <c r="AQ9" s="8">
        <v>63980</v>
      </c>
      <c r="AR9" s="4"/>
      <c r="AS9" s="8"/>
      <c r="AT9" s="7"/>
      <c r="AU9" s="7"/>
      <c r="AV9" s="4" t="s">
        <v>100</v>
      </c>
      <c r="AW9" s="8" t="s">
        <v>100</v>
      </c>
      <c r="AX9" s="4" t="s">
        <v>100</v>
      </c>
      <c r="AY9" s="8" t="s">
        <v>100</v>
      </c>
      <c r="AZ9" s="7" t="s">
        <v>100</v>
      </c>
      <c r="BA9" s="7" t="s">
        <v>100</v>
      </c>
      <c r="BB9" s="7">
        <v>0.564</v>
      </c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 t="s">
        <v>100</v>
      </c>
      <c r="BJ9" s="4">
        <v>1889</v>
      </c>
      <c r="BK9" s="8">
        <v>134651.69</v>
      </c>
      <c r="BL9" s="2" t="s">
        <v>128</v>
      </c>
      <c r="BM9" s="7">
        <v>0.4839</v>
      </c>
      <c r="BN9" s="7">
        <v>0.4752</v>
      </c>
      <c r="BO9" s="4">
        <v>914</v>
      </c>
      <c r="BP9" s="8">
        <v>63980</v>
      </c>
      <c r="BQ9" s="4"/>
      <c r="BR9" s="8"/>
      <c r="BS9" s="7"/>
      <c r="BT9" s="7"/>
      <c r="BU9" s="2" t="s">
        <v>109</v>
      </c>
      <c r="BV9" s="2" t="s">
        <v>97</v>
      </c>
      <c r="BW9" s="2" t="s">
        <v>129</v>
      </c>
      <c r="BX9" s="2" t="s">
        <v>130</v>
      </c>
      <c r="BY9" s="2" t="s">
        <v>112</v>
      </c>
      <c r="BZ9" s="2" t="s">
        <v>100</v>
      </c>
    </row>
    <row r="10">
      <c r="A10" s="2" t="s">
        <v>131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92</v>
      </c>
      <c r="H10" s="2" t="s">
        <v>93</v>
      </c>
      <c r="I10" s="2" t="s">
        <v>94</v>
      </c>
      <c r="J10" s="2" t="s">
        <v>95</v>
      </c>
      <c r="K10" s="2" t="s">
        <v>132</v>
      </c>
      <c r="L10" s="3">
        <v>63.7</v>
      </c>
      <c r="M10" s="3">
        <v>66.88</v>
      </c>
      <c r="N10" s="3">
        <v>129.99</v>
      </c>
      <c r="O10" s="2" t="s">
        <v>97</v>
      </c>
      <c r="P10" s="2" t="s">
        <v>120</v>
      </c>
      <c r="Q10" s="2" t="s">
        <v>99</v>
      </c>
      <c r="R10" s="2" t="s">
        <v>100</v>
      </c>
      <c r="S10" s="2" t="s">
        <v>133</v>
      </c>
      <c r="T10" s="2" t="s">
        <v>134</v>
      </c>
      <c r="U10" s="2" t="s">
        <v>102</v>
      </c>
      <c r="V10" s="2" t="s">
        <v>103</v>
      </c>
      <c r="W10" s="2" t="s">
        <v>104</v>
      </c>
      <c r="X10" s="2" t="s">
        <v>105</v>
      </c>
      <c r="Y10" s="2" t="s">
        <v>135</v>
      </c>
      <c r="Z10" s="4">
        <v>124</v>
      </c>
      <c r="AA10" s="4">
        <f>=ROUNDDOWN(2.69565217391304,0)</f>
      </c>
      <c r="AB10" s="5">
        <v>46</v>
      </c>
      <c r="AC10" s="2" t="s">
        <v>136</v>
      </c>
      <c r="AD10" s="4">
        <v>160</v>
      </c>
      <c r="AE10" s="4">
        <v>1560</v>
      </c>
      <c r="AF10" s="6">
        <v>65</v>
      </c>
      <c r="AG10" s="6"/>
      <c r="AH10" s="7">
        <v>0.8712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>
        <v>699</v>
      </c>
      <c r="AQ10" s="8">
        <v>46749.12</v>
      </c>
      <c r="AR10" s="4"/>
      <c r="AS10" s="8"/>
      <c r="AT10" s="7"/>
      <c r="AU10" s="7"/>
      <c r="AV10" s="4">
        <v>1539</v>
      </c>
      <c r="AW10" s="8">
        <v>107254.32</v>
      </c>
      <c r="AX10" s="4" t="s">
        <v>100</v>
      </c>
      <c r="AY10" s="8" t="s">
        <v>100</v>
      </c>
      <c r="AZ10" s="7" t="s">
        <v>100</v>
      </c>
      <c r="BA10" s="7" t="s">
        <v>100</v>
      </c>
      <c r="BB10" s="7">
        <v>0.4359</v>
      </c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>
        <v>0.1322</v>
      </c>
      <c r="BJ10" s="4">
        <v>1228</v>
      </c>
      <c r="BK10" s="8">
        <v>81918.77</v>
      </c>
      <c r="BL10" s="2" t="s">
        <v>137</v>
      </c>
      <c r="BM10" s="7">
        <v>0.5692</v>
      </c>
      <c r="BN10" s="7">
        <v>0.5707</v>
      </c>
      <c r="BO10" s="4">
        <v>699</v>
      </c>
      <c r="BP10" s="8">
        <v>46749.12</v>
      </c>
      <c r="BQ10" s="4"/>
      <c r="BR10" s="8"/>
      <c r="BS10" s="7"/>
      <c r="BT10" s="7"/>
      <c r="BU10" s="2" t="s">
        <v>109</v>
      </c>
      <c r="BV10" s="2" t="s">
        <v>97</v>
      </c>
      <c r="BW10" s="2" t="s">
        <v>138</v>
      </c>
      <c r="BX10" s="2" t="s">
        <v>139</v>
      </c>
      <c r="BY10" s="2" t="s">
        <v>112</v>
      </c>
      <c r="BZ10" s="2" t="s">
        <v>100</v>
      </c>
    </row>
    <row r="11">
      <c r="A11" s="2" t="s">
        <v>140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92</v>
      </c>
      <c r="H11" s="2" t="s">
        <v>93</v>
      </c>
      <c r="I11" s="2" t="s">
        <v>94</v>
      </c>
      <c r="J11" s="2" t="s">
        <v>114</v>
      </c>
      <c r="K11" s="2" t="s">
        <v>132</v>
      </c>
      <c r="L11" s="3">
        <v>68.6</v>
      </c>
      <c r="M11" s="3">
        <v>72.02</v>
      </c>
      <c r="N11" s="3">
        <v>139.99</v>
      </c>
      <c r="O11" s="2" t="s">
        <v>97</v>
      </c>
      <c r="P11" s="2" t="s">
        <v>120</v>
      </c>
      <c r="Q11" s="2" t="s">
        <v>99</v>
      </c>
      <c r="R11" s="2" t="s">
        <v>100</v>
      </c>
      <c r="S11" s="2" t="s">
        <v>133</v>
      </c>
      <c r="T11" s="2" t="s">
        <v>134</v>
      </c>
      <c r="U11" s="2" t="s">
        <v>102</v>
      </c>
      <c r="V11" s="2" t="s">
        <v>103</v>
      </c>
      <c r="W11" s="2" t="s">
        <v>104</v>
      </c>
      <c r="X11" s="2" t="s">
        <v>105</v>
      </c>
      <c r="Y11" s="2" t="s">
        <v>135</v>
      </c>
      <c r="Z11" s="4">
        <v>308</v>
      </c>
      <c r="AA11" s="4">
        <f>=ROUNDDOWN(6.03921568627451,0)</f>
      </c>
      <c r="AB11" s="5">
        <v>51</v>
      </c>
      <c r="AC11" s="2" t="s">
        <v>136</v>
      </c>
      <c r="AD11" s="4">
        <v>100</v>
      </c>
      <c r="AE11" s="4">
        <v>1480</v>
      </c>
      <c r="AF11" s="6">
        <v>65</v>
      </c>
      <c r="AG11" s="6"/>
      <c r="AH11" s="7">
        <v>0.8219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>
        <v>840</v>
      </c>
      <c r="AQ11" s="8">
        <v>60505.2</v>
      </c>
      <c r="AR11" s="4"/>
      <c r="AS11" s="8"/>
      <c r="AT11" s="7"/>
      <c r="AU11" s="7"/>
      <c r="AV11" s="4" t="s">
        <v>100</v>
      </c>
      <c r="AW11" s="8" t="s">
        <v>100</v>
      </c>
      <c r="AX11" s="4" t="s">
        <v>100</v>
      </c>
      <c r="AY11" s="8" t="s">
        <v>100</v>
      </c>
      <c r="AZ11" s="7" t="s">
        <v>100</v>
      </c>
      <c r="BA11" s="7" t="s">
        <v>100</v>
      </c>
      <c r="BB11" s="7">
        <v>0.5641</v>
      </c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 t="s">
        <v>100</v>
      </c>
      <c r="BJ11" s="4">
        <v>1334</v>
      </c>
      <c r="BK11" s="8">
        <v>96428.07</v>
      </c>
      <c r="BL11" s="2" t="s">
        <v>141</v>
      </c>
      <c r="BM11" s="7">
        <v>0.6297</v>
      </c>
      <c r="BN11" s="7">
        <v>0.6275</v>
      </c>
      <c r="BO11" s="4">
        <v>840</v>
      </c>
      <c r="BP11" s="8">
        <v>60505.2</v>
      </c>
      <c r="BQ11" s="4"/>
      <c r="BR11" s="8"/>
      <c r="BS11" s="7"/>
      <c r="BT11" s="7"/>
      <c r="BU11" s="2" t="s">
        <v>109</v>
      </c>
      <c r="BV11" s="2" t="s">
        <v>97</v>
      </c>
      <c r="BW11" s="2" t="s">
        <v>138</v>
      </c>
      <c r="BX11" s="2" t="s">
        <v>142</v>
      </c>
      <c r="BY11" s="2" t="s">
        <v>112</v>
      </c>
      <c r="BZ11" s="2" t="s">
        <v>100</v>
      </c>
    </row>
    <row r="12">
      <c r="A12" s="2" t="s">
        <v>143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91</v>
      </c>
      <c r="G12" s="2" t="s">
        <v>92</v>
      </c>
      <c r="H12" s="2" t="s">
        <v>93</v>
      </c>
      <c r="I12" s="2" t="s">
        <v>94</v>
      </c>
      <c r="J12" s="2" t="s">
        <v>95</v>
      </c>
      <c r="K12" s="2" t="s">
        <v>144</v>
      </c>
      <c r="L12" s="3">
        <v>63.7</v>
      </c>
      <c r="M12" s="3">
        <v>66.88</v>
      </c>
      <c r="N12" s="3">
        <v>129.99</v>
      </c>
      <c r="O12" s="2" t="s">
        <v>97</v>
      </c>
      <c r="P12" s="2" t="s">
        <v>145</v>
      </c>
      <c r="Q12" s="2" t="s">
        <v>99</v>
      </c>
      <c r="R12" s="2" t="s">
        <v>100</v>
      </c>
      <c r="S12" s="2" t="s">
        <v>146</v>
      </c>
      <c r="T12" s="2" t="s">
        <v>100</v>
      </c>
      <c r="U12" s="2" t="s">
        <v>102</v>
      </c>
      <c r="V12" s="2" t="s">
        <v>103</v>
      </c>
      <c r="W12" s="2" t="s">
        <v>104</v>
      </c>
      <c r="X12" s="2" t="s">
        <v>105</v>
      </c>
      <c r="Y12" s="2" t="s">
        <v>106</v>
      </c>
      <c r="Z12" s="4">
        <v>211</v>
      </c>
      <c r="AA12" s="4">
        <f>=ROUNDDOWN(6.80645161290323,0)</f>
      </c>
      <c r="AB12" s="5">
        <v>31</v>
      </c>
      <c r="AC12" s="2" t="s">
        <v>115</v>
      </c>
      <c r="AD12" s="4">
        <v>100</v>
      </c>
      <c r="AE12" s="4">
        <v>710</v>
      </c>
      <c r="AF12" s="6">
        <v>65</v>
      </c>
      <c r="AG12" s="6">
        <v>73</v>
      </c>
      <c r="AH12" s="7">
        <v>0.9123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>
        <v>695</v>
      </c>
      <c r="AQ12" s="8">
        <v>45175</v>
      </c>
      <c r="AR12" s="4"/>
      <c r="AS12" s="8"/>
      <c r="AT12" s="7"/>
      <c r="AU12" s="7"/>
      <c r="AV12" s="4">
        <v>1551</v>
      </c>
      <c r="AW12" s="8">
        <v>105095</v>
      </c>
      <c r="AX12" s="4" t="s">
        <v>100</v>
      </c>
      <c r="AY12" s="8" t="s">
        <v>100</v>
      </c>
      <c r="AZ12" s="7" t="s">
        <v>100</v>
      </c>
      <c r="BA12" s="7" t="s">
        <v>100</v>
      </c>
      <c r="BB12" s="7">
        <v>0.4298</v>
      </c>
      <c r="BC12" s="4" t="s">
        <v>100</v>
      </c>
      <c r="BD12" s="8" t="s">
        <v>100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>
        <v>0.1295</v>
      </c>
      <c r="BJ12" s="4">
        <v>1222</v>
      </c>
      <c r="BK12" s="8">
        <v>79771.52</v>
      </c>
      <c r="BL12" s="2" t="s">
        <v>147</v>
      </c>
      <c r="BM12" s="7">
        <v>0.5687</v>
      </c>
      <c r="BN12" s="7">
        <v>0.5663</v>
      </c>
      <c r="BO12" s="4">
        <v>695</v>
      </c>
      <c r="BP12" s="8">
        <v>45175</v>
      </c>
      <c r="BQ12" s="4"/>
      <c r="BR12" s="8"/>
      <c r="BS12" s="7"/>
      <c r="BT12" s="7"/>
      <c r="BU12" s="2" t="s">
        <v>109</v>
      </c>
      <c r="BV12" s="2" t="s">
        <v>97</v>
      </c>
      <c r="BW12" s="2" t="s">
        <v>110</v>
      </c>
      <c r="BX12" s="2" t="s">
        <v>148</v>
      </c>
      <c r="BY12" s="2" t="s">
        <v>112</v>
      </c>
      <c r="BZ12" s="2" t="s">
        <v>100</v>
      </c>
    </row>
    <row r="13">
      <c r="A13" s="2" t="s">
        <v>149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91</v>
      </c>
      <c r="G13" s="2" t="s">
        <v>92</v>
      </c>
      <c r="H13" s="2" t="s">
        <v>93</v>
      </c>
      <c r="I13" s="2" t="s">
        <v>94</v>
      </c>
      <c r="J13" s="2" t="s">
        <v>114</v>
      </c>
      <c r="K13" s="2" t="s">
        <v>144</v>
      </c>
      <c r="L13" s="3">
        <v>68.6</v>
      </c>
      <c r="M13" s="3">
        <v>72.02</v>
      </c>
      <c r="N13" s="3">
        <v>139.99</v>
      </c>
      <c r="O13" s="2" t="s">
        <v>97</v>
      </c>
      <c r="P13" s="2" t="s">
        <v>145</v>
      </c>
      <c r="Q13" s="2" t="s">
        <v>99</v>
      </c>
      <c r="R13" s="2" t="s">
        <v>100</v>
      </c>
      <c r="S13" s="2" t="s">
        <v>146</v>
      </c>
      <c r="T13" s="2" t="s">
        <v>100</v>
      </c>
      <c r="U13" s="2" t="s">
        <v>102</v>
      </c>
      <c r="V13" s="2" t="s">
        <v>103</v>
      </c>
      <c r="W13" s="2" t="s">
        <v>104</v>
      </c>
      <c r="X13" s="2" t="s">
        <v>105</v>
      </c>
      <c r="Y13" s="2" t="s">
        <v>106</v>
      </c>
      <c r="Z13" s="4">
        <v>372</v>
      </c>
      <c r="AA13" s="4">
        <f>=ROUNDDOWN(9.07317073170732,0)</f>
      </c>
      <c r="AB13" s="5">
        <v>41</v>
      </c>
      <c r="AC13" s="2" t="s">
        <v>115</v>
      </c>
      <c r="AD13" s="4">
        <v>120</v>
      </c>
      <c r="AE13" s="4">
        <v>930</v>
      </c>
      <c r="AF13" s="6">
        <v>65</v>
      </c>
      <c r="AG13" s="6">
        <v>73</v>
      </c>
      <c r="AH13" s="7">
        <v>0.8082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>
        <v>856</v>
      </c>
      <c r="AQ13" s="8">
        <v>59920</v>
      </c>
      <c r="AR13" s="4"/>
      <c r="AS13" s="8"/>
      <c r="AT13" s="7"/>
      <c r="AU13" s="7"/>
      <c r="AV13" s="4" t="s">
        <v>100</v>
      </c>
      <c r="AW13" s="8" t="s">
        <v>100</v>
      </c>
      <c r="AX13" s="4" t="s">
        <v>100</v>
      </c>
      <c r="AY13" s="8" t="s">
        <v>100</v>
      </c>
      <c r="AZ13" s="7" t="s">
        <v>100</v>
      </c>
      <c r="BA13" s="7" t="s">
        <v>100</v>
      </c>
      <c r="BB13" s="7">
        <v>0.5702</v>
      </c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 t="s">
        <v>100</v>
      </c>
      <c r="BJ13" s="4">
        <v>1304</v>
      </c>
      <c r="BK13" s="8">
        <v>91502.4</v>
      </c>
      <c r="BL13" s="2" t="s">
        <v>150</v>
      </c>
      <c r="BM13" s="7">
        <v>0.6564</v>
      </c>
      <c r="BN13" s="7">
        <v>0.6548</v>
      </c>
      <c r="BO13" s="4">
        <v>856</v>
      </c>
      <c r="BP13" s="8">
        <v>59920</v>
      </c>
      <c r="BQ13" s="4"/>
      <c r="BR13" s="8"/>
      <c r="BS13" s="7"/>
      <c r="BT13" s="7"/>
      <c r="BU13" s="2" t="s">
        <v>109</v>
      </c>
      <c r="BV13" s="2" t="s">
        <v>97</v>
      </c>
      <c r="BW13" s="2" t="s">
        <v>110</v>
      </c>
      <c r="BX13" s="2" t="s">
        <v>151</v>
      </c>
      <c r="BY13" s="2" t="s">
        <v>112</v>
      </c>
      <c r="BZ13" s="2" t="s">
        <v>100</v>
      </c>
    </row>
    <row r="14">
      <c r="A14" s="2" t="s">
        <v>152</v>
      </c>
      <c r="B14" s="2" t="s">
        <v>87</v>
      </c>
      <c r="C14" s="2" t="s">
        <v>88</v>
      </c>
      <c r="D14" s="2" t="s">
        <v>153</v>
      </c>
      <c r="E14" s="2" t="s">
        <v>154</v>
      </c>
      <c r="F14" s="2" t="s">
        <v>91</v>
      </c>
      <c r="G14" s="2" t="s">
        <v>92</v>
      </c>
      <c r="H14" s="2" t="s">
        <v>93</v>
      </c>
      <c r="I14" s="2" t="s">
        <v>155</v>
      </c>
      <c r="J14" s="2" t="s">
        <v>156</v>
      </c>
      <c r="K14" s="2" t="s">
        <v>96</v>
      </c>
      <c r="L14" s="3">
        <v>85.47</v>
      </c>
      <c r="M14" s="3">
        <v>89.74</v>
      </c>
      <c r="N14" s="3">
        <v>149.99</v>
      </c>
      <c r="O14" s="2" t="s">
        <v>97</v>
      </c>
      <c r="P14" s="2" t="s">
        <v>98</v>
      </c>
      <c r="Q14" s="2" t="s">
        <v>99</v>
      </c>
      <c r="R14" s="2" t="s">
        <v>100</v>
      </c>
      <c r="S14" s="2" t="s">
        <v>101</v>
      </c>
      <c r="T14" s="2" t="s">
        <v>100</v>
      </c>
      <c r="U14" s="2" t="s">
        <v>157</v>
      </c>
      <c r="V14" s="2" t="s">
        <v>103</v>
      </c>
      <c r="W14" s="2" t="s">
        <v>104</v>
      </c>
      <c r="X14" s="2" t="s">
        <v>105</v>
      </c>
      <c r="Y14" s="2" t="s">
        <v>106</v>
      </c>
      <c r="Z14" s="4">
        <v>1226</v>
      </c>
      <c r="AA14" s="4">
        <f>=ROUNDDOWN(17.5142857142857,0)</f>
      </c>
      <c r="AB14" s="5">
        <v>70</v>
      </c>
      <c r="AC14" s="2" t="s">
        <v>123</v>
      </c>
      <c r="AD14" s="4">
        <v>180</v>
      </c>
      <c r="AE14" s="4">
        <v>1710</v>
      </c>
      <c r="AF14" s="6">
        <v>65</v>
      </c>
      <c r="AG14" s="6">
        <v>73</v>
      </c>
      <c r="AH14" s="7">
        <v>1</v>
      </c>
      <c r="AI14" s="4"/>
      <c r="AJ14" s="4">
        <f>=ROUNDDOWN({0},0)</f>
      </c>
      <c r="AK14" s="5">
        <v>2.6</v>
      </c>
      <c r="AL14" s="2" t="s">
        <v>100</v>
      </c>
      <c r="AM14" s="4"/>
      <c r="AN14" s="4"/>
      <c r="AO14" s="7">
        <v>0.0438</v>
      </c>
      <c r="AP14" s="4">
        <v>53</v>
      </c>
      <c r="AQ14" s="8">
        <v>4954.97</v>
      </c>
      <c r="AR14" s="4"/>
      <c r="AS14" s="8"/>
      <c r="AT14" s="7"/>
      <c r="AU14" s="7"/>
      <c r="AV14" s="4">
        <v>111</v>
      </c>
      <c r="AW14" s="8">
        <v>11015.39</v>
      </c>
      <c r="AX14" s="4" t="s">
        <v>100</v>
      </c>
      <c r="AY14" s="8" t="s">
        <v>100</v>
      </c>
      <c r="AZ14" s="7" t="s">
        <v>100</v>
      </c>
      <c r="BA14" s="7" t="s">
        <v>100</v>
      </c>
      <c r="BB14" s="7">
        <v>0.4498</v>
      </c>
      <c r="BC14" s="4">
        <v>166</v>
      </c>
      <c r="BD14" s="8">
        <v>16443.34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>
        <v>0.6699</v>
      </c>
      <c r="BJ14" s="4">
        <v>3884</v>
      </c>
      <c r="BK14" s="8">
        <v>357571.55</v>
      </c>
      <c r="BL14" s="2" t="s">
        <v>158</v>
      </c>
      <c r="BM14" s="7">
        <v>0.0136</v>
      </c>
      <c r="BN14" s="7">
        <v>0.0139</v>
      </c>
      <c r="BO14" s="4">
        <v>53</v>
      </c>
      <c r="BP14" s="8">
        <v>4954.97</v>
      </c>
      <c r="BQ14" s="4"/>
      <c r="BR14" s="8"/>
      <c r="BS14" s="7"/>
      <c r="BT14" s="7"/>
      <c r="BU14" s="2" t="s">
        <v>109</v>
      </c>
      <c r="BV14" s="2" t="s">
        <v>97</v>
      </c>
      <c r="BW14" s="2" t="s">
        <v>110</v>
      </c>
      <c r="BX14" s="2" t="s">
        <v>159</v>
      </c>
      <c r="BY14" s="2" t="s">
        <v>112</v>
      </c>
      <c r="BZ14" s="2" t="s">
        <v>100</v>
      </c>
    </row>
    <row r="15">
      <c r="A15" s="2" t="s">
        <v>160</v>
      </c>
      <c r="B15" s="2" t="s">
        <v>87</v>
      </c>
      <c r="C15" s="2" t="s">
        <v>88</v>
      </c>
      <c r="D15" s="2" t="s">
        <v>153</v>
      </c>
      <c r="E15" s="2" t="s">
        <v>154</v>
      </c>
      <c r="F15" s="2" t="s">
        <v>91</v>
      </c>
      <c r="G15" s="2" t="s">
        <v>92</v>
      </c>
      <c r="H15" s="2" t="s">
        <v>93</v>
      </c>
      <c r="I15" s="2" t="s">
        <v>155</v>
      </c>
      <c r="J15" s="2" t="s">
        <v>161</v>
      </c>
      <c r="K15" s="2" t="s">
        <v>96</v>
      </c>
      <c r="L15" s="3">
        <v>95.51</v>
      </c>
      <c r="M15" s="3">
        <v>100.29</v>
      </c>
      <c r="N15" s="3">
        <v>169.99</v>
      </c>
      <c r="O15" s="2" t="s">
        <v>97</v>
      </c>
      <c r="P15" s="2" t="s">
        <v>98</v>
      </c>
      <c r="Q15" s="2" t="s">
        <v>99</v>
      </c>
      <c r="R15" s="2" t="s">
        <v>100</v>
      </c>
      <c r="S15" s="2" t="s">
        <v>101</v>
      </c>
      <c r="T15" s="2" t="s">
        <v>100</v>
      </c>
      <c r="U15" s="2" t="s">
        <v>157</v>
      </c>
      <c r="V15" s="2" t="s">
        <v>103</v>
      </c>
      <c r="W15" s="2" t="s">
        <v>104</v>
      </c>
      <c r="X15" s="2" t="s">
        <v>105</v>
      </c>
      <c r="Y15" s="2" t="s">
        <v>106</v>
      </c>
      <c r="Z15" s="4">
        <v>650</v>
      </c>
      <c r="AA15" s="4">
        <f>=ROUNDDOWN(11.8181818181818,0)</f>
      </c>
      <c r="AB15" s="5">
        <v>55</v>
      </c>
      <c r="AC15" s="2" t="s">
        <v>123</v>
      </c>
      <c r="AD15" s="4">
        <v>60</v>
      </c>
      <c r="AE15" s="4">
        <v>1310</v>
      </c>
      <c r="AF15" s="6">
        <v>65</v>
      </c>
      <c r="AG15" s="6">
        <v>73</v>
      </c>
      <c r="AH15" s="7">
        <v>0.9918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>
        <v>39</v>
      </c>
      <c r="AQ15" s="8">
        <v>4075.11</v>
      </c>
      <c r="AR15" s="4"/>
      <c r="AS15" s="8"/>
      <c r="AT15" s="7"/>
      <c r="AU15" s="7"/>
      <c r="AV15" s="4" t="s">
        <v>100</v>
      </c>
      <c r="AW15" s="8" t="s">
        <v>100</v>
      </c>
      <c r="AX15" s="4" t="s">
        <v>100</v>
      </c>
      <c r="AY15" s="8" t="s">
        <v>100</v>
      </c>
      <c r="AZ15" s="7" t="s">
        <v>100</v>
      </c>
      <c r="BA15" s="7" t="s">
        <v>100</v>
      </c>
      <c r="BB15" s="7">
        <v>0.3699</v>
      </c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 t="s">
        <v>100</v>
      </c>
      <c r="BJ15" s="4">
        <v>2576</v>
      </c>
      <c r="BK15" s="8">
        <v>269406.33</v>
      </c>
      <c r="BL15" s="2" t="s">
        <v>162</v>
      </c>
      <c r="BM15" s="7">
        <v>0.0151</v>
      </c>
      <c r="BN15" s="7">
        <v>0.0151</v>
      </c>
      <c r="BO15" s="4">
        <v>39</v>
      </c>
      <c r="BP15" s="8">
        <v>4075.11</v>
      </c>
      <c r="BQ15" s="4"/>
      <c r="BR15" s="8"/>
      <c r="BS15" s="7"/>
      <c r="BT15" s="7"/>
      <c r="BU15" s="2" t="s">
        <v>109</v>
      </c>
      <c r="BV15" s="2" t="s">
        <v>97</v>
      </c>
      <c r="BW15" s="2" t="s">
        <v>110</v>
      </c>
      <c r="BX15" s="2" t="s">
        <v>163</v>
      </c>
      <c r="BY15" s="2" t="s">
        <v>112</v>
      </c>
      <c r="BZ15" s="2" t="s">
        <v>100</v>
      </c>
    </row>
    <row r="16">
      <c r="A16" s="2" t="s">
        <v>164</v>
      </c>
      <c r="B16" s="2" t="s">
        <v>87</v>
      </c>
      <c r="C16" s="2" t="s">
        <v>88</v>
      </c>
      <c r="D16" s="2" t="s">
        <v>153</v>
      </c>
      <c r="E16" s="2" t="s">
        <v>154</v>
      </c>
      <c r="F16" s="2" t="s">
        <v>91</v>
      </c>
      <c r="G16" s="2" t="s">
        <v>92</v>
      </c>
      <c r="H16" s="2" t="s">
        <v>93</v>
      </c>
      <c r="I16" s="2" t="s">
        <v>155</v>
      </c>
      <c r="J16" s="2" t="s">
        <v>165</v>
      </c>
      <c r="K16" s="2" t="s">
        <v>96</v>
      </c>
      <c r="L16" s="3">
        <v>95.51</v>
      </c>
      <c r="M16" s="3">
        <v>100.29</v>
      </c>
      <c r="N16" s="3">
        <v>169.99</v>
      </c>
      <c r="O16" s="2" t="s">
        <v>97</v>
      </c>
      <c r="P16" s="2" t="s">
        <v>98</v>
      </c>
      <c r="Q16" s="2" t="s">
        <v>99</v>
      </c>
      <c r="R16" s="2" t="s">
        <v>100</v>
      </c>
      <c r="S16" s="2" t="s">
        <v>101</v>
      </c>
      <c r="T16" s="2" t="s">
        <v>100</v>
      </c>
      <c r="U16" s="2" t="s">
        <v>157</v>
      </c>
      <c r="V16" s="2" t="s">
        <v>103</v>
      </c>
      <c r="W16" s="2" t="s">
        <v>104</v>
      </c>
      <c r="X16" s="2" t="s">
        <v>105</v>
      </c>
      <c r="Y16" s="2" t="s">
        <v>106</v>
      </c>
      <c r="Z16" s="4">
        <v>322</v>
      </c>
      <c r="AA16" s="4">
        <f>=ROUNDDOWN(14,0)</f>
      </c>
      <c r="AB16" s="5">
        <v>23</v>
      </c>
      <c r="AC16" s="2" t="s">
        <v>123</v>
      </c>
      <c r="AD16" s="4">
        <v>50</v>
      </c>
      <c r="AE16" s="4">
        <v>620</v>
      </c>
      <c r="AF16" s="6">
        <v>65</v>
      </c>
      <c r="AG16" s="6">
        <v>73</v>
      </c>
      <c r="AH16" s="7">
        <v>0.9918</v>
      </c>
      <c r="AI16" s="4"/>
      <c r="AJ16" s="4">
        <f>=ROUNDDOWN({0},0)</f>
      </c>
      <c r="AK16" s="5">
        <v>0.6</v>
      </c>
      <c r="AL16" s="2" t="s">
        <v>100</v>
      </c>
      <c r="AM16" s="4"/>
      <c r="AN16" s="4"/>
      <c r="AO16" s="7">
        <v>0.526</v>
      </c>
      <c r="AP16" s="4">
        <v>19</v>
      </c>
      <c r="AQ16" s="8">
        <v>1985.31</v>
      </c>
      <c r="AR16" s="4"/>
      <c r="AS16" s="8"/>
      <c r="AT16" s="7"/>
      <c r="AU16" s="7"/>
      <c r="AV16" s="4" t="s">
        <v>100</v>
      </c>
      <c r="AW16" s="8" t="s">
        <v>100</v>
      </c>
      <c r="AX16" s="4" t="s">
        <v>100</v>
      </c>
      <c r="AY16" s="8" t="s">
        <v>100</v>
      </c>
      <c r="AZ16" s="7" t="s">
        <v>100</v>
      </c>
      <c r="BA16" s="7" t="s">
        <v>100</v>
      </c>
      <c r="BB16" s="7">
        <v>0.1802</v>
      </c>
      <c r="BC16" s="4" t="s">
        <v>100</v>
      </c>
      <c r="BD16" s="8" t="s">
        <v>100</v>
      </c>
      <c r="BE16" s="4" t="s">
        <v>100</v>
      </c>
      <c r="BF16" s="8" t="s">
        <v>100</v>
      </c>
      <c r="BG16" s="7" t="s">
        <v>100</v>
      </c>
      <c r="BH16" s="7" t="s">
        <v>100</v>
      </c>
      <c r="BI16" s="7" t="s">
        <v>100</v>
      </c>
      <c r="BJ16" s="4">
        <v>1022</v>
      </c>
      <c r="BK16" s="8">
        <v>107208.35</v>
      </c>
      <c r="BL16" s="2" t="s">
        <v>166</v>
      </c>
      <c r="BM16" s="7">
        <v>0.0186</v>
      </c>
      <c r="BN16" s="7">
        <v>0.0185</v>
      </c>
      <c r="BO16" s="4">
        <v>19</v>
      </c>
      <c r="BP16" s="8">
        <v>1985.31</v>
      </c>
      <c r="BQ16" s="4"/>
      <c r="BR16" s="8"/>
      <c r="BS16" s="7"/>
      <c r="BT16" s="7"/>
      <c r="BU16" s="2" t="s">
        <v>109</v>
      </c>
      <c r="BV16" s="2" t="s">
        <v>97</v>
      </c>
      <c r="BW16" s="2" t="s">
        <v>110</v>
      </c>
      <c r="BX16" s="2" t="s">
        <v>167</v>
      </c>
      <c r="BY16" s="2" t="s">
        <v>112</v>
      </c>
      <c r="BZ16" s="2" t="s">
        <v>100</v>
      </c>
    </row>
    <row r="17">
      <c r="A17" s="2" t="s">
        <v>168</v>
      </c>
      <c r="B17" s="2" t="s">
        <v>87</v>
      </c>
      <c r="C17" s="2" t="s">
        <v>88</v>
      </c>
      <c r="D17" s="2" t="s">
        <v>153</v>
      </c>
      <c r="E17" s="2" t="s">
        <v>154</v>
      </c>
      <c r="F17" s="2" t="s">
        <v>91</v>
      </c>
      <c r="G17" s="2" t="s">
        <v>92</v>
      </c>
      <c r="H17" s="2" t="s">
        <v>93</v>
      </c>
      <c r="I17" s="2" t="s">
        <v>155</v>
      </c>
      <c r="J17" s="2" t="s">
        <v>156</v>
      </c>
      <c r="K17" s="2" t="s">
        <v>144</v>
      </c>
      <c r="L17" s="3">
        <v>85.47</v>
      </c>
      <c r="M17" s="3">
        <v>89.74</v>
      </c>
      <c r="N17" s="3">
        <v>149.99</v>
      </c>
      <c r="O17" s="2" t="s">
        <v>97</v>
      </c>
      <c r="P17" s="2" t="s">
        <v>145</v>
      </c>
      <c r="Q17" s="2" t="s">
        <v>99</v>
      </c>
      <c r="R17" s="2" t="s">
        <v>100</v>
      </c>
      <c r="S17" s="2" t="s">
        <v>169</v>
      </c>
      <c r="T17" s="2" t="s">
        <v>100</v>
      </c>
      <c r="U17" s="2" t="s">
        <v>157</v>
      </c>
      <c r="V17" s="2" t="s">
        <v>103</v>
      </c>
      <c r="W17" s="2" t="s">
        <v>104</v>
      </c>
      <c r="X17" s="2" t="s">
        <v>105</v>
      </c>
      <c r="Y17" s="2" t="s">
        <v>106</v>
      </c>
      <c r="Z17" s="4">
        <v>108</v>
      </c>
      <c r="AA17" s="4">
        <f>=ROUNDDOWN(6,0)</f>
      </c>
      <c r="AB17" s="5">
        <v>18</v>
      </c>
      <c r="AC17" s="2" t="s">
        <v>123</v>
      </c>
      <c r="AD17" s="4">
        <v>30</v>
      </c>
      <c r="AE17" s="4">
        <v>500</v>
      </c>
      <c r="AF17" s="6">
        <v>65</v>
      </c>
      <c r="AG17" s="6">
        <v>73</v>
      </c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>
        <v>16</v>
      </c>
      <c r="AQ17" s="8">
        <v>1495.84</v>
      </c>
      <c r="AR17" s="4"/>
      <c r="AS17" s="8"/>
      <c r="AT17" s="7"/>
      <c r="AU17" s="7"/>
      <c r="AV17" s="4">
        <v>29</v>
      </c>
      <c r="AW17" s="8">
        <v>2854.21</v>
      </c>
      <c r="AX17" s="4" t="s">
        <v>100</v>
      </c>
      <c r="AY17" s="8" t="s">
        <v>100</v>
      </c>
      <c r="AZ17" s="7" t="s">
        <v>100</v>
      </c>
      <c r="BA17" s="7" t="s">
        <v>100</v>
      </c>
      <c r="BB17" s="7">
        <v>0.5241</v>
      </c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>
        <v>0.1736</v>
      </c>
      <c r="BJ17" s="4">
        <v>687</v>
      </c>
      <c r="BK17" s="8">
        <v>62672.47</v>
      </c>
      <c r="BL17" s="2" t="s">
        <v>170</v>
      </c>
      <c r="BM17" s="7">
        <v>0.0233</v>
      </c>
      <c r="BN17" s="7">
        <v>0.0239</v>
      </c>
      <c r="BO17" s="4">
        <v>16</v>
      </c>
      <c r="BP17" s="8">
        <v>1495.84</v>
      </c>
      <c r="BQ17" s="4"/>
      <c r="BR17" s="8"/>
      <c r="BS17" s="7"/>
      <c r="BT17" s="7"/>
      <c r="BU17" s="2" t="s">
        <v>109</v>
      </c>
      <c r="BV17" s="2" t="s">
        <v>97</v>
      </c>
      <c r="BW17" s="2" t="s">
        <v>110</v>
      </c>
      <c r="BX17" s="2" t="s">
        <v>171</v>
      </c>
      <c r="BY17" s="2" t="s">
        <v>112</v>
      </c>
      <c r="BZ17" s="2" t="s">
        <v>100</v>
      </c>
    </row>
    <row r="18">
      <c r="A18" s="2" t="s">
        <v>172</v>
      </c>
      <c r="B18" s="2" t="s">
        <v>87</v>
      </c>
      <c r="C18" s="2" t="s">
        <v>88</v>
      </c>
      <c r="D18" s="2" t="s">
        <v>153</v>
      </c>
      <c r="E18" s="2" t="s">
        <v>154</v>
      </c>
      <c r="F18" s="2" t="s">
        <v>91</v>
      </c>
      <c r="G18" s="2" t="s">
        <v>92</v>
      </c>
      <c r="H18" s="2" t="s">
        <v>93</v>
      </c>
      <c r="I18" s="2" t="s">
        <v>155</v>
      </c>
      <c r="J18" s="2" t="s">
        <v>161</v>
      </c>
      <c r="K18" s="2" t="s">
        <v>144</v>
      </c>
      <c r="L18" s="3">
        <v>95.51</v>
      </c>
      <c r="M18" s="3">
        <v>100.29</v>
      </c>
      <c r="N18" s="3">
        <v>169.99</v>
      </c>
      <c r="O18" s="2" t="s">
        <v>97</v>
      </c>
      <c r="P18" s="2" t="s">
        <v>145</v>
      </c>
      <c r="Q18" s="2" t="s">
        <v>99</v>
      </c>
      <c r="R18" s="2" t="s">
        <v>100</v>
      </c>
      <c r="S18" s="2" t="s">
        <v>169</v>
      </c>
      <c r="T18" s="2" t="s">
        <v>100</v>
      </c>
      <c r="U18" s="2" t="s">
        <v>157</v>
      </c>
      <c r="V18" s="2" t="s">
        <v>103</v>
      </c>
      <c r="W18" s="2" t="s">
        <v>104</v>
      </c>
      <c r="X18" s="2" t="s">
        <v>105</v>
      </c>
      <c r="Y18" s="2" t="s">
        <v>106</v>
      </c>
      <c r="Z18" s="4">
        <v>190</v>
      </c>
      <c r="AA18" s="4">
        <f>=ROUNDDOWN(14.6153846153846,0)</f>
      </c>
      <c r="AB18" s="5">
        <v>13</v>
      </c>
      <c r="AC18" s="2" t="s">
        <v>123</v>
      </c>
      <c r="AD18" s="4">
        <v>30</v>
      </c>
      <c r="AE18" s="4">
        <v>240</v>
      </c>
      <c r="AF18" s="6">
        <v>65</v>
      </c>
      <c r="AG18" s="6">
        <v>73</v>
      </c>
      <c r="AH18" s="7">
        <v>0.8904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>
        <v>11</v>
      </c>
      <c r="AQ18" s="8">
        <v>1149.39</v>
      </c>
      <c r="AR18" s="4"/>
      <c r="AS18" s="8"/>
      <c r="AT18" s="7"/>
      <c r="AU18" s="7"/>
      <c r="AV18" s="4" t="s">
        <v>100</v>
      </c>
      <c r="AW18" s="8" t="s">
        <v>100</v>
      </c>
      <c r="AX18" s="4" t="s">
        <v>100</v>
      </c>
      <c r="AY18" s="8" t="s">
        <v>100</v>
      </c>
      <c r="AZ18" s="7" t="s">
        <v>100</v>
      </c>
      <c r="BA18" s="7" t="s">
        <v>100</v>
      </c>
      <c r="BB18" s="7">
        <v>0.4027</v>
      </c>
      <c r="BC18" s="4" t="s">
        <v>100</v>
      </c>
      <c r="BD18" s="8" t="s">
        <v>100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 t="s">
        <v>100</v>
      </c>
      <c r="BJ18" s="4">
        <v>433</v>
      </c>
      <c r="BK18" s="8">
        <v>45220.53</v>
      </c>
      <c r="BL18" s="2" t="s">
        <v>173</v>
      </c>
      <c r="BM18" s="7">
        <v>0.0254</v>
      </c>
      <c r="BN18" s="7">
        <v>0.0254</v>
      </c>
      <c r="BO18" s="4">
        <v>11</v>
      </c>
      <c r="BP18" s="8">
        <v>1149.39</v>
      </c>
      <c r="BQ18" s="4"/>
      <c r="BR18" s="8"/>
      <c r="BS18" s="7"/>
      <c r="BT18" s="7"/>
      <c r="BU18" s="2" t="s">
        <v>109</v>
      </c>
      <c r="BV18" s="2" t="s">
        <v>97</v>
      </c>
      <c r="BW18" s="2" t="s">
        <v>110</v>
      </c>
      <c r="BX18" s="2" t="s">
        <v>174</v>
      </c>
      <c r="BY18" s="2" t="s">
        <v>112</v>
      </c>
      <c r="BZ18" s="2" t="s">
        <v>100</v>
      </c>
    </row>
    <row r="19">
      <c r="A19" s="2" t="s">
        <v>175</v>
      </c>
      <c r="B19" s="2" t="s">
        <v>87</v>
      </c>
      <c r="C19" s="2" t="s">
        <v>88</v>
      </c>
      <c r="D19" s="2" t="s">
        <v>153</v>
      </c>
      <c r="E19" s="2" t="s">
        <v>154</v>
      </c>
      <c r="F19" s="2" t="s">
        <v>91</v>
      </c>
      <c r="G19" s="2" t="s">
        <v>92</v>
      </c>
      <c r="H19" s="2" t="s">
        <v>93</v>
      </c>
      <c r="I19" s="2" t="s">
        <v>155</v>
      </c>
      <c r="J19" s="2" t="s">
        <v>165</v>
      </c>
      <c r="K19" s="2" t="s">
        <v>144</v>
      </c>
      <c r="L19" s="3">
        <v>95.51</v>
      </c>
      <c r="M19" s="3">
        <v>100.29</v>
      </c>
      <c r="N19" s="3">
        <v>169.99</v>
      </c>
      <c r="O19" s="2" t="s">
        <v>97</v>
      </c>
      <c r="P19" s="2" t="s">
        <v>145</v>
      </c>
      <c r="Q19" s="2" t="s">
        <v>99</v>
      </c>
      <c r="R19" s="2" t="s">
        <v>100</v>
      </c>
      <c r="S19" s="2" t="s">
        <v>169</v>
      </c>
      <c r="T19" s="2" t="s">
        <v>100</v>
      </c>
      <c r="U19" s="2" t="s">
        <v>157</v>
      </c>
      <c r="V19" s="2" t="s">
        <v>103</v>
      </c>
      <c r="W19" s="2" t="s">
        <v>104</v>
      </c>
      <c r="X19" s="2" t="s">
        <v>105</v>
      </c>
      <c r="Y19" s="2" t="s">
        <v>106</v>
      </c>
      <c r="Z19" s="4">
        <v>65</v>
      </c>
      <c r="AA19" s="4">
        <f>=ROUNDDOWN(16.25,0)</f>
      </c>
      <c r="AB19" s="5">
        <v>4</v>
      </c>
      <c r="AC19" s="2" t="s">
        <v>115</v>
      </c>
      <c r="AD19" s="4">
        <v>30</v>
      </c>
      <c r="AE19" s="4">
        <v>90</v>
      </c>
      <c r="AF19" s="6">
        <v>65</v>
      </c>
      <c r="AG19" s="6"/>
      <c r="AH19" s="7">
        <v>0.4712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2</v>
      </c>
      <c r="AQ19" s="8">
        <v>208.98</v>
      </c>
      <c r="AR19" s="4"/>
      <c r="AS19" s="8"/>
      <c r="AT19" s="7"/>
      <c r="AU19" s="7"/>
      <c r="AV19" s="4" t="s">
        <v>100</v>
      </c>
      <c r="AW19" s="8" t="s">
        <v>100</v>
      </c>
      <c r="AX19" s="4" t="s">
        <v>100</v>
      </c>
      <c r="AY19" s="8" t="s">
        <v>100</v>
      </c>
      <c r="AZ19" s="7" t="s">
        <v>100</v>
      </c>
      <c r="BA19" s="7" t="s">
        <v>100</v>
      </c>
      <c r="BB19" s="7">
        <v>0.0732</v>
      </c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 t="s">
        <v>100</v>
      </c>
      <c r="BJ19" s="4">
        <v>98</v>
      </c>
      <c r="BK19" s="8">
        <v>9841.53</v>
      </c>
      <c r="BL19" s="2" t="s">
        <v>176</v>
      </c>
      <c r="BM19" s="7">
        <v>0.0204</v>
      </c>
      <c r="BN19" s="7">
        <v>0.0212</v>
      </c>
      <c r="BO19" s="4">
        <v>2</v>
      </c>
      <c r="BP19" s="8">
        <v>208.98</v>
      </c>
      <c r="BQ19" s="4"/>
      <c r="BR19" s="8"/>
      <c r="BS19" s="7"/>
      <c r="BT19" s="7"/>
      <c r="BU19" s="2" t="s">
        <v>109</v>
      </c>
      <c r="BV19" s="2" t="s">
        <v>97</v>
      </c>
      <c r="BW19" s="2" t="s">
        <v>110</v>
      </c>
      <c r="BX19" s="2" t="s">
        <v>177</v>
      </c>
      <c r="BY19" s="2" t="s">
        <v>112</v>
      </c>
      <c r="BZ19" s="2" t="s">
        <v>100</v>
      </c>
    </row>
    <row r="20">
      <c r="A20" s="2" t="s">
        <v>178</v>
      </c>
      <c r="B20" s="2" t="s">
        <v>87</v>
      </c>
      <c r="C20" s="2" t="s">
        <v>88</v>
      </c>
      <c r="D20" s="2" t="s">
        <v>153</v>
      </c>
      <c r="E20" s="2" t="s">
        <v>154</v>
      </c>
      <c r="F20" s="2" t="s">
        <v>91</v>
      </c>
      <c r="G20" s="2" t="s">
        <v>92</v>
      </c>
      <c r="H20" s="2" t="s">
        <v>93</v>
      </c>
      <c r="I20" s="2" t="s">
        <v>155</v>
      </c>
      <c r="J20" s="2" t="s">
        <v>156</v>
      </c>
      <c r="K20" s="2" t="s">
        <v>132</v>
      </c>
      <c r="L20" s="3">
        <v>85.47</v>
      </c>
      <c r="M20" s="3">
        <v>89.74</v>
      </c>
      <c r="N20" s="3">
        <v>149.99</v>
      </c>
      <c r="O20" s="2" t="s">
        <v>97</v>
      </c>
      <c r="P20" s="2" t="s">
        <v>145</v>
      </c>
      <c r="Q20" s="2" t="s">
        <v>99</v>
      </c>
      <c r="R20" s="2" t="s">
        <v>100</v>
      </c>
      <c r="S20" s="2" t="s">
        <v>179</v>
      </c>
      <c r="T20" s="2" t="s">
        <v>134</v>
      </c>
      <c r="U20" s="2" t="s">
        <v>157</v>
      </c>
      <c r="V20" s="2" t="s">
        <v>103</v>
      </c>
      <c r="W20" s="2" t="s">
        <v>104</v>
      </c>
      <c r="X20" s="2" t="s">
        <v>105</v>
      </c>
      <c r="Y20" s="2" t="s">
        <v>135</v>
      </c>
      <c r="Z20" s="4">
        <v>63</v>
      </c>
      <c r="AA20" s="4">
        <f>=ROUNDDOWN(1.90909090909091,0)</f>
      </c>
      <c r="AB20" s="5">
        <v>33</v>
      </c>
      <c r="AC20" s="2" t="s">
        <v>107</v>
      </c>
      <c r="AD20" s="4">
        <v>240</v>
      </c>
      <c r="AE20" s="4">
        <v>1140</v>
      </c>
      <c r="AF20" s="6">
        <v>65</v>
      </c>
      <c r="AG20" s="6"/>
      <c r="AH20" s="7">
        <v>0.9151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>
        <v>13</v>
      </c>
      <c r="AQ20" s="8">
        <v>1215.37</v>
      </c>
      <c r="AR20" s="4"/>
      <c r="AS20" s="8"/>
      <c r="AT20" s="7"/>
      <c r="AU20" s="7"/>
      <c r="AV20" s="4">
        <v>26</v>
      </c>
      <c r="AW20" s="8">
        <v>2573.74</v>
      </c>
      <c r="AX20" s="4" t="s">
        <v>100</v>
      </c>
      <c r="AY20" s="8" t="s">
        <v>100</v>
      </c>
      <c r="AZ20" s="7" t="s">
        <v>100</v>
      </c>
      <c r="BA20" s="7" t="s">
        <v>100</v>
      </c>
      <c r="BB20" s="7">
        <v>0.4722</v>
      </c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>
        <v>0.1565</v>
      </c>
      <c r="BJ20" s="4">
        <v>640</v>
      </c>
      <c r="BK20" s="8">
        <v>58464.03</v>
      </c>
      <c r="BL20" s="2" t="s">
        <v>180</v>
      </c>
      <c r="BM20" s="7">
        <v>0.0203</v>
      </c>
      <c r="BN20" s="7">
        <v>0.0208</v>
      </c>
      <c r="BO20" s="4">
        <v>13</v>
      </c>
      <c r="BP20" s="8">
        <v>1215.37</v>
      </c>
      <c r="BQ20" s="4"/>
      <c r="BR20" s="8"/>
      <c r="BS20" s="7"/>
      <c r="BT20" s="7"/>
      <c r="BU20" s="2" t="s">
        <v>109</v>
      </c>
      <c r="BV20" s="2" t="s">
        <v>97</v>
      </c>
      <c r="BW20" s="2" t="s">
        <v>181</v>
      </c>
      <c r="BX20" s="2" t="s">
        <v>182</v>
      </c>
      <c r="BY20" s="2" t="s">
        <v>112</v>
      </c>
      <c r="BZ20" s="2" t="s">
        <v>100</v>
      </c>
    </row>
    <row r="21">
      <c r="A21" s="2" t="s">
        <v>183</v>
      </c>
      <c r="B21" s="2" t="s">
        <v>87</v>
      </c>
      <c r="C21" s="2" t="s">
        <v>88</v>
      </c>
      <c r="D21" s="2" t="s">
        <v>153</v>
      </c>
      <c r="E21" s="2" t="s">
        <v>154</v>
      </c>
      <c r="F21" s="2" t="s">
        <v>91</v>
      </c>
      <c r="G21" s="2" t="s">
        <v>92</v>
      </c>
      <c r="H21" s="2" t="s">
        <v>93</v>
      </c>
      <c r="I21" s="2" t="s">
        <v>155</v>
      </c>
      <c r="J21" s="2" t="s">
        <v>161</v>
      </c>
      <c r="K21" s="2" t="s">
        <v>132</v>
      </c>
      <c r="L21" s="3">
        <v>95.51</v>
      </c>
      <c r="M21" s="3">
        <v>100.29</v>
      </c>
      <c r="N21" s="3">
        <v>169.99</v>
      </c>
      <c r="O21" s="2" t="s">
        <v>97</v>
      </c>
      <c r="P21" s="2" t="s">
        <v>145</v>
      </c>
      <c r="Q21" s="2" t="s">
        <v>99</v>
      </c>
      <c r="R21" s="2" t="s">
        <v>100</v>
      </c>
      <c r="S21" s="2" t="s">
        <v>179</v>
      </c>
      <c r="T21" s="2" t="s">
        <v>134</v>
      </c>
      <c r="U21" s="2" t="s">
        <v>157</v>
      </c>
      <c r="V21" s="2" t="s">
        <v>103</v>
      </c>
      <c r="W21" s="2" t="s">
        <v>104</v>
      </c>
      <c r="X21" s="2" t="s">
        <v>105</v>
      </c>
      <c r="Y21" s="2" t="s">
        <v>135</v>
      </c>
      <c r="Z21" s="4">
        <v>224</v>
      </c>
      <c r="AA21" s="4">
        <f>=ROUNDDOWN(14,0)</f>
      </c>
      <c r="AB21" s="5">
        <v>16</v>
      </c>
      <c r="AC21" s="2" t="s">
        <v>107</v>
      </c>
      <c r="AD21" s="4">
        <v>150</v>
      </c>
      <c r="AE21" s="4">
        <v>410</v>
      </c>
      <c r="AF21" s="6">
        <v>65</v>
      </c>
      <c r="AG21" s="6"/>
      <c r="AH21" s="7">
        <v>0.8247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>
        <v>8</v>
      </c>
      <c r="AQ21" s="8">
        <v>835.92</v>
      </c>
      <c r="AR21" s="4"/>
      <c r="AS21" s="8"/>
      <c r="AT21" s="7"/>
      <c r="AU21" s="7"/>
      <c r="AV21" s="4" t="s">
        <v>100</v>
      </c>
      <c r="AW21" s="8" t="s">
        <v>100</v>
      </c>
      <c r="AX21" s="4" t="s">
        <v>100</v>
      </c>
      <c r="AY21" s="8" t="s">
        <v>100</v>
      </c>
      <c r="AZ21" s="7" t="s">
        <v>100</v>
      </c>
      <c r="BA21" s="7" t="s">
        <v>100</v>
      </c>
      <c r="BB21" s="7">
        <v>0.3248</v>
      </c>
      <c r="BC21" s="4" t="s">
        <v>100</v>
      </c>
      <c r="BD21" s="8" t="s">
        <v>100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 t="s">
        <v>100</v>
      </c>
      <c r="BJ21" s="4">
        <v>411</v>
      </c>
      <c r="BK21" s="8">
        <v>42477.44</v>
      </c>
      <c r="BL21" s="2" t="s">
        <v>137</v>
      </c>
      <c r="BM21" s="7">
        <v>0.0195</v>
      </c>
      <c r="BN21" s="7">
        <v>0.0197</v>
      </c>
      <c r="BO21" s="4">
        <v>8</v>
      </c>
      <c r="BP21" s="8">
        <v>835.92</v>
      </c>
      <c r="BQ21" s="4"/>
      <c r="BR21" s="8"/>
      <c r="BS21" s="7"/>
      <c r="BT21" s="7"/>
      <c r="BU21" s="2" t="s">
        <v>109</v>
      </c>
      <c r="BV21" s="2" t="s">
        <v>97</v>
      </c>
      <c r="BW21" s="2" t="s">
        <v>181</v>
      </c>
      <c r="BX21" s="2" t="s">
        <v>184</v>
      </c>
      <c r="BY21" s="2" t="s">
        <v>112</v>
      </c>
      <c r="BZ21" s="2" t="s">
        <v>100</v>
      </c>
    </row>
    <row r="22">
      <c r="A22" s="2" t="s">
        <v>185</v>
      </c>
      <c r="B22" s="2" t="s">
        <v>87</v>
      </c>
      <c r="C22" s="2" t="s">
        <v>88</v>
      </c>
      <c r="D22" s="2" t="s">
        <v>153</v>
      </c>
      <c r="E22" s="2" t="s">
        <v>154</v>
      </c>
      <c r="F22" s="2" t="s">
        <v>91</v>
      </c>
      <c r="G22" s="2" t="s">
        <v>92</v>
      </c>
      <c r="H22" s="2" t="s">
        <v>93</v>
      </c>
      <c r="I22" s="2" t="s">
        <v>155</v>
      </c>
      <c r="J22" s="2" t="s">
        <v>165</v>
      </c>
      <c r="K22" s="2" t="s">
        <v>132</v>
      </c>
      <c r="L22" s="3">
        <v>95.51</v>
      </c>
      <c r="M22" s="3">
        <v>100.29</v>
      </c>
      <c r="N22" s="3">
        <v>169.99</v>
      </c>
      <c r="O22" s="2" t="s">
        <v>97</v>
      </c>
      <c r="P22" s="2" t="s">
        <v>145</v>
      </c>
      <c r="Q22" s="2" t="s">
        <v>99</v>
      </c>
      <c r="R22" s="2" t="s">
        <v>100</v>
      </c>
      <c r="S22" s="2" t="s">
        <v>179</v>
      </c>
      <c r="T22" s="2" t="s">
        <v>134</v>
      </c>
      <c r="U22" s="2" t="s">
        <v>157</v>
      </c>
      <c r="V22" s="2" t="s">
        <v>103</v>
      </c>
      <c r="W22" s="2" t="s">
        <v>104</v>
      </c>
      <c r="X22" s="2" t="s">
        <v>105</v>
      </c>
      <c r="Y22" s="2" t="s">
        <v>135</v>
      </c>
      <c r="Z22" s="4">
        <v>52</v>
      </c>
      <c r="AA22" s="4">
        <f>=ROUNDDOWN(5.2,0)</f>
      </c>
      <c r="AB22" s="5">
        <v>10</v>
      </c>
      <c r="AC22" s="2" t="s">
        <v>136</v>
      </c>
      <c r="AD22" s="4">
        <v>40</v>
      </c>
      <c r="AE22" s="4">
        <v>330</v>
      </c>
      <c r="AF22" s="6">
        <v>65</v>
      </c>
      <c r="AG22" s="6"/>
      <c r="AH22" s="7">
        <v>0.8521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>
        <v>5</v>
      </c>
      <c r="AQ22" s="8">
        <v>522.45</v>
      </c>
      <c r="AR22" s="4"/>
      <c r="AS22" s="8"/>
      <c r="AT22" s="7"/>
      <c r="AU22" s="7"/>
      <c r="AV22" s="4" t="s">
        <v>100</v>
      </c>
      <c r="AW22" s="8" t="s">
        <v>100</v>
      </c>
      <c r="AX22" s="4" t="s">
        <v>100</v>
      </c>
      <c r="AY22" s="8" t="s">
        <v>100</v>
      </c>
      <c r="AZ22" s="7" t="s">
        <v>100</v>
      </c>
      <c r="BA22" s="7" t="s">
        <v>100</v>
      </c>
      <c r="BB22" s="7">
        <v>0.203</v>
      </c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 t="s">
        <v>100</v>
      </c>
      <c r="BJ22" s="4">
        <v>187</v>
      </c>
      <c r="BK22" s="8">
        <v>19167.07</v>
      </c>
      <c r="BL22" s="2" t="s">
        <v>186</v>
      </c>
      <c r="BM22" s="7">
        <v>0.0267</v>
      </c>
      <c r="BN22" s="7">
        <v>0.0273</v>
      </c>
      <c r="BO22" s="4">
        <v>5</v>
      </c>
      <c r="BP22" s="8">
        <v>522.45</v>
      </c>
      <c r="BQ22" s="4"/>
      <c r="BR22" s="8"/>
      <c r="BS22" s="7"/>
      <c r="BT22" s="7"/>
      <c r="BU22" s="2" t="s">
        <v>109</v>
      </c>
      <c r="BV22" s="2" t="s">
        <v>97</v>
      </c>
      <c r="BW22" s="2" t="s">
        <v>181</v>
      </c>
      <c r="BX22" s="2" t="s">
        <v>187</v>
      </c>
      <c r="BY22" s="2" t="s">
        <v>112</v>
      </c>
      <c r="BZ22" s="2" t="s">
        <v>100</v>
      </c>
    </row>
    <row r="23">
      <c r="A23" s="2" t="s">
        <v>188</v>
      </c>
      <c r="B23" s="2" t="s">
        <v>87</v>
      </c>
      <c r="C23" s="2" t="s">
        <v>88</v>
      </c>
      <c r="D23" s="2" t="s">
        <v>153</v>
      </c>
      <c r="E23" s="2" t="s">
        <v>154</v>
      </c>
      <c r="F23" s="2" t="s">
        <v>91</v>
      </c>
      <c r="G23" s="2" t="s">
        <v>92</v>
      </c>
      <c r="H23" s="2" t="s">
        <v>93</v>
      </c>
      <c r="I23" s="2" t="s">
        <v>155</v>
      </c>
      <c r="J23" s="2" t="s">
        <v>156</v>
      </c>
      <c r="K23" s="2" t="s">
        <v>119</v>
      </c>
      <c r="L23" s="3">
        <v>85.47</v>
      </c>
      <c r="M23" s="3">
        <v>89.74</v>
      </c>
      <c r="N23" s="3">
        <v>149.99</v>
      </c>
      <c r="O23" s="2" t="s">
        <v>97</v>
      </c>
      <c r="P23" s="2" t="s">
        <v>189</v>
      </c>
      <c r="Q23" s="2" t="s">
        <v>99</v>
      </c>
      <c r="R23" s="2" t="s">
        <v>100</v>
      </c>
      <c r="S23" s="2" t="s">
        <v>121</v>
      </c>
      <c r="T23" s="2" t="s">
        <v>100</v>
      </c>
      <c r="U23" s="2" t="s">
        <v>157</v>
      </c>
      <c r="V23" s="2" t="s">
        <v>103</v>
      </c>
      <c r="W23" s="2" t="s">
        <v>104</v>
      </c>
      <c r="X23" s="2" t="s">
        <v>105</v>
      </c>
      <c r="Y23" s="2" t="s">
        <v>122</v>
      </c>
      <c r="Z23" s="4">
        <v>200</v>
      </c>
      <c r="AA23" s="4">
        <f>=ROUNDDOWN(6.45161290322581,0)</f>
      </c>
      <c r="AB23" s="5">
        <v>31</v>
      </c>
      <c r="AC23" s="2" t="s">
        <v>123</v>
      </c>
      <c r="AD23" s="4">
        <v>30</v>
      </c>
      <c r="AE23" s="4">
        <v>1140</v>
      </c>
      <c r="AF23" s="6">
        <v>65</v>
      </c>
      <c r="AG23" s="6">
        <v>73</v>
      </c>
      <c r="AH23" s="7">
        <v>0.8712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100</v>
      </c>
      <c r="AW23" s="8" t="s">
        <v>100</v>
      </c>
      <c r="AX23" s="4" t="s">
        <v>100</v>
      </c>
      <c r="AY23" s="8" t="s">
        <v>100</v>
      </c>
      <c r="AZ23" s="7" t="s">
        <v>100</v>
      </c>
      <c r="BA23" s="7" t="s">
        <v>100</v>
      </c>
      <c r="BB23" s="7"/>
      <c r="BC23" s="4" t="s">
        <v>100</v>
      </c>
      <c r="BD23" s="8" t="s">
        <v>100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 t="s">
        <v>100</v>
      </c>
      <c r="BJ23" s="4">
        <v>1082</v>
      </c>
      <c r="BK23" s="8">
        <v>100244.08</v>
      </c>
      <c r="BL23" s="2" t="s">
        <v>190</v>
      </c>
      <c r="BM23" s="7"/>
      <c r="BN23" s="7"/>
      <c r="BO23" s="4"/>
      <c r="BP23" s="8"/>
      <c r="BQ23" s="4"/>
      <c r="BR23" s="8"/>
      <c r="BS23" s="7"/>
      <c r="BT23" s="7"/>
      <c r="BU23" s="2" t="s">
        <v>191</v>
      </c>
      <c r="BV23" s="2" t="s">
        <v>97</v>
      </c>
      <c r="BW23" s="2" t="s">
        <v>125</v>
      </c>
      <c r="BX23" s="2" t="s">
        <v>100</v>
      </c>
      <c r="BY23" s="2" t="s">
        <v>112</v>
      </c>
      <c r="BZ23" s="2" t="s">
        <v>100</v>
      </c>
    </row>
    <row r="24">
      <c r="A24" s="2" t="s">
        <v>192</v>
      </c>
      <c r="B24" s="2" t="s">
        <v>87</v>
      </c>
      <c r="C24" s="2" t="s">
        <v>88</v>
      </c>
      <c r="D24" s="2" t="s">
        <v>153</v>
      </c>
      <c r="E24" s="2" t="s">
        <v>154</v>
      </c>
      <c r="F24" s="2" t="s">
        <v>91</v>
      </c>
      <c r="G24" s="2" t="s">
        <v>92</v>
      </c>
      <c r="H24" s="2" t="s">
        <v>93</v>
      </c>
      <c r="I24" s="2" t="s">
        <v>155</v>
      </c>
      <c r="J24" s="2" t="s">
        <v>161</v>
      </c>
      <c r="K24" s="2" t="s">
        <v>119</v>
      </c>
      <c r="L24" s="3">
        <v>95.51</v>
      </c>
      <c r="M24" s="3">
        <v>100.29</v>
      </c>
      <c r="N24" s="3">
        <v>169.99</v>
      </c>
      <c r="O24" s="2" t="s">
        <v>97</v>
      </c>
      <c r="P24" s="2" t="s">
        <v>189</v>
      </c>
      <c r="Q24" s="2" t="s">
        <v>99</v>
      </c>
      <c r="R24" s="2" t="s">
        <v>100</v>
      </c>
      <c r="S24" s="2" t="s">
        <v>121</v>
      </c>
      <c r="T24" s="2" t="s">
        <v>100</v>
      </c>
      <c r="U24" s="2" t="s">
        <v>157</v>
      </c>
      <c r="V24" s="2" t="s">
        <v>103</v>
      </c>
      <c r="W24" s="2" t="s">
        <v>104</v>
      </c>
      <c r="X24" s="2" t="s">
        <v>105</v>
      </c>
      <c r="Y24" s="2" t="s">
        <v>122</v>
      </c>
      <c r="Z24" s="4">
        <v>151</v>
      </c>
      <c r="AA24" s="4">
        <f>=ROUNDDOWN(8.88235294117647,0)</f>
      </c>
      <c r="AB24" s="5">
        <v>17</v>
      </c>
      <c r="AC24" s="2" t="s">
        <v>123</v>
      </c>
      <c r="AD24" s="4">
        <v>30</v>
      </c>
      <c r="AE24" s="4">
        <v>630</v>
      </c>
      <c r="AF24" s="6">
        <v>65</v>
      </c>
      <c r="AG24" s="6">
        <v>73</v>
      </c>
      <c r="AH24" s="7">
        <v>0.8877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100</v>
      </c>
      <c r="AW24" s="8" t="s">
        <v>100</v>
      </c>
      <c r="AX24" s="4" t="s">
        <v>100</v>
      </c>
      <c r="AY24" s="8" t="s">
        <v>100</v>
      </c>
      <c r="AZ24" s="7" t="s">
        <v>100</v>
      </c>
      <c r="BA24" s="7" t="s">
        <v>100</v>
      </c>
      <c r="BB24" s="7"/>
      <c r="BC24" s="4" t="s">
        <v>100</v>
      </c>
      <c r="BD24" s="8" t="s">
        <v>100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 t="s">
        <v>100</v>
      </c>
      <c r="BJ24" s="4">
        <v>589</v>
      </c>
      <c r="BK24" s="8">
        <v>62625.61</v>
      </c>
      <c r="BL24" s="2" t="s">
        <v>193</v>
      </c>
      <c r="BM24" s="7"/>
      <c r="BN24" s="7"/>
      <c r="BO24" s="4"/>
      <c r="BP24" s="8"/>
      <c r="BQ24" s="4"/>
      <c r="BR24" s="8"/>
      <c r="BS24" s="7"/>
      <c r="BT24" s="7"/>
      <c r="BU24" s="2" t="s">
        <v>191</v>
      </c>
      <c r="BV24" s="2" t="s">
        <v>97</v>
      </c>
      <c r="BW24" s="2" t="s">
        <v>129</v>
      </c>
      <c r="BX24" s="2" t="s">
        <v>100</v>
      </c>
      <c r="BY24" s="2" t="s">
        <v>112</v>
      </c>
      <c r="BZ24" s="2" t="s">
        <v>100</v>
      </c>
    </row>
    <row r="25">
      <c r="A25" s="2" t="s">
        <v>194</v>
      </c>
      <c r="B25" s="2" t="s">
        <v>87</v>
      </c>
      <c r="C25" s="2" t="s">
        <v>88</v>
      </c>
      <c r="D25" s="2" t="s">
        <v>153</v>
      </c>
      <c r="E25" s="2" t="s">
        <v>154</v>
      </c>
      <c r="F25" s="2" t="s">
        <v>91</v>
      </c>
      <c r="G25" s="2" t="s">
        <v>92</v>
      </c>
      <c r="H25" s="2" t="s">
        <v>93</v>
      </c>
      <c r="I25" s="2" t="s">
        <v>155</v>
      </c>
      <c r="J25" s="2" t="s">
        <v>165</v>
      </c>
      <c r="K25" s="2" t="s">
        <v>119</v>
      </c>
      <c r="L25" s="3">
        <v>95.51</v>
      </c>
      <c r="M25" s="3">
        <v>100.29</v>
      </c>
      <c r="N25" s="3">
        <v>169.99</v>
      </c>
      <c r="O25" s="2" t="s">
        <v>97</v>
      </c>
      <c r="P25" s="2" t="s">
        <v>189</v>
      </c>
      <c r="Q25" s="2" t="s">
        <v>99</v>
      </c>
      <c r="R25" s="2" t="s">
        <v>100</v>
      </c>
      <c r="S25" s="2" t="s">
        <v>121</v>
      </c>
      <c r="T25" s="2" t="s">
        <v>100</v>
      </c>
      <c r="U25" s="2" t="s">
        <v>157</v>
      </c>
      <c r="V25" s="2" t="s">
        <v>103</v>
      </c>
      <c r="W25" s="2" t="s">
        <v>104</v>
      </c>
      <c r="X25" s="2" t="s">
        <v>105</v>
      </c>
      <c r="Y25" s="2" t="s">
        <v>122</v>
      </c>
      <c r="Z25" s="4">
        <v>56</v>
      </c>
      <c r="AA25" s="4">
        <f>=ROUNDDOWN(8,0)</f>
      </c>
      <c r="AB25" s="5">
        <v>7</v>
      </c>
      <c r="AC25" s="2" t="s">
        <v>115</v>
      </c>
      <c r="AD25" s="4">
        <v>70</v>
      </c>
      <c r="AE25" s="4">
        <v>240</v>
      </c>
      <c r="AF25" s="6">
        <v>65</v>
      </c>
      <c r="AG25" s="6"/>
      <c r="AH25" s="7">
        <v>0.874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100</v>
      </c>
      <c r="AW25" s="8" t="s">
        <v>100</v>
      </c>
      <c r="AX25" s="4" t="s">
        <v>100</v>
      </c>
      <c r="AY25" s="8" t="s">
        <v>100</v>
      </c>
      <c r="AZ25" s="7" t="s">
        <v>100</v>
      </c>
      <c r="BA25" s="7" t="s">
        <v>100</v>
      </c>
      <c r="BB25" s="7"/>
      <c r="BC25" s="4" t="s">
        <v>100</v>
      </c>
      <c r="BD25" s="8" t="s">
        <v>100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 t="s">
        <v>100</v>
      </c>
      <c r="BJ25" s="4">
        <v>238</v>
      </c>
      <c r="BK25" s="8">
        <v>25071.09</v>
      </c>
      <c r="BL25" s="2" t="s">
        <v>195</v>
      </c>
      <c r="BM25" s="7"/>
      <c r="BN25" s="7"/>
      <c r="BO25" s="4"/>
      <c r="BP25" s="8"/>
      <c r="BQ25" s="4"/>
      <c r="BR25" s="8"/>
      <c r="BS25" s="7"/>
      <c r="BT25" s="7"/>
      <c r="BU25" s="2" t="s">
        <v>191</v>
      </c>
      <c r="BV25" s="2" t="s">
        <v>97</v>
      </c>
      <c r="BW25" s="2" t="s">
        <v>129</v>
      </c>
      <c r="BX25" s="2" t="s">
        <v>100</v>
      </c>
      <c r="BY25" s="2" t="s">
        <v>112</v>
      </c>
      <c r="BZ25" s="2" t="s">
        <v>100</v>
      </c>
    </row>
    <row r="26">
      <c r="A26" s="2" t="s">
        <v>196</v>
      </c>
      <c r="B26" s="2" t="s">
        <v>87</v>
      </c>
      <c r="C26" s="2" t="s">
        <v>88</v>
      </c>
      <c r="D26" s="2" t="s">
        <v>197</v>
      </c>
      <c r="E26" s="2" t="s">
        <v>198</v>
      </c>
      <c r="F26" s="2" t="s">
        <v>91</v>
      </c>
      <c r="G26" s="2" t="s">
        <v>92</v>
      </c>
      <c r="H26" s="2" t="s">
        <v>93</v>
      </c>
      <c r="I26" s="2" t="s">
        <v>199</v>
      </c>
      <c r="J26" s="2" t="s">
        <v>156</v>
      </c>
      <c r="K26" s="2" t="s">
        <v>96</v>
      </c>
      <c r="L26" s="3">
        <v>71.39</v>
      </c>
      <c r="M26" s="3">
        <v>74.96</v>
      </c>
      <c r="N26" s="3">
        <v>139.99</v>
      </c>
      <c r="O26" s="2" t="s">
        <v>97</v>
      </c>
      <c r="P26" s="2" t="s">
        <v>145</v>
      </c>
      <c r="Q26" s="2" t="s">
        <v>99</v>
      </c>
      <c r="R26" s="2" t="s">
        <v>100</v>
      </c>
      <c r="S26" s="2" t="s">
        <v>101</v>
      </c>
      <c r="T26" s="2" t="s">
        <v>100</v>
      </c>
      <c r="U26" s="2" t="s">
        <v>157</v>
      </c>
      <c r="V26" s="2" t="s">
        <v>103</v>
      </c>
      <c r="W26" s="2" t="s">
        <v>104</v>
      </c>
      <c r="X26" s="2" t="s">
        <v>105</v>
      </c>
      <c r="Y26" s="2" t="s">
        <v>106</v>
      </c>
      <c r="Z26" s="4">
        <v>272</v>
      </c>
      <c r="AA26" s="4">
        <f>=ROUNDDOWN(24.7272727272727,0)</f>
      </c>
      <c r="AB26" s="5">
        <v>11</v>
      </c>
      <c r="AC26" s="2" t="s">
        <v>200</v>
      </c>
      <c r="AD26" s="4">
        <v>30</v>
      </c>
      <c r="AE26" s="4">
        <v>160</v>
      </c>
      <c r="AF26" s="6">
        <v>65</v>
      </c>
      <c r="AG26" s="6">
        <v>73</v>
      </c>
      <c r="AH26" s="7">
        <v>1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>
        <v>30</v>
      </c>
      <c r="AQ26" s="8">
        <v>2309.7</v>
      </c>
      <c r="AR26" s="4"/>
      <c r="AS26" s="8"/>
      <c r="AT26" s="7"/>
      <c r="AU26" s="7"/>
      <c r="AV26" s="4">
        <v>60</v>
      </c>
      <c r="AW26" s="8">
        <v>4949.4</v>
      </c>
      <c r="AX26" s="4" t="s">
        <v>100</v>
      </c>
      <c r="AY26" s="8" t="s">
        <v>100</v>
      </c>
      <c r="AZ26" s="7" t="s">
        <v>100</v>
      </c>
      <c r="BA26" s="7" t="s">
        <v>100</v>
      </c>
      <c r="BB26" s="7">
        <v>0.4667</v>
      </c>
      <c r="BC26" s="4">
        <v>60</v>
      </c>
      <c r="BD26" s="8">
        <v>4949.4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>
        <v>1</v>
      </c>
      <c r="BJ26" s="4">
        <v>473</v>
      </c>
      <c r="BK26" s="8">
        <v>36210.28</v>
      </c>
      <c r="BL26" s="2" t="s">
        <v>201</v>
      </c>
      <c r="BM26" s="7">
        <v>0.0634</v>
      </c>
      <c r="BN26" s="7">
        <v>0.0638</v>
      </c>
      <c r="BO26" s="4">
        <v>30</v>
      </c>
      <c r="BP26" s="8">
        <v>2309.7</v>
      </c>
      <c r="BQ26" s="4"/>
      <c r="BR26" s="8"/>
      <c r="BS26" s="7"/>
      <c r="BT26" s="7"/>
      <c r="BU26" s="2" t="s">
        <v>109</v>
      </c>
      <c r="BV26" s="2" t="s">
        <v>97</v>
      </c>
      <c r="BW26" s="2" t="s">
        <v>110</v>
      </c>
      <c r="BX26" s="2" t="s">
        <v>202</v>
      </c>
      <c r="BY26" s="2" t="s">
        <v>112</v>
      </c>
      <c r="BZ26" s="2" t="s">
        <v>100</v>
      </c>
    </row>
    <row r="27">
      <c r="A27" s="2" t="s">
        <v>203</v>
      </c>
      <c r="B27" s="2" t="s">
        <v>87</v>
      </c>
      <c r="C27" s="2" t="s">
        <v>88</v>
      </c>
      <c r="D27" s="2" t="s">
        <v>197</v>
      </c>
      <c r="E27" s="2" t="s">
        <v>198</v>
      </c>
      <c r="F27" s="2" t="s">
        <v>91</v>
      </c>
      <c r="G27" s="2" t="s">
        <v>92</v>
      </c>
      <c r="H27" s="2" t="s">
        <v>93</v>
      </c>
      <c r="I27" s="2" t="s">
        <v>199</v>
      </c>
      <c r="J27" s="2" t="s">
        <v>161</v>
      </c>
      <c r="K27" s="2" t="s">
        <v>96</v>
      </c>
      <c r="L27" s="3">
        <v>81.59</v>
      </c>
      <c r="M27" s="3">
        <v>85.67</v>
      </c>
      <c r="N27" s="3">
        <v>159.99</v>
      </c>
      <c r="O27" s="2" t="s">
        <v>97</v>
      </c>
      <c r="P27" s="2" t="s">
        <v>145</v>
      </c>
      <c r="Q27" s="2" t="s">
        <v>99</v>
      </c>
      <c r="R27" s="2" t="s">
        <v>100</v>
      </c>
      <c r="S27" s="2" t="s">
        <v>101</v>
      </c>
      <c r="T27" s="2" t="s">
        <v>100</v>
      </c>
      <c r="U27" s="2" t="s">
        <v>157</v>
      </c>
      <c r="V27" s="2" t="s">
        <v>103</v>
      </c>
      <c r="W27" s="2" t="s">
        <v>104</v>
      </c>
      <c r="X27" s="2" t="s">
        <v>105</v>
      </c>
      <c r="Y27" s="2" t="s">
        <v>106</v>
      </c>
      <c r="Z27" s="4">
        <v>196</v>
      </c>
      <c r="AA27" s="4">
        <f>=ROUNDDOWN(21.7777777777778,0)</f>
      </c>
      <c r="AB27" s="5">
        <v>9</v>
      </c>
      <c r="AC27" s="2" t="s">
        <v>200</v>
      </c>
      <c r="AD27" s="4">
        <v>40</v>
      </c>
      <c r="AE27" s="4">
        <v>200</v>
      </c>
      <c r="AF27" s="6">
        <v>65</v>
      </c>
      <c r="AG27" s="6">
        <v>73</v>
      </c>
      <c r="AH27" s="7">
        <v>0.8438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>
        <v>18</v>
      </c>
      <c r="AQ27" s="8">
        <v>1583.82</v>
      </c>
      <c r="AR27" s="4"/>
      <c r="AS27" s="8"/>
      <c r="AT27" s="7"/>
      <c r="AU27" s="7"/>
      <c r="AV27" s="4" t="s">
        <v>100</v>
      </c>
      <c r="AW27" s="8" t="s">
        <v>100</v>
      </c>
      <c r="AX27" s="4" t="s">
        <v>100</v>
      </c>
      <c r="AY27" s="8" t="s">
        <v>100</v>
      </c>
      <c r="AZ27" s="7" t="s">
        <v>100</v>
      </c>
      <c r="BA27" s="7" t="s">
        <v>100</v>
      </c>
      <c r="BB27" s="7">
        <v>0.32</v>
      </c>
      <c r="BC27" s="4" t="s">
        <v>100</v>
      </c>
      <c r="BD27" s="8" t="s">
        <v>100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 t="s">
        <v>100</v>
      </c>
      <c r="BJ27" s="4">
        <v>323</v>
      </c>
      <c r="BK27" s="8">
        <v>28300.48</v>
      </c>
      <c r="BL27" s="2" t="s">
        <v>204</v>
      </c>
      <c r="BM27" s="7">
        <v>0.0557</v>
      </c>
      <c r="BN27" s="7">
        <v>0.056</v>
      </c>
      <c r="BO27" s="4">
        <v>18</v>
      </c>
      <c r="BP27" s="8">
        <v>1583.82</v>
      </c>
      <c r="BQ27" s="4"/>
      <c r="BR27" s="8"/>
      <c r="BS27" s="7"/>
      <c r="BT27" s="7"/>
      <c r="BU27" s="2" t="s">
        <v>109</v>
      </c>
      <c r="BV27" s="2" t="s">
        <v>97</v>
      </c>
      <c r="BW27" s="2" t="s">
        <v>110</v>
      </c>
      <c r="BX27" s="2" t="s">
        <v>148</v>
      </c>
      <c r="BY27" s="2" t="s">
        <v>112</v>
      </c>
      <c r="BZ27" s="2" t="s">
        <v>100</v>
      </c>
    </row>
    <row r="28">
      <c r="A28" s="2" t="s">
        <v>205</v>
      </c>
      <c r="B28" s="2" t="s">
        <v>87</v>
      </c>
      <c r="C28" s="2" t="s">
        <v>88</v>
      </c>
      <c r="D28" s="2" t="s">
        <v>197</v>
      </c>
      <c r="E28" s="2" t="s">
        <v>198</v>
      </c>
      <c r="F28" s="2" t="s">
        <v>91</v>
      </c>
      <c r="G28" s="2" t="s">
        <v>92</v>
      </c>
      <c r="H28" s="2" t="s">
        <v>93</v>
      </c>
      <c r="I28" s="2" t="s">
        <v>199</v>
      </c>
      <c r="J28" s="2" t="s">
        <v>165</v>
      </c>
      <c r="K28" s="2" t="s">
        <v>96</v>
      </c>
      <c r="L28" s="3">
        <v>81.59</v>
      </c>
      <c r="M28" s="3">
        <v>85.67</v>
      </c>
      <c r="N28" s="3">
        <v>159.99</v>
      </c>
      <c r="O28" s="2" t="s">
        <v>97</v>
      </c>
      <c r="P28" s="2" t="s">
        <v>145</v>
      </c>
      <c r="Q28" s="2" t="s">
        <v>99</v>
      </c>
      <c r="R28" s="2" t="s">
        <v>100</v>
      </c>
      <c r="S28" s="2" t="s">
        <v>101</v>
      </c>
      <c r="T28" s="2" t="s">
        <v>100</v>
      </c>
      <c r="U28" s="2" t="s">
        <v>157</v>
      </c>
      <c r="V28" s="2" t="s">
        <v>103</v>
      </c>
      <c r="W28" s="2" t="s">
        <v>104</v>
      </c>
      <c r="X28" s="2" t="s">
        <v>105</v>
      </c>
      <c r="Y28" s="2" t="s">
        <v>106</v>
      </c>
      <c r="Z28" s="4">
        <v>146</v>
      </c>
      <c r="AA28" s="4">
        <f>=ROUNDDOWN(48.6666666666667,0)</f>
      </c>
      <c r="AB28" s="5">
        <v>3</v>
      </c>
      <c r="AC28" s="2" t="s">
        <v>206</v>
      </c>
      <c r="AD28" s="4">
        <v>30</v>
      </c>
      <c r="AE28" s="4">
        <v>30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>
        <v>12</v>
      </c>
      <c r="AQ28" s="8">
        <v>1055.88</v>
      </c>
      <c r="AR28" s="4"/>
      <c r="AS28" s="8"/>
      <c r="AT28" s="7"/>
      <c r="AU28" s="7"/>
      <c r="AV28" s="4" t="s">
        <v>100</v>
      </c>
      <c r="AW28" s="8" t="s">
        <v>100</v>
      </c>
      <c r="AX28" s="4" t="s">
        <v>100</v>
      </c>
      <c r="AY28" s="8" t="s">
        <v>100</v>
      </c>
      <c r="AZ28" s="7" t="s">
        <v>100</v>
      </c>
      <c r="BA28" s="7" t="s">
        <v>100</v>
      </c>
      <c r="BB28" s="7">
        <v>0.2133</v>
      </c>
      <c r="BC28" s="4" t="s">
        <v>100</v>
      </c>
      <c r="BD28" s="8" t="s">
        <v>100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 t="s">
        <v>100</v>
      </c>
      <c r="BJ28" s="4">
        <v>154</v>
      </c>
      <c r="BK28" s="8">
        <v>13546.2</v>
      </c>
      <c r="BL28" s="2" t="s">
        <v>207</v>
      </c>
      <c r="BM28" s="7">
        <v>0.0779</v>
      </c>
      <c r="BN28" s="7">
        <v>0.0779</v>
      </c>
      <c r="BO28" s="4">
        <v>12</v>
      </c>
      <c r="BP28" s="8">
        <v>1055.88</v>
      </c>
      <c r="BQ28" s="4"/>
      <c r="BR28" s="8"/>
      <c r="BS28" s="7"/>
      <c r="BT28" s="7"/>
      <c r="BU28" s="2" t="s">
        <v>109</v>
      </c>
      <c r="BV28" s="2" t="s">
        <v>97</v>
      </c>
      <c r="BW28" s="2" t="s">
        <v>110</v>
      </c>
      <c r="BX28" s="2" t="s">
        <v>171</v>
      </c>
      <c r="BY28" s="2" t="s">
        <v>112</v>
      </c>
      <c r="BZ28" s="2" t="s">
        <v>100</v>
      </c>
    </row>
    <row r="29">
      <c r="A29" s="16" t="s">
        <v>208</v>
      </c>
      <c r="B29" s="9" t="s">
        <v>100</v>
      </c>
      <c r="C29" s="9" t="s">
        <v>100</v>
      </c>
      <c r="D29" s="9" t="s">
        <v>100</v>
      </c>
      <c r="E29" s="9" t="s">
        <v>100</v>
      </c>
      <c r="F29" s="9" t="s">
        <v>100</v>
      </c>
      <c r="G29" s="9" t="s">
        <v>100</v>
      </c>
      <c r="H29" s="9" t="s">
        <v>100</v>
      </c>
      <c r="I29" s="9" t="s">
        <v>100</v>
      </c>
      <c r="J29" s="9" t="s">
        <v>100</v>
      </c>
      <c r="K29" s="9" t="s">
        <v>100</v>
      </c>
      <c r="L29" s="10"/>
      <c r="M29" s="10"/>
      <c r="N29" s="10"/>
      <c r="O29" s="9" t="s">
        <v>100</v>
      </c>
      <c r="P29" s="9" t="s">
        <v>100</v>
      </c>
      <c r="Q29" s="9" t="s">
        <v>100</v>
      </c>
      <c r="R29" s="9" t="s">
        <v>100</v>
      </c>
      <c r="S29" s="9" t="s">
        <v>100</v>
      </c>
      <c r="T29" s="9" t="s">
        <v>100</v>
      </c>
      <c r="U29" s="9" t="s">
        <v>100</v>
      </c>
      <c r="V29" s="9" t="s">
        <v>100</v>
      </c>
      <c r="W29" s="9" t="s">
        <v>100</v>
      </c>
      <c r="X29" s="9" t="s">
        <v>100</v>
      </c>
      <c r="Y29" s="9" t="s">
        <v>100</v>
      </c>
      <c r="Z29" s="11">
        <v>9228</v>
      </c>
      <c r="AA29" s="11">
        <f>=ROUNDDOWN({0},0)</f>
      </c>
      <c r="AB29" s="12">
        <v>950</v>
      </c>
      <c r="AC29" s="9" t="s">
        <v>100</v>
      </c>
      <c r="AD29" s="11"/>
      <c r="AE29" s="11">
        <v>25290</v>
      </c>
      <c r="AF29" s="13"/>
      <c r="AG29" s="13"/>
      <c r="AH29" s="14"/>
      <c r="AI29" s="11"/>
      <c r="AJ29" s="11">
        <f>=ROUNDDOWN({0},0)</f>
      </c>
      <c r="AK29" s="12">
        <v>23.2</v>
      </c>
      <c r="AL29" s="9" t="s">
        <v>100</v>
      </c>
      <c r="AM29" s="11"/>
      <c r="AN29" s="11"/>
      <c r="AO29" s="14"/>
      <c r="AP29" s="11">
        <v>12157</v>
      </c>
      <c r="AQ29" s="15">
        <v>832822.06</v>
      </c>
      <c r="AR29" s="11"/>
      <c r="AS29" s="15"/>
      <c r="AT29" s="14"/>
      <c r="AU29" s="14"/>
      <c r="AV29" s="11">
        <v>12157</v>
      </c>
      <c r="AW29" s="15">
        <v>832822.06</v>
      </c>
      <c r="AX29" s="11"/>
      <c r="AY29" s="15"/>
      <c r="AZ29" s="14"/>
      <c r="BA29" s="14"/>
      <c r="BB29" s="14"/>
      <c r="BC29" s="11">
        <v>12157</v>
      </c>
      <c r="BD29" s="15">
        <v>832822.06</v>
      </c>
      <c r="BE29" s="11"/>
      <c r="BF29" s="15"/>
      <c r="BG29" s="14"/>
      <c r="BH29" s="14"/>
      <c r="BI29" s="14"/>
      <c r="BJ29" s="11"/>
      <c r="BK29" s="15"/>
      <c r="BL29" s="9" t="s">
        <v>100</v>
      </c>
      <c r="BM29" s="14"/>
      <c r="BN29" s="14"/>
      <c r="BO29" s="11">
        <v>12157</v>
      </c>
      <c r="BP29" s="15">
        <v>832822.06</v>
      </c>
      <c r="BQ29" s="11"/>
      <c r="BR29" s="15"/>
      <c r="BS29" s="14"/>
      <c r="BT29" s="14"/>
      <c r="BU29" s="9" t="s">
        <v>100</v>
      </c>
      <c r="BV29" s="9" t="s">
        <v>100</v>
      </c>
      <c r="BW29" s="9" t="s">
        <v>100</v>
      </c>
      <c r="BX29" s="9" t="s">
        <v>100</v>
      </c>
      <c r="BY29" s="9" t="s">
        <v>100</v>
      </c>
      <c r="BZ29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3"/>
    <mergeCell ref="BD6:BD13"/>
    <mergeCell ref="BE6:BE13"/>
    <mergeCell ref="BF6:BF13"/>
    <mergeCell ref="BG6:BG13"/>
    <mergeCell ref="BH6:BH13"/>
    <mergeCell ref="BC14:BC25"/>
    <mergeCell ref="BD14:BD25"/>
    <mergeCell ref="BE14:BE25"/>
    <mergeCell ref="BF14:BF25"/>
    <mergeCell ref="BG14:BG25"/>
    <mergeCell ref="BH14:BH25"/>
    <mergeCell ref="BC26:BC28"/>
    <mergeCell ref="BD26:BD28"/>
    <mergeCell ref="BE26:BE28"/>
    <mergeCell ref="BF26:BF28"/>
    <mergeCell ref="BG26:BG28"/>
    <mergeCell ref="BH26:BH2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6"/>
    <mergeCell ref="AW14:AW16"/>
    <mergeCell ref="AX14:AX16"/>
    <mergeCell ref="AY14:AY16"/>
    <mergeCell ref="AZ14:AZ16"/>
    <mergeCell ref="BA14:BA16"/>
    <mergeCell ref="BI14:BI16"/>
    <mergeCell ref="AV17:AV19"/>
    <mergeCell ref="AW17:AW19"/>
    <mergeCell ref="AX17:AX19"/>
    <mergeCell ref="AY17:AY19"/>
    <mergeCell ref="AZ17:AZ19"/>
    <mergeCell ref="BA17:BA19"/>
    <mergeCell ref="BI17:BI19"/>
    <mergeCell ref="AV20:AV22"/>
    <mergeCell ref="AW20:AW22"/>
    <mergeCell ref="AX20:AX22"/>
    <mergeCell ref="AY20:AY22"/>
    <mergeCell ref="AZ20:AZ22"/>
    <mergeCell ref="BA20:BA22"/>
    <mergeCell ref="BI20:BI22"/>
    <mergeCell ref="AV23:AV25"/>
    <mergeCell ref="AW23:AW25"/>
    <mergeCell ref="AX23:AX25"/>
    <mergeCell ref="AY23:AY25"/>
    <mergeCell ref="AZ23:AZ25"/>
    <mergeCell ref="BA23:BA25"/>
    <mergeCell ref="BI23:BI25"/>
    <mergeCell ref="AV26:AV28"/>
    <mergeCell ref="AW26:AW28"/>
    <mergeCell ref="AX26:AX28"/>
    <mergeCell ref="AY26:AY28"/>
    <mergeCell ref="AZ26:AZ28"/>
    <mergeCell ref="BA26:BA28"/>
    <mergeCell ref="BI26:BI2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209</v>
      </c>
      <c r="D2" s="0" t="s">
        <v>210</v>
      </c>
      <c r="E2" s="0" t="s">
        <v>211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212</v>
      </c>
      <c r="J4" s="1" t="s">
        <v>213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214</v>
      </c>
      <c r="P4" s="1" t="s">
        <v>215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216</v>
      </c>
      <c r="F5" s="1" t="s">
        <v>217</v>
      </c>
      <c r="G5" s="1" t="s">
        <v>216</v>
      </c>
      <c r="H5" s="1" t="s">
        <v>217</v>
      </c>
      <c r="I5" s="1" t="s">
        <v>212</v>
      </c>
      <c r="J5" s="1" t="s">
        <v>213</v>
      </c>
      <c r="K5" s="1" t="s">
        <v>218</v>
      </c>
      <c r="L5" s="1" t="s">
        <v>219</v>
      </c>
      <c r="M5" s="1" t="s">
        <v>218</v>
      </c>
      <c r="N5" s="1" t="s">
        <v>219</v>
      </c>
      <c r="O5" s="1" t="s">
        <v>214</v>
      </c>
      <c r="P5" s="1" t="s">
        <v>215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11931</v>
      </c>
      <c r="F6" s="8">
        <v>811429.32</v>
      </c>
      <c r="G6" s="4"/>
      <c r="H6" s="8"/>
      <c r="I6" s="7"/>
      <c r="J6" s="7"/>
      <c r="K6" s="4">
        <v>11931</v>
      </c>
      <c r="L6" s="8">
        <v>811429.32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153</v>
      </c>
      <c r="D7" s="2" t="s">
        <v>154</v>
      </c>
      <c r="E7" s="4">
        <v>166</v>
      </c>
      <c r="F7" s="8">
        <v>16443.34</v>
      </c>
      <c r="G7" s="4"/>
      <c r="H7" s="8"/>
      <c r="I7" s="7"/>
      <c r="J7" s="7"/>
      <c r="K7" s="4">
        <v>166</v>
      </c>
      <c r="L7" s="8">
        <v>16443.34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197</v>
      </c>
      <c r="D8" s="2" t="s">
        <v>198</v>
      </c>
      <c r="E8" s="4">
        <v>60</v>
      </c>
      <c r="F8" s="8">
        <v>4949.4</v>
      </c>
      <c r="G8" s="4"/>
      <c r="H8" s="8"/>
      <c r="I8" s="7"/>
      <c r="J8" s="7"/>
      <c r="K8" s="4">
        <v>60</v>
      </c>
      <c r="L8" s="8">
        <v>4949.4</v>
      </c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209</v>
      </c>
      <c r="D2" s="0" t="s">
        <v>210</v>
      </c>
      <c r="E2" s="0" t="s">
        <v>211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212</v>
      </c>
      <c r="I4" s="1" t="s">
        <v>213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214</v>
      </c>
      <c r="O4" s="1" t="s">
        <v>215</v>
      </c>
    </row>
    <row r="5">
      <c r="A5" s="1" t="s">
        <v>52</v>
      </c>
      <c r="B5" s="1" t="s">
        <v>54</v>
      </c>
      <c r="C5" s="1" t="s">
        <v>55</v>
      </c>
      <c r="D5" s="1" t="s">
        <v>216</v>
      </c>
      <c r="E5" s="1" t="s">
        <v>217</v>
      </c>
      <c r="F5" s="1" t="s">
        <v>216</v>
      </c>
      <c r="G5" s="1" t="s">
        <v>217</v>
      </c>
      <c r="H5" s="1" t="s">
        <v>212</v>
      </c>
      <c r="I5" s="1" t="s">
        <v>213</v>
      </c>
      <c r="J5" s="1" t="s">
        <v>218</v>
      </c>
      <c r="K5" s="1" t="s">
        <v>219</v>
      </c>
      <c r="L5" s="1" t="s">
        <v>218</v>
      </c>
      <c r="M5" s="1" t="s">
        <v>219</v>
      </c>
      <c r="N5" s="1" t="s">
        <v>214</v>
      </c>
      <c r="O5" s="1" t="s">
        <v>215</v>
      </c>
    </row>
    <row r="6">
      <c r="A6" s="2" t="s">
        <v>87</v>
      </c>
      <c r="B6" s="2" t="s">
        <v>89</v>
      </c>
      <c r="C6" s="2" t="s">
        <v>90</v>
      </c>
      <c r="D6" s="4">
        <v>11931</v>
      </c>
      <c r="E6" s="8">
        <v>811429.32</v>
      </c>
      <c r="F6" s="4"/>
      <c r="G6" s="8"/>
      <c r="H6" s="7"/>
      <c r="I6" s="7"/>
      <c r="J6" s="4">
        <v>11931</v>
      </c>
      <c r="K6" s="8">
        <v>811429.32</v>
      </c>
      <c r="L6" s="4"/>
      <c r="M6" s="8"/>
      <c r="N6" s="7"/>
      <c r="O6" s="7"/>
    </row>
    <row r="7">
      <c r="A7" s="2" t="s">
        <v>87</v>
      </c>
      <c r="B7" s="2" t="s">
        <v>153</v>
      </c>
      <c r="C7" s="2" t="s">
        <v>154</v>
      </c>
      <c r="D7" s="4">
        <v>166</v>
      </c>
      <c r="E7" s="8">
        <v>16443.34</v>
      </c>
      <c r="F7" s="4"/>
      <c r="G7" s="8"/>
      <c r="H7" s="7"/>
      <c r="I7" s="7"/>
      <c r="J7" s="4">
        <v>166</v>
      </c>
      <c r="K7" s="8">
        <v>16443.34</v>
      </c>
      <c r="L7" s="4"/>
      <c r="M7" s="8"/>
      <c r="N7" s="7"/>
      <c r="O7" s="7"/>
    </row>
    <row r="8">
      <c r="A8" s="2" t="s">
        <v>87</v>
      </c>
      <c r="B8" s="2" t="s">
        <v>197</v>
      </c>
      <c r="C8" s="2" t="s">
        <v>198</v>
      </c>
      <c r="D8" s="4">
        <v>60</v>
      </c>
      <c r="E8" s="8">
        <v>4949.4</v>
      </c>
      <c r="F8" s="4"/>
      <c r="G8" s="8"/>
      <c r="H8" s="7"/>
      <c r="I8" s="7"/>
      <c r="J8" s="4">
        <v>60</v>
      </c>
      <c r="K8" s="8">
        <v>4949.4</v>
      </c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