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<sst xmlns="http://schemas.openxmlformats.org/spreadsheetml/2006/main" count="49" uniqueCount="49">
  <si>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</si>
  <si>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</si>
  <si>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</si>
  <si>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</si>
  <si>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</si>
  <si>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</si>
  <si>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</si>
  <si>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06/06/2024</t>
  </si>
  <si>
    <t>Division</t>
  </si>
  <si>
    <t>Current And Future Inventory</t>
  </si>
  <si>
    <t>Current And History Sales Comparison</t>
  </si>
  <si>
    <t>ZULILY</t>
  </si>
  <si>
    <t>NEBFUR01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</si>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</sst>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531130</v>
      </c>
      <c r="C5" s="11">
        <f>=ROUNDDOWN(22.7216530127698,0)</f>
      </c>
      <c r="D5" s="11">
        <v>421694</v>
      </c>
      <c r="E5" s="12">
        <v>0.8799</v>
      </c>
      <c r="F5" s="11"/>
      <c r="G5" s="11">
        <f>=ROUNDDOWN({0},0)</f>
      </c>
      <c r="H5" s="11">
        <v>590</v>
      </c>
      <c r="I5" s="12">
        <v>0.0524</v>
      </c>
      <c r="J5" s="11">
        <v>5022</v>
      </c>
      <c r="K5" s="13">
        <v>320030.31</v>
      </c>
      <c r="L5" s="11">
        <v>1814</v>
      </c>
      <c r="M5" s="14">
        <v>176.42</v>
      </c>
      <c r="N5" s="11"/>
      <c r="O5" s="13"/>
      <c r="P5" s="11">
        <v>1751</v>
      </c>
      <c r="Q5" s="14"/>
      <c r="R5" s="12"/>
      <c r="S5" s="12"/>
      <c r="T5" s="12">
        <v>0.036</v>
      </c>
      <c r="U5" s="12"/>
      <c r="V5" s="11">
        <v>4487</v>
      </c>
      <c r="W5" s="13">
        <v>278655.11</v>
      </c>
      <c r="X5" s="11">
        <v>1543</v>
      </c>
      <c r="Y5" s="11"/>
      <c r="Z5" s="13"/>
      <c r="AA5" s="11"/>
      <c r="AB5" s="12"/>
      <c r="AC5" s="12"/>
      <c r="AD5" s="11">
        <v>535</v>
      </c>
      <c r="AE5" s="13">
        <v>41375.2</v>
      </c>
      <c r="AF5" s="11">
        <v>669</v>
      </c>
      <c r="AG5" s="11"/>
      <c r="AH5" s="13"/>
      <c r="AI5" s="11"/>
      <c r="AJ5" s="12"/>
      <c r="AK5" s="12"/>
    </row>
    <row r="6">
      <c r="A6" s="10" t="s">
        <v>34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52</v>
      </c>
      <c r="M6" s="14"/>
      <c r="N6" s="11"/>
      <c r="O6" s="13"/>
      <c r="P6" s="11">
        <v>42</v>
      </c>
      <c r="Q6" s="14"/>
      <c r="R6" s="12"/>
      <c r="S6" s="12"/>
      <c r="T6" s="12">
        <v>0.2381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</row>
    <row r="7">
      <c r="A7" s="10" t="s">
        <v>35</v>
      </c>
      <c r="B7" s="11">
        <v>25267</v>
      </c>
      <c r="C7" s="11">
        <f>=ROUNDDOWN(19.5974559838672,0)</f>
      </c>
      <c r="D7" s="11">
        <v>18255</v>
      </c>
      <c r="E7" s="12">
        <v>0.8248</v>
      </c>
      <c r="F7" s="11"/>
      <c r="G7" s="11">
        <f>=ROUNDDOWN({0},0)</f>
      </c>
      <c r="H7" s="11"/>
      <c r="I7" s="12">
        <v>0.0071</v>
      </c>
      <c r="J7" s="11">
        <v>808</v>
      </c>
      <c r="K7" s="13">
        <v>35770.71</v>
      </c>
      <c r="L7" s="11">
        <v>204</v>
      </c>
      <c r="M7" s="14">
        <v>175.35</v>
      </c>
      <c r="N7" s="11"/>
      <c r="O7" s="13"/>
      <c r="P7" s="11">
        <v>199</v>
      </c>
      <c r="Q7" s="14"/>
      <c r="R7" s="12"/>
      <c r="S7" s="12"/>
      <c r="T7" s="12">
        <v>0.0251</v>
      </c>
      <c r="U7" s="12"/>
      <c r="V7" s="11">
        <v>647</v>
      </c>
      <c r="W7" s="13">
        <v>26566.8</v>
      </c>
      <c r="X7" s="11">
        <v>161</v>
      </c>
      <c r="Y7" s="11"/>
      <c r="Z7" s="13"/>
      <c r="AA7" s="11"/>
      <c r="AB7" s="12"/>
      <c r="AC7" s="12"/>
      <c r="AD7" s="11">
        <v>161</v>
      </c>
      <c r="AE7" s="13">
        <v>9203.91</v>
      </c>
      <c r="AF7" s="11">
        <v>127</v>
      </c>
      <c r="AG7" s="11"/>
      <c r="AH7" s="13"/>
      <c r="AI7" s="11"/>
      <c r="AJ7" s="12"/>
      <c r="AK7" s="12"/>
    </row>
    <row r="8">
      <c r="A8" s="10" t="s">
        <v>36</v>
      </c>
      <c r="B8" s="11">
        <v>96227</v>
      </c>
      <c r="C8" s="11">
        <f>=ROUNDDOWN(17.8257567337261,0)</f>
      </c>
      <c r="D8" s="11">
        <v>118716</v>
      </c>
      <c r="E8" s="12">
        <v>0.8151</v>
      </c>
      <c r="F8" s="11"/>
      <c r="G8" s="11">
        <f>=ROUNDDOWN({0},0)</f>
      </c>
      <c r="H8" s="11"/>
      <c r="I8" s="12">
        <v>0.0078</v>
      </c>
      <c r="J8" s="11">
        <v>1418</v>
      </c>
      <c r="K8" s="13">
        <v>40516.44</v>
      </c>
      <c r="L8" s="11">
        <v>271</v>
      </c>
      <c r="M8" s="14">
        <v>149.51</v>
      </c>
      <c r="N8" s="11"/>
      <c r="O8" s="13"/>
      <c r="P8" s="11">
        <v>279</v>
      </c>
      <c r="Q8" s="14"/>
      <c r="R8" s="12"/>
      <c r="S8" s="12"/>
      <c r="T8" s="12">
        <v>-0.0287</v>
      </c>
      <c r="U8" s="12"/>
      <c r="V8" s="11">
        <v>1332</v>
      </c>
      <c r="W8" s="13">
        <v>35425.54</v>
      </c>
      <c r="X8" s="11">
        <v>232</v>
      </c>
      <c r="Y8" s="11"/>
      <c r="Z8" s="13"/>
      <c r="AA8" s="11"/>
      <c r="AB8" s="12"/>
      <c r="AC8" s="12"/>
      <c r="AD8" s="11">
        <v>86</v>
      </c>
      <c r="AE8" s="13">
        <v>5090.9</v>
      </c>
      <c r="AF8" s="11">
        <v>114</v>
      </c>
      <c r="AG8" s="11"/>
      <c r="AH8" s="13"/>
      <c r="AI8" s="11"/>
      <c r="AJ8" s="12"/>
      <c r="AK8" s="12"/>
    </row>
    <row r="9">
      <c r="A9" s="10" t="s">
        <v>37</v>
      </c>
      <c r="B9" s="11">
        <v>133713</v>
      </c>
      <c r="C9" s="11">
        <f>=ROUNDDOWN(14.7147573456586,0)</f>
      </c>
      <c r="D9" s="11">
        <v>195868</v>
      </c>
      <c r="E9" s="12">
        <v>0.9074</v>
      </c>
      <c r="F9" s="11"/>
      <c r="G9" s="11">
        <f>=ROUNDDOWN({0},0)</f>
      </c>
      <c r="H9" s="11"/>
      <c r="I9" s="12">
        <v>0.0108</v>
      </c>
      <c r="J9" s="11">
        <v>1682</v>
      </c>
      <c r="K9" s="13">
        <v>30043.83</v>
      </c>
      <c r="L9" s="11">
        <v>281</v>
      </c>
      <c r="M9" s="14">
        <v>106.92</v>
      </c>
      <c r="N9" s="11"/>
      <c r="O9" s="13"/>
      <c r="P9" s="11">
        <v>257</v>
      </c>
      <c r="Q9" s="14"/>
      <c r="R9" s="12"/>
      <c r="S9" s="12"/>
      <c r="T9" s="12">
        <v>0.0934</v>
      </c>
      <c r="U9" s="12"/>
      <c r="V9" s="11">
        <v>1598</v>
      </c>
      <c r="W9" s="13">
        <v>28340.19</v>
      </c>
      <c r="X9" s="11">
        <v>230</v>
      </c>
      <c r="Y9" s="11"/>
      <c r="Z9" s="13"/>
      <c r="AA9" s="11"/>
      <c r="AB9" s="12"/>
      <c r="AC9" s="12"/>
      <c r="AD9" s="11">
        <v>84</v>
      </c>
      <c r="AE9" s="13">
        <v>1703.64</v>
      </c>
      <c r="AF9" s="11">
        <v>111</v>
      </c>
      <c r="AG9" s="11"/>
      <c r="AH9" s="13"/>
      <c r="AI9" s="11"/>
      <c r="AJ9" s="12"/>
      <c r="AK9" s="12"/>
    </row>
    <row r="10">
      <c r="A10" s="10" t="s">
        <v>38</v>
      </c>
      <c r="B10" s="11">
        <v>374591</v>
      </c>
      <c r="C10" s="11">
        <f>=ROUNDDOWN(18.8144029573376,0)</f>
      </c>
      <c r="D10" s="11">
        <v>448623</v>
      </c>
      <c r="E10" s="12">
        <v>0.8368</v>
      </c>
      <c r="F10" s="11"/>
      <c r="G10" s="11">
        <f>=ROUNDDOWN({0},0)</f>
      </c>
      <c r="H10" s="11"/>
      <c r="I10" s="12">
        <v>0.0055</v>
      </c>
      <c r="J10" s="11">
        <v>3814</v>
      </c>
      <c r="K10" s="13">
        <v>146853.81</v>
      </c>
      <c r="L10" s="11">
        <v>1207</v>
      </c>
      <c r="M10" s="14">
        <v>121.67</v>
      </c>
      <c r="N10" s="11"/>
      <c r="O10" s="13"/>
      <c r="P10" s="11">
        <v>1187</v>
      </c>
      <c r="Q10" s="14"/>
      <c r="R10" s="12"/>
      <c r="S10" s="12"/>
      <c r="T10" s="12">
        <v>0.0168</v>
      </c>
      <c r="U10" s="12"/>
      <c r="V10" s="11">
        <v>3219</v>
      </c>
      <c r="W10" s="13">
        <v>121046.44</v>
      </c>
      <c r="X10" s="11">
        <v>934</v>
      </c>
      <c r="Y10" s="11"/>
      <c r="Z10" s="13"/>
      <c r="AA10" s="11"/>
      <c r="AB10" s="12"/>
      <c r="AC10" s="12"/>
      <c r="AD10" s="11">
        <v>595</v>
      </c>
      <c r="AE10" s="13">
        <v>25807.37</v>
      </c>
      <c r="AF10" s="11">
        <v>254</v>
      </c>
      <c r="AG10" s="11"/>
      <c r="AH10" s="13"/>
      <c r="AI10" s="11"/>
      <c r="AJ10" s="12"/>
      <c r="AK10" s="12"/>
    </row>
    <row r="11">
      <c r="A11" s="10" t="s">
        <v>39</v>
      </c>
      <c r="B11" s="11">
        <v>79737</v>
      </c>
      <c r="C11" s="11">
        <f>=ROUNDDOWN(23.2999240254807,0)</f>
      </c>
      <c r="D11" s="11">
        <v>54296</v>
      </c>
      <c r="E11" s="12">
        <v>0.7615</v>
      </c>
      <c r="F11" s="11"/>
      <c r="G11" s="11">
        <f>=ROUNDDOWN({0},0)</f>
      </c>
      <c r="H11" s="11">
        <v>1432</v>
      </c>
      <c r="I11" s="12">
        <v>0.1495</v>
      </c>
      <c r="J11" s="11">
        <v>1186</v>
      </c>
      <c r="K11" s="13">
        <v>177128.08</v>
      </c>
      <c r="L11" s="11">
        <v>678</v>
      </c>
      <c r="M11" s="14">
        <v>261.25</v>
      </c>
      <c r="N11" s="11"/>
      <c r="O11" s="13"/>
      <c r="P11" s="11">
        <v>653</v>
      </c>
      <c r="Q11" s="14"/>
      <c r="R11" s="12"/>
      <c r="S11" s="12"/>
      <c r="T11" s="12">
        <v>0.0383</v>
      </c>
      <c r="U11" s="12"/>
      <c r="V11" s="11">
        <v>724</v>
      </c>
      <c r="W11" s="13">
        <v>111425.53</v>
      </c>
      <c r="X11" s="11">
        <v>624</v>
      </c>
      <c r="Y11" s="11"/>
      <c r="Z11" s="13"/>
      <c r="AA11" s="11"/>
      <c r="AB11" s="12"/>
      <c r="AC11" s="12"/>
      <c r="AD11" s="11">
        <v>462</v>
      </c>
      <c r="AE11" s="13">
        <v>65702.55</v>
      </c>
      <c r="AF11" s="11">
        <v>376</v>
      </c>
      <c r="AG11" s="11"/>
      <c r="AH11" s="13"/>
      <c r="AI11" s="11"/>
      <c r="AJ11" s="12"/>
      <c r="AK11" s="12"/>
    </row>
    <row r="12">
      <c r="A12" s="10" t="s">
        <v>40</v>
      </c>
      <c r="B12" s="11">
        <v>11751</v>
      </c>
      <c r="C12" s="11">
        <f>=ROUNDDOWN(24.3291925465839,0)</f>
      </c>
      <c r="D12" s="11">
        <v>7760</v>
      </c>
      <c r="E12" s="12">
        <v>0.6642</v>
      </c>
      <c r="F12" s="11"/>
      <c r="G12" s="11">
        <f>=ROUNDDOWN({0},0)</f>
      </c>
      <c r="H12" s="11"/>
      <c r="I12" s="12">
        <v>0.0297</v>
      </c>
      <c r="J12" s="11">
        <v>244</v>
      </c>
      <c r="K12" s="13">
        <v>18038.3</v>
      </c>
      <c r="L12" s="11">
        <v>129</v>
      </c>
      <c r="M12" s="14">
        <v>139.83</v>
      </c>
      <c r="N12" s="11"/>
      <c r="O12" s="13"/>
      <c r="P12" s="11">
        <v>147</v>
      </c>
      <c r="Q12" s="14"/>
      <c r="R12" s="12"/>
      <c r="S12" s="12"/>
      <c r="T12" s="12">
        <v>-0.1224</v>
      </c>
      <c r="U12" s="12"/>
      <c r="V12" s="11">
        <v>178</v>
      </c>
      <c r="W12" s="13">
        <v>11306.42</v>
      </c>
      <c r="X12" s="11">
        <v>113</v>
      </c>
      <c r="Y12" s="11"/>
      <c r="Z12" s="13"/>
      <c r="AA12" s="11"/>
      <c r="AB12" s="12"/>
      <c r="AC12" s="12"/>
      <c r="AD12" s="11">
        <v>66</v>
      </c>
      <c r="AE12" s="13">
        <v>6731.88</v>
      </c>
      <c r="AF12" s="11">
        <v>95</v>
      </c>
      <c r="AG12" s="11"/>
      <c r="AH12" s="13"/>
      <c r="AI12" s="11"/>
      <c r="AJ12" s="12"/>
      <c r="AK12" s="12"/>
    </row>
    <row r="13">
      <c r="A13" s="10" t="s">
        <v>41</v>
      </c>
      <c r="B13" s="11">
        <v>4838</v>
      </c>
      <c r="C13" s="11">
        <f>=ROUNDDOWN(65.5555555555556,0)</f>
      </c>
      <c r="D13" s="11">
        <v>1788</v>
      </c>
      <c r="E13" s="12">
        <v>0.9797</v>
      </c>
      <c r="F13" s="11"/>
      <c r="G13" s="11">
        <f>=ROUNDDOWN({0},0)</f>
      </c>
      <c r="H13" s="11"/>
      <c r="I13" s="12"/>
      <c r="J13" s="11"/>
      <c r="K13" s="13"/>
      <c r="L13" s="11">
        <v>25</v>
      </c>
      <c r="M13" s="14"/>
      <c r="N13" s="11"/>
      <c r="O13" s="13"/>
      <c r="P13" s="11">
        <v>22</v>
      </c>
      <c r="Q13" s="14"/>
      <c r="R13" s="12"/>
      <c r="S13" s="12"/>
      <c r="T13" s="12">
        <v>0.1364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</row>
    <row r="14">
      <c r="A14" s="10" t="s">
        <v>42</v>
      </c>
      <c r="B14" s="11">
        <v>21242</v>
      </c>
      <c r="C14" s="11">
        <f>=ROUNDDOWN(47.9611650485437,0)</f>
      </c>
      <c r="D14" s="11">
        <v>2055</v>
      </c>
      <c r="E14" s="12">
        <v>0.9753</v>
      </c>
      <c r="F14" s="11"/>
      <c r="G14" s="11">
        <f>=ROUNDDOWN({0},0)</f>
      </c>
      <c r="H14" s="11"/>
      <c r="I14" s="12"/>
      <c r="J14" s="11"/>
      <c r="K14" s="13"/>
      <c r="L14" s="11">
        <v>113</v>
      </c>
      <c r="M14" s="14"/>
      <c r="N14" s="11"/>
      <c r="O14" s="13"/>
      <c r="P14" s="11">
        <v>112</v>
      </c>
      <c r="Q14" s="14"/>
      <c r="R14" s="12"/>
      <c r="S14" s="12"/>
      <c r="T14" s="12">
        <v>0.0089</v>
      </c>
      <c r="U14" s="12"/>
      <c r="V14" s="11"/>
      <c r="W14" s="13"/>
      <c r="X14" s="11">
        <v>55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</row>
    <row r="15">
      <c r="A15" s="10" t="s">
        <v>43</v>
      </c>
      <c r="B15" s="11">
        <v>8987</v>
      </c>
      <c r="C15" s="11">
        <f>=ROUNDDOWN(96.220556745182,0)</f>
      </c>
      <c r="D15" s="11"/>
      <c r="E15" s="12"/>
      <c r="F15" s="11"/>
      <c r="G15" s="11">
        <f>=ROUNDDOWN({0},0)</f>
      </c>
      <c r="H15" s="11"/>
      <c r="I15" s="12"/>
      <c r="J15" s="11">
        <v>12</v>
      </c>
      <c r="K15" s="13">
        <v>837.3</v>
      </c>
      <c r="L15" s="11">
        <v>103</v>
      </c>
      <c r="M15" s="14">
        <v>8.13</v>
      </c>
      <c r="N15" s="11"/>
      <c r="O15" s="13"/>
      <c r="P15" s="11">
        <v>83</v>
      </c>
      <c r="Q15" s="14"/>
      <c r="R15" s="12"/>
      <c r="S15" s="12"/>
      <c r="T15" s="12">
        <v>0.241</v>
      </c>
      <c r="U15" s="12"/>
      <c r="V15" s="11">
        <v>12</v>
      </c>
      <c r="W15" s="13">
        <v>837.3</v>
      </c>
      <c r="X15" s="11">
        <v>81</v>
      </c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</row>
    <row r="16">
      <c r="A16" s="10" t="s">
        <v>44</v>
      </c>
      <c r="B16" s="11">
        <v>180376</v>
      </c>
      <c r="C16" s="11">
        <f>=ROUNDDOWN(9.32995396472353,0)</f>
      </c>
      <c r="D16" s="11">
        <v>510116</v>
      </c>
      <c r="E16" s="12">
        <v>0.7837</v>
      </c>
      <c r="F16" s="11"/>
      <c r="G16" s="11">
        <f>=ROUNDDOWN({0},0)</f>
      </c>
      <c r="H16" s="11"/>
      <c r="I16" s="12">
        <v>0.0008</v>
      </c>
      <c r="J16" s="11">
        <v>2832</v>
      </c>
      <c r="K16" s="13">
        <v>78959.13</v>
      </c>
      <c r="L16" s="11">
        <v>1102</v>
      </c>
      <c r="M16" s="14">
        <v>71.65</v>
      </c>
      <c r="N16" s="11"/>
      <c r="O16" s="13"/>
      <c r="P16" s="11">
        <v>1049</v>
      </c>
      <c r="Q16" s="14"/>
      <c r="R16" s="12"/>
      <c r="S16" s="12"/>
      <c r="T16" s="12">
        <v>0.0505</v>
      </c>
      <c r="U16" s="12"/>
      <c r="V16" s="11">
        <v>2352</v>
      </c>
      <c r="W16" s="13">
        <v>63452.04</v>
      </c>
      <c r="X16" s="11">
        <v>915</v>
      </c>
      <c r="Y16" s="11"/>
      <c r="Z16" s="13"/>
      <c r="AA16" s="11"/>
      <c r="AB16" s="12"/>
      <c r="AC16" s="12"/>
      <c r="AD16" s="11">
        <v>480</v>
      </c>
      <c r="AE16" s="13">
        <v>15507.09</v>
      </c>
      <c r="AF16" s="11">
        <v>272</v>
      </c>
      <c r="AG16" s="11"/>
      <c r="AH16" s="13"/>
      <c r="AI16" s="11"/>
      <c r="AJ16" s="12"/>
      <c r="AK16" s="12"/>
    </row>
    <row r="17">
      <c r="A17" s="10" t="s">
        <v>45</v>
      </c>
      <c r="B17" s="11">
        <v>61033</v>
      </c>
      <c r="C17" s="11">
        <f>=ROUNDDOWN(18.0389548974404,0)</f>
      </c>
      <c r="D17" s="11">
        <v>83165</v>
      </c>
      <c r="E17" s="12">
        <v>0.8503</v>
      </c>
      <c r="F17" s="11"/>
      <c r="G17" s="11">
        <f>=ROUNDDOWN({0},0)</f>
      </c>
      <c r="H17" s="11"/>
      <c r="I17" s="12">
        <v>0.008</v>
      </c>
      <c r="J17" s="11">
        <v>401</v>
      </c>
      <c r="K17" s="13">
        <v>13073.91</v>
      </c>
      <c r="L17" s="11">
        <v>122</v>
      </c>
      <c r="M17" s="14">
        <v>107.16</v>
      </c>
      <c r="N17" s="11"/>
      <c r="O17" s="13"/>
      <c r="P17" s="11">
        <v>129</v>
      </c>
      <c r="Q17" s="14"/>
      <c r="R17" s="12"/>
      <c r="S17" s="12"/>
      <c r="T17" s="12">
        <v>-0.0543</v>
      </c>
      <c r="U17" s="12"/>
      <c r="V17" s="11">
        <v>157</v>
      </c>
      <c r="W17" s="13">
        <v>4523.14</v>
      </c>
      <c r="X17" s="11">
        <v>106</v>
      </c>
      <c r="Y17" s="11"/>
      <c r="Z17" s="13"/>
      <c r="AA17" s="11"/>
      <c r="AB17" s="12"/>
      <c r="AC17" s="12"/>
      <c r="AD17" s="11">
        <v>244</v>
      </c>
      <c r="AE17" s="13">
        <v>8550.77</v>
      </c>
      <c r="AF17" s="11">
        <v>101</v>
      </c>
      <c r="AG17" s="11"/>
      <c r="AH17" s="13"/>
      <c r="AI17" s="11"/>
      <c r="AJ17" s="12"/>
      <c r="AK17" s="12"/>
    </row>
    <row r="18">
      <c r="A18" s="10" t="s">
        <v>46</v>
      </c>
      <c r="B18" s="11">
        <v>150829</v>
      </c>
      <c r="C18" s="11">
        <f>=ROUNDDOWN(21.7458189158016,0)</f>
      </c>
      <c r="D18" s="11">
        <v>122082</v>
      </c>
      <c r="E18" s="12">
        <v>0.9139</v>
      </c>
      <c r="F18" s="11"/>
      <c r="G18" s="11">
        <f>=ROUNDDOWN({0},0)</f>
      </c>
      <c r="H18" s="11"/>
      <c r="I18" s="12">
        <v>0.0432</v>
      </c>
      <c r="J18" s="11">
        <v>924</v>
      </c>
      <c r="K18" s="13">
        <v>20292.29</v>
      </c>
      <c r="L18" s="11">
        <v>687</v>
      </c>
      <c r="M18" s="14">
        <v>29.54</v>
      </c>
      <c r="N18" s="11"/>
      <c r="O18" s="13"/>
      <c r="P18" s="11">
        <v>630</v>
      </c>
      <c r="Q18" s="14"/>
      <c r="R18" s="12"/>
      <c r="S18" s="12"/>
      <c r="T18" s="12">
        <v>0.0905</v>
      </c>
      <c r="U18" s="12"/>
      <c r="V18" s="11">
        <v>327</v>
      </c>
      <c r="W18" s="13">
        <v>6749.92</v>
      </c>
      <c r="X18" s="11">
        <v>558</v>
      </c>
      <c r="Y18" s="11"/>
      <c r="Z18" s="13"/>
      <c r="AA18" s="11"/>
      <c r="AB18" s="12"/>
      <c r="AC18" s="12"/>
      <c r="AD18" s="11">
        <v>597</v>
      </c>
      <c r="AE18" s="13">
        <v>13542.37</v>
      </c>
      <c r="AF18" s="11">
        <v>462</v>
      </c>
      <c r="AG18" s="11"/>
      <c r="AH18" s="13"/>
      <c r="AI18" s="11"/>
      <c r="AJ18" s="12"/>
      <c r="AK18" s="12"/>
    </row>
    <row r="19">
      <c r="A19" s="10" t="s">
        <v>47</v>
      </c>
      <c r="B19" s="11">
        <v>168840</v>
      </c>
      <c r="C19" s="11">
        <f>=ROUNDDOWN(28.1545465156998,0)</f>
      </c>
      <c r="D19" s="11">
        <v>133885</v>
      </c>
      <c r="E19" s="12">
        <v>0.6917</v>
      </c>
      <c r="F19" s="11"/>
      <c r="G19" s="11">
        <f>=ROUNDDOWN({0},0)</f>
      </c>
      <c r="H19" s="11"/>
      <c r="I19" s="12">
        <v>0.0412</v>
      </c>
      <c r="J19" s="11">
        <v>2008</v>
      </c>
      <c r="K19" s="13">
        <v>79492.14</v>
      </c>
      <c r="L19" s="11">
        <v>561</v>
      </c>
      <c r="M19" s="14">
        <v>141.7</v>
      </c>
      <c r="N19" s="11"/>
      <c r="O19" s="13"/>
      <c r="P19" s="11">
        <v>573</v>
      </c>
      <c r="Q19" s="14"/>
      <c r="R19" s="12"/>
      <c r="S19" s="12"/>
      <c r="T19" s="12">
        <v>-0.0209</v>
      </c>
      <c r="U19" s="12"/>
      <c r="V19" s="11">
        <v>1802</v>
      </c>
      <c r="W19" s="13">
        <v>69263.57</v>
      </c>
      <c r="X19" s="11">
        <v>454</v>
      </c>
      <c r="Y19" s="11"/>
      <c r="Z19" s="13"/>
      <c r="AA19" s="11"/>
      <c r="AB19" s="12"/>
      <c r="AC19" s="12"/>
      <c r="AD19" s="11">
        <v>206</v>
      </c>
      <c r="AE19" s="13">
        <v>10228.57</v>
      </c>
      <c r="AF19" s="11">
        <v>315</v>
      </c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20351</v>
      </c>
      <c r="K20" s="17">
        <v>961036.25</v>
      </c>
      <c r="L20" s="15">
        <v>7349</v>
      </c>
      <c r="M20" s="18">
        <v>130.77</v>
      </c>
      <c r="N20" s="15"/>
      <c r="O20" s="17"/>
      <c r="P20" s="15">
        <v>7113</v>
      </c>
      <c r="Q20" s="18"/>
      <c r="R20" s="16"/>
      <c r="S20" s="16"/>
      <c r="T20" s="16">
        <v>0.0332</v>
      </c>
      <c r="U20" s="16"/>
      <c r="V20" s="15">
        <v>16835</v>
      </c>
      <c r="W20" s="17">
        <v>757592</v>
      </c>
      <c r="X20" s="15">
        <v>6006</v>
      </c>
      <c r="Y20" s="15"/>
      <c r="Z20" s="17"/>
      <c r="AA20" s="15"/>
      <c r="AB20" s="16"/>
      <c r="AC20" s="16"/>
      <c r="AD20" s="15">
        <v>3516</v>
      </c>
      <c r="AE20" s="17">
        <v>203444.25</v>
      </c>
      <c r="AF20" s="15">
        <v>2896</v>
      </c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