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<sst xmlns="http://schemas.openxmlformats.org/spreadsheetml/2006/main" count="47" uniqueCount="47">
  <si>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</si>
  <si>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</si>
  <si>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</si>
  <si>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</si>
  <si>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</si>
  <si>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</si>
  <si>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</si>
  <si>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</si>
  <si>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Division</t>
  </si>
  <si>
    <t>Current And Future Inventory</t>
  </si>
  <si>
    <t>Current And History Sales Comparison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</si>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</sst>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573942</v>
      </c>
      <c r="C5" s="11">
        <f>=ROUNDDOWN(22.7524528750669,0)</f>
      </c>
      <c r="D5" s="11">
        <v>464754</v>
      </c>
      <c r="E5" s="12">
        <v>0.9362</v>
      </c>
      <c r="F5" s="11"/>
      <c r="G5" s="11">
        <f>=ROUNDDOWN({0},0)</f>
      </c>
      <c r="H5" s="11">
        <v>150</v>
      </c>
      <c r="I5" s="12"/>
      <c r="J5" s="11">
        <v>169</v>
      </c>
      <c r="K5" s="13">
        <v>11600.18</v>
      </c>
      <c r="L5" s="11">
        <v>1701</v>
      </c>
      <c r="M5" s="14">
        <v>6.82</v>
      </c>
      <c r="N5" s="11">
        <v>190</v>
      </c>
      <c r="O5" s="13">
        <v>14558.05</v>
      </c>
      <c r="P5" s="11">
        <v>1875</v>
      </c>
      <c r="Q5" s="14">
        <v>7.76</v>
      </c>
      <c r="R5" s="12">
        <v>-0.1105</v>
      </c>
      <c r="S5" s="12">
        <v>-0.2032</v>
      </c>
      <c r="T5" s="12">
        <v>-0.0928</v>
      </c>
      <c r="U5" s="12">
        <v>-0.1211</v>
      </c>
      <c r="V5" s="11">
        <v>169</v>
      </c>
      <c r="W5" s="13">
        <v>11600.18</v>
      </c>
      <c r="X5" s="11">
        <v>530</v>
      </c>
      <c r="Y5" s="11">
        <v>190</v>
      </c>
      <c r="Z5" s="13">
        <v>14558.05</v>
      </c>
      <c r="AA5" s="11">
        <v>448</v>
      </c>
      <c r="AB5" s="12">
        <v>-0.1105</v>
      </c>
      <c r="AC5" s="12">
        <v>-0.2032</v>
      </c>
    </row>
    <row r="6">
      <c r="A6" s="10" t="s">
        <v>33</v>
      </c>
      <c r="B6" s="11">
        <v>26646</v>
      </c>
      <c r="C6" s="11">
        <f>=ROUNDDOWN(19.4723764981,0)</f>
      </c>
      <c r="D6" s="11">
        <v>18215</v>
      </c>
      <c r="E6" s="12">
        <v>0.9564</v>
      </c>
      <c r="F6" s="11"/>
      <c r="G6" s="11">
        <f>=ROUNDDOWN({0},0)</f>
      </c>
      <c r="H6" s="11"/>
      <c r="I6" s="12"/>
      <c r="J6" s="11">
        <v>57</v>
      </c>
      <c r="K6" s="13">
        <v>3274.68</v>
      </c>
      <c r="L6" s="11">
        <v>199</v>
      </c>
      <c r="M6" s="14">
        <v>16.46</v>
      </c>
      <c r="N6" s="11">
        <v>102</v>
      </c>
      <c r="O6" s="13">
        <v>6121.3</v>
      </c>
      <c r="P6" s="11">
        <v>154</v>
      </c>
      <c r="Q6" s="14">
        <v>39.75</v>
      </c>
      <c r="R6" s="12">
        <v>-0.4412</v>
      </c>
      <c r="S6" s="12">
        <v>-0.465</v>
      </c>
      <c r="T6" s="12">
        <v>0.2922</v>
      </c>
      <c r="U6" s="12">
        <v>-0.5859</v>
      </c>
      <c r="V6" s="11">
        <v>57</v>
      </c>
      <c r="W6" s="13">
        <v>3274.68</v>
      </c>
      <c r="X6" s="11">
        <v>88</v>
      </c>
      <c r="Y6" s="11">
        <v>102</v>
      </c>
      <c r="Z6" s="13">
        <v>6121.3</v>
      </c>
      <c r="AA6" s="11">
        <v>98</v>
      </c>
      <c r="AB6" s="12">
        <v>-0.4412</v>
      </c>
      <c r="AC6" s="12">
        <v>-0.465</v>
      </c>
    </row>
    <row r="7">
      <c r="A7" s="10" t="s">
        <v>34</v>
      </c>
      <c r="B7" s="11">
        <v>100455</v>
      </c>
      <c r="C7" s="11">
        <f>=ROUNDDOWN(17.1808992799603,0)</f>
      </c>
      <c r="D7" s="11">
        <v>139208</v>
      </c>
      <c r="E7" s="12">
        <v>0.8903</v>
      </c>
      <c r="F7" s="11"/>
      <c r="G7" s="11">
        <f>=ROUNDDOWN({0},0)</f>
      </c>
      <c r="H7" s="11"/>
      <c r="I7" s="12"/>
      <c r="J7" s="11"/>
      <c r="K7" s="13"/>
      <c r="L7" s="11">
        <v>280</v>
      </c>
      <c r="M7" s="14"/>
      <c r="N7" s="11"/>
      <c r="O7" s="13"/>
      <c r="P7" s="11">
        <v>235</v>
      </c>
      <c r="Q7" s="14"/>
      <c r="R7" s="12"/>
      <c r="S7" s="12"/>
      <c r="T7" s="12">
        <v>0.1915</v>
      </c>
      <c r="U7" s="12"/>
      <c r="V7" s="11"/>
      <c r="W7" s="13"/>
      <c r="X7" s="11"/>
      <c r="Y7" s="11"/>
      <c r="Z7" s="13"/>
      <c r="AA7" s="11"/>
      <c r="AB7" s="12"/>
      <c r="AC7" s="12"/>
    </row>
    <row r="8">
      <c r="A8" s="10" t="s">
        <v>35</v>
      </c>
      <c r="B8" s="11">
        <v>136921</v>
      </c>
      <c r="C8" s="11">
        <f>=ROUNDDOWN(14.7447259883051,0)</f>
      </c>
      <c r="D8" s="11">
        <v>203202</v>
      </c>
      <c r="E8" s="12">
        <v>0.9607</v>
      </c>
      <c r="F8" s="11"/>
      <c r="G8" s="11">
        <f>=ROUNDDOWN({0},0)</f>
      </c>
      <c r="H8" s="11"/>
      <c r="I8" s="12"/>
      <c r="J8" s="11"/>
      <c r="K8" s="13"/>
      <c r="L8" s="11">
        <v>246</v>
      </c>
      <c r="M8" s="14"/>
      <c r="N8" s="11"/>
      <c r="O8" s="13"/>
      <c r="P8" s="11">
        <v>252</v>
      </c>
      <c r="Q8" s="14"/>
      <c r="R8" s="12"/>
      <c r="S8" s="12"/>
      <c r="T8" s="12">
        <v>-0.0238</v>
      </c>
      <c r="U8" s="12"/>
      <c r="V8" s="11"/>
      <c r="W8" s="13"/>
      <c r="X8" s="11"/>
      <c r="Y8" s="11"/>
      <c r="Z8" s="13"/>
      <c r="AA8" s="11"/>
      <c r="AB8" s="12"/>
      <c r="AC8" s="12"/>
    </row>
    <row r="9">
      <c r="A9" s="10" t="s">
        <v>36</v>
      </c>
      <c r="B9" s="11">
        <v>385430</v>
      </c>
      <c r="C9" s="11">
        <f>=ROUNDDOWN(18.2067681959036,0)</f>
      </c>
      <c r="D9" s="11">
        <v>471919</v>
      </c>
      <c r="E9" s="12">
        <v>0.7998</v>
      </c>
      <c r="F9" s="11"/>
      <c r="G9" s="11">
        <f>=ROUNDDOWN({0},0)</f>
      </c>
      <c r="H9" s="11"/>
      <c r="I9" s="12"/>
      <c r="J9" s="11"/>
      <c r="K9" s="13"/>
      <c r="L9" s="11">
        <v>1179</v>
      </c>
      <c r="M9" s="14"/>
      <c r="N9" s="11"/>
      <c r="O9" s="13"/>
      <c r="P9" s="11">
        <v>1106</v>
      </c>
      <c r="Q9" s="14"/>
      <c r="R9" s="12"/>
      <c r="S9" s="12"/>
      <c r="T9" s="12">
        <v>0.066</v>
      </c>
      <c r="U9" s="12"/>
      <c r="V9" s="11"/>
      <c r="W9" s="13"/>
      <c r="X9" s="11"/>
      <c r="Y9" s="11"/>
      <c r="Z9" s="13"/>
      <c r="AA9" s="11"/>
      <c r="AB9" s="12"/>
      <c r="AC9" s="12"/>
    </row>
    <row r="10">
      <c r="A10" s="10" t="s">
        <v>37</v>
      </c>
      <c r="B10" s="11">
        <v>108660</v>
      </c>
      <c r="C10" s="11">
        <f>=ROUNDDOWN(23.6623766904031,0)</f>
      </c>
      <c r="D10" s="11">
        <v>74539</v>
      </c>
      <c r="E10" s="12">
        <v>0.9119</v>
      </c>
      <c r="F10" s="11"/>
      <c r="G10" s="11">
        <f>=ROUNDDOWN({0},0)</f>
      </c>
      <c r="H10" s="11">
        <v>1966</v>
      </c>
      <c r="I10" s="12"/>
      <c r="J10" s="11">
        <v>238</v>
      </c>
      <c r="K10" s="13">
        <v>33776.3</v>
      </c>
      <c r="L10" s="11">
        <v>665</v>
      </c>
      <c r="M10" s="14">
        <v>50.79</v>
      </c>
      <c r="N10" s="11">
        <v>427</v>
      </c>
      <c r="O10" s="13">
        <v>69900.24</v>
      </c>
      <c r="P10" s="11">
        <v>742</v>
      </c>
      <c r="Q10" s="14">
        <v>94.21</v>
      </c>
      <c r="R10" s="12">
        <v>-0.4426</v>
      </c>
      <c r="S10" s="12">
        <v>-0.5168</v>
      </c>
      <c r="T10" s="12">
        <v>-0.1038</v>
      </c>
      <c r="U10" s="12">
        <v>-0.4609</v>
      </c>
      <c r="V10" s="11">
        <v>238</v>
      </c>
      <c r="W10" s="13">
        <v>33776.3</v>
      </c>
      <c r="X10" s="11">
        <v>308</v>
      </c>
      <c r="Y10" s="11">
        <v>427</v>
      </c>
      <c r="Z10" s="13">
        <v>69900.24</v>
      </c>
      <c r="AA10" s="11">
        <v>376</v>
      </c>
      <c r="AB10" s="12">
        <v>-0.4426</v>
      </c>
      <c r="AC10" s="12">
        <v>-0.5168</v>
      </c>
    </row>
    <row r="11">
      <c r="A11" s="10" t="s">
        <v>38</v>
      </c>
      <c r="B11" s="11">
        <v>16711</v>
      </c>
      <c r="C11" s="11">
        <f>=ROUNDDOWN(26.8191301556732,0)</f>
      </c>
      <c r="D11" s="11">
        <v>11280</v>
      </c>
      <c r="E11" s="12">
        <v>0.8712</v>
      </c>
      <c r="F11" s="11"/>
      <c r="G11" s="11">
        <f>=ROUNDDOWN({0},0)</f>
      </c>
      <c r="H11" s="11"/>
      <c r="I11" s="12"/>
      <c r="J11" s="11">
        <v>60</v>
      </c>
      <c r="K11" s="13">
        <v>4105.36</v>
      </c>
      <c r="L11" s="11">
        <v>147</v>
      </c>
      <c r="M11" s="14">
        <v>27.93</v>
      </c>
      <c r="N11" s="11">
        <v>54</v>
      </c>
      <c r="O11" s="13">
        <v>3939.5</v>
      </c>
      <c r="P11" s="11">
        <v>117</v>
      </c>
      <c r="Q11" s="14">
        <v>33.67</v>
      </c>
      <c r="R11" s="12">
        <v>0.1111</v>
      </c>
      <c r="S11" s="12">
        <v>0.0421</v>
      </c>
      <c r="T11" s="12">
        <v>0.2564</v>
      </c>
      <c r="U11" s="12">
        <v>-0.1705</v>
      </c>
      <c r="V11" s="11">
        <v>60</v>
      </c>
      <c r="W11" s="13">
        <v>4105.36</v>
      </c>
      <c r="X11" s="11">
        <v>101</v>
      </c>
      <c r="Y11" s="11">
        <v>54</v>
      </c>
      <c r="Z11" s="13">
        <v>3939.5</v>
      </c>
      <c r="AA11" s="11">
        <v>44</v>
      </c>
      <c r="AB11" s="12">
        <v>0.1111</v>
      </c>
      <c r="AC11" s="12">
        <v>0.0421</v>
      </c>
    </row>
    <row r="12">
      <c r="A12" s="10" t="s">
        <v>39</v>
      </c>
      <c r="B12" s="11">
        <v>4879</v>
      </c>
      <c r="C12" s="11">
        <f>=ROUNDDOWN(66.1111111111111,0)</f>
      </c>
      <c r="D12" s="11">
        <v>1788</v>
      </c>
      <c r="E12" s="12">
        <v>0.9208</v>
      </c>
      <c r="F12" s="11"/>
      <c r="G12" s="11">
        <f>=ROUNDDOWN({0},0)</f>
      </c>
      <c r="H12" s="11"/>
      <c r="I12" s="12"/>
      <c r="J12" s="11"/>
      <c r="K12" s="13"/>
      <c r="L12" s="11">
        <v>22</v>
      </c>
      <c r="M12" s="14"/>
      <c r="N12" s="11"/>
      <c r="O12" s="13"/>
      <c r="P12" s="11">
        <v>15</v>
      </c>
      <c r="Q12" s="14"/>
      <c r="R12" s="12"/>
      <c r="S12" s="12"/>
      <c r="T12" s="12">
        <v>0.4667</v>
      </c>
      <c r="U12" s="12"/>
      <c r="V12" s="11"/>
      <c r="W12" s="13"/>
      <c r="X12" s="11"/>
      <c r="Y12" s="11"/>
      <c r="Z12" s="13"/>
      <c r="AA12" s="11"/>
      <c r="AB12" s="12"/>
      <c r="AC12" s="12"/>
    </row>
    <row r="13">
      <c r="A13" s="10" t="s">
        <v>40</v>
      </c>
      <c r="B13" s="11">
        <v>21764</v>
      </c>
      <c r="C13" s="11">
        <f>=ROUNDDOWN(49.1397606683224,0)</f>
      </c>
      <c r="D13" s="11">
        <v>2055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112</v>
      </c>
      <c r="M13" s="14"/>
      <c r="N13" s="11"/>
      <c r="O13" s="13"/>
      <c r="P13" s="11">
        <v>101</v>
      </c>
      <c r="Q13" s="14"/>
      <c r="R13" s="12"/>
      <c r="S13" s="12"/>
      <c r="T13" s="12">
        <v>0.1089</v>
      </c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9021</v>
      </c>
      <c r="C14" s="11">
        <f>=ROUNDDOWN(98.6980306345733,0)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83</v>
      </c>
      <c r="M14" s="14"/>
      <c r="N14" s="11"/>
      <c r="O14" s="13"/>
      <c r="P14" s="11">
        <v>115</v>
      </c>
      <c r="Q14" s="14"/>
      <c r="R14" s="12"/>
      <c r="S14" s="12"/>
      <c r="T14" s="12">
        <v>-0.2783</v>
      </c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188472</v>
      </c>
      <c r="C15" s="11">
        <f>=ROUNDDOWN(9.37005016331664,0)</f>
      </c>
      <c r="D15" s="11">
        <v>608900</v>
      </c>
      <c r="E15" s="12">
        <v>0.5815</v>
      </c>
      <c r="F15" s="11"/>
      <c r="G15" s="11">
        <f>=ROUNDDOWN({0},0)</f>
      </c>
      <c r="H15" s="11"/>
      <c r="I15" s="12"/>
      <c r="J15" s="11"/>
      <c r="K15" s="13"/>
      <c r="L15" s="11">
        <v>1025</v>
      </c>
      <c r="M15" s="14"/>
      <c r="N15" s="11"/>
      <c r="O15" s="13"/>
      <c r="P15" s="11">
        <v>956</v>
      </c>
      <c r="Q15" s="14"/>
      <c r="R15" s="12"/>
      <c r="S15" s="12"/>
      <c r="T15" s="12">
        <v>0.0722</v>
      </c>
      <c r="U15" s="12"/>
      <c r="V15" s="11"/>
      <c r="W15" s="13"/>
      <c r="X15" s="11"/>
      <c r="Y15" s="11"/>
      <c r="Z15" s="13"/>
      <c r="AA15" s="11"/>
      <c r="AB15" s="12"/>
      <c r="AC15" s="12"/>
    </row>
    <row r="16">
      <c r="A16" s="10" t="s">
        <v>43</v>
      </c>
      <c r="B16" s="11">
        <v>71488</v>
      </c>
      <c r="C16" s="11">
        <f>=ROUNDDOWN(18.0161290322581,0)</f>
      </c>
      <c r="D16" s="11">
        <v>102937</v>
      </c>
      <c r="E16" s="12">
        <v>0.9956</v>
      </c>
      <c r="F16" s="11"/>
      <c r="G16" s="11">
        <f>=ROUNDDOWN({0},0)</f>
      </c>
      <c r="H16" s="11"/>
      <c r="I16" s="12"/>
      <c r="J16" s="11"/>
      <c r="K16" s="13"/>
      <c r="L16" s="11">
        <v>118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</row>
    <row r="17">
      <c r="A17" s="10" t="s">
        <v>44</v>
      </c>
      <c r="B17" s="11">
        <v>255704</v>
      </c>
      <c r="C17" s="11">
        <f>=ROUNDDOWN(22.0007743600774,0)</f>
      </c>
      <c r="D17" s="11">
        <v>194836</v>
      </c>
      <c r="E17" s="12">
        <v>0.9826</v>
      </c>
      <c r="F17" s="11"/>
      <c r="G17" s="11">
        <f>=ROUNDDOWN({0},0)</f>
      </c>
      <c r="H17" s="11"/>
      <c r="I17" s="12"/>
      <c r="J17" s="11"/>
      <c r="K17" s="13"/>
      <c r="L17" s="11">
        <v>611</v>
      </c>
      <c r="M17" s="14"/>
      <c r="N17" s="11"/>
      <c r="O17" s="13"/>
      <c r="P17" s="11">
        <v>679</v>
      </c>
      <c r="Q17" s="14"/>
      <c r="R17" s="12"/>
      <c r="S17" s="12"/>
      <c r="T17" s="12">
        <v>-0.1001</v>
      </c>
      <c r="U17" s="12"/>
      <c r="V17" s="11"/>
      <c r="W17" s="13"/>
      <c r="X17" s="11"/>
      <c r="Y17" s="11"/>
      <c r="Z17" s="13"/>
      <c r="AA17" s="11"/>
      <c r="AB17" s="12"/>
      <c r="AC17" s="12"/>
    </row>
    <row r="18">
      <c r="A18" s="10" t="s">
        <v>45</v>
      </c>
      <c r="B18" s="11">
        <v>183265</v>
      </c>
      <c r="C18" s="11">
        <f>=ROUNDDOWN(28.626657710992,0)</f>
      </c>
      <c r="D18" s="11">
        <v>138913</v>
      </c>
      <c r="E18" s="12">
        <v>0.8497</v>
      </c>
      <c r="F18" s="11"/>
      <c r="G18" s="11">
        <f>=ROUNDDOWN({0},0)</f>
      </c>
      <c r="H18" s="11"/>
      <c r="I18" s="12"/>
      <c r="J18" s="11">
        <v>23</v>
      </c>
      <c r="K18" s="13">
        <v>1107.91</v>
      </c>
      <c r="L18" s="11">
        <v>573</v>
      </c>
      <c r="M18" s="14">
        <v>1.93</v>
      </c>
      <c r="N18" s="11">
        <v>45</v>
      </c>
      <c r="O18" s="13">
        <v>2530.11</v>
      </c>
      <c r="P18" s="11">
        <v>512</v>
      </c>
      <c r="Q18" s="14">
        <v>4.94</v>
      </c>
      <c r="R18" s="12">
        <v>-0.4889</v>
      </c>
      <c r="S18" s="12">
        <v>-0.5621</v>
      </c>
      <c r="T18" s="12">
        <v>0.1191</v>
      </c>
      <c r="U18" s="12">
        <v>-0.6093</v>
      </c>
      <c r="V18" s="11">
        <v>23</v>
      </c>
      <c r="W18" s="13">
        <v>1107.91</v>
      </c>
      <c r="X18" s="11">
        <v>245</v>
      </c>
      <c r="Y18" s="11">
        <v>45</v>
      </c>
      <c r="Z18" s="13">
        <v>2530.11</v>
      </c>
      <c r="AA18" s="11">
        <v>57</v>
      </c>
      <c r="AB18" s="12">
        <v>-0.4889</v>
      </c>
      <c r="AC18" s="12">
        <v>-0.5621</v>
      </c>
    </row>
    <row r="19">
      <c r="A19" s="19" t="s">
        <v>46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547</v>
      </c>
      <c r="K19" s="17">
        <v>53864.43</v>
      </c>
      <c r="L19" s="15">
        <v>6961</v>
      </c>
      <c r="M19" s="18">
        <v>7.74</v>
      </c>
      <c r="N19" s="15">
        <v>818</v>
      </c>
      <c r="O19" s="17">
        <v>97049.2</v>
      </c>
      <c r="P19" s="15">
        <v>6859</v>
      </c>
      <c r="Q19" s="18">
        <v>14.15</v>
      </c>
      <c r="R19" s="16">
        <v>-0.3313</v>
      </c>
      <c r="S19" s="16">
        <v>-0.445</v>
      </c>
      <c r="T19" s="16">
        <v>0.0149</v>
      </c>
      <c r="U19" s="16">
        <v>-0.453</v>
      </c>
      <c r="V19" s="15">
        <v>547</v>
      </c>
      <c r="W19" s="17">
        <v>53864.43</v>
      </c>
      <c r="X19" s="15">
        <v>1272</v>
      </c>
      <c r="Y19" s="15">
        <v>818</v>
      </c>
      <c r="Z19" s="17">
        <v>97049.2</v>
      </c>
      <c r="AA19" s="15">
        <v>1023</v>
      </c>
      <c r="AB19" s="16">
        <v>-0.3313</v>
      </c>
      <c r="AC19" s="16">
        <v>-0.445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