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<sst xmlns="http://schemas.openxmlformats.org/spreadsheetml/2006/main" count="48" uniqueCount="48">
  <si>
    <t>Date Type:</t>
  </si>
  <si>
    <t>Shipped Date</t>
  </si>
  <si>
    <t>Start Date:</t>
  </si>
  <si>
    <t>05/01/2024</t>
  </si>
  <si>
    <t>End Date:</t>
  </si>
  <si>
    <t>05/31/2024</t>
  </si>
  <si>
    <t>Report Run Date:</t>
  </si>
  <si>
    <t>06/03/2024</t>
  </si>
  <si>
    <t>Division</t>
  </si>
  <si>
    <t>Current And Future Inventory</t>
  </si>
  <si>
    <t>Current And History Sales Comparison</t>
  </si>
  <si>
    <t>ASHFURNDS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</si>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</sst>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20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573600</v>
      </c>
      <c r="C5" s="11">
        <f>=ROUNDDOWN(22.7801650529393,0)</f>
      </c>
      <c r="D5" s="11">
        <v>463394</v>
      </c>
      <c r="E5" s="12">
        <v>0.9373</v>
      </c>
      <c r="F5" s="11"/>
      <c r="G5" s="11">
        <f>=ROUNDDOWN({0},0)</f>
      </c>
      <c r="H5" s="11">
        <v>150</v>
      </c>
      <c r="I5" s="12"/>
      <c r="J5" s="11">
        <v>319</v>
      </c>
      <c r="K5" s="13">
        <v>17519.97</v>
      </c>
      <c r="L5" s="11">
        <v>1701</v>
      </c>
      <c r="M5" s="14">
        <v>10.3</v>
      </c>
      <c r="N5" s="11">
        <v>187</v>
      </c>
      <c r="O5" s="13">
        <v>11936.91</v>
      </c>
      <c r="P5" s="11">
        <v>1875</v>
      </c>
      <c r="Q5" s="14">
        <v>6.37</v>
      </c>
      <c r="R5" s="12">
        <v>0.7059</v>
      </c>
      <c r="S5" s="12">
        <v>0.4677</v>
      </c>
      <c r="T5" s="12">
        <v>-0.0928</v>
      </c>
      <c r="U5" s="12">
        <v>0.617</v>
      </c>
      <c r="V5" s="11">
        <v>319</v>
      </c>
      <c r="W5" s="13">
        <v>17519.97</v>
      </c>
      <c r="X5" s="11">
        <v>918</v>
      </c>
      <c r="Y5" s="11">
        <v>187</v>
      </c>
      <c r="Z5" s="13">
        <v>11936.91</v>
      </c>
      <c r="AA5" s="11">
        <v>528</v>
      </c>
      <c r="AB5" s="12">
        <v>0.7059</v>
      </c>
      <c r="AC5" s="12">
        <v>0.4677</v>
      </c>
    </row>
    <row r="6">
      <c r="A6" s="10" t="s">
        <v>33</v>
      </c>
      <c r="B6" s="11">
        <v>20532</v>
      </c>
      <c r="C6" s="11">
        <f>=ROUNDDOWN(263.568677792041,0)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229</v>
      </c>
      <c r="M6" s="14"/>
      <c r="N6" s="11"/>
      <c r="O6" s="13"/>
      <c r="P6" s="11">
        <v>245</v>
      </c>
      <c r="Q6" s="14"/>
      <c r="R6" s="12"/>
      <c r="S6" s="12"/>
      <c r="T6" s="12">
        <v>-0.0653</v>
      </c>
      <c r="U6" s="12"/>
      <c r="V6" s="11"/>
      <c r="W6" s="13"/>
      <c r="X6" s="11"/>
      <c r="Y6" s="11"/>
      <c r="Z6" s="13"/>
      <c r="AA6" s="11"/>
      <c r="AB6" s="12"/>
      <c r="AC6" s="12"/>
    </row>
    <row r="7">
      <c r="A7" s="10" t="s">
        <v>34</v>
      </c>
      <c r="B7" s="11">
        <v>25936</v>
      </c>
      <c r="C7" s="11">
        <f>=ROUNDDOWN(19.5360048207291,0)</f>
      </c>
      <c r="D7" s="11">
        <v>17865</v>
      </c>
      <c r="E7" s="12">
        <v>0.9554</v>
      </c>
      <c r="F7" s="11"/>
      <c r="G7" s="11">
        <f>=ROUNDDOWN({0},0)</f>
      </c>
      <c r="H7" s="11"/>
      <c r="I7" s="12"/>
      <c r="J7" s="11">
        <v>82</v>
      </c>
      <c r="K7" s="13">
        <v>3189.46</v>
      </c>
      <c r="L7" s="11">
        <v>199</v>
      </c>
      <c r="M7" s="14">
        <v>16.03</v>
      </c>
      <c r="N7" s="11">
        <v>58</v>
      </c>
      <c r="O7" s="13">
        <v>3087.49</v>
      </c>
      <c r="P7" s="11">
        <v>154</v>
      </c>
      <c r="Q7" s="14">
        <v>20.05</v>
      </c>
      <c r="R7" s="12">
        <v>0.4138</v>
      </c>
      <c r="S7" s="12">
        <v>0.033</v>
      </c>
      <c r="T7" s="12">
        <v>0.2922</v>
      </c>
      <c r="U7" s="12">
        <v>-0.2005</v>
      </c>
      <c r="V7" s="11">
        <v>82</v>
      </c>
      <c r="W7" s="13">
        <v>3189.46</v>
      </c>
      <c r="X7" s="11">
        <v>121</v>
      </c>
      <c r="Y7" s="11">
        <v>58</v>
      </c>
      <c r="Z7" s="13">
        <v>3087.49</v>
      </c>
      <c r="AA7" s="11">
        <v>118</v>
      </c>
      <c r="AB7" s="12">
        <v>0.4138</v>
      </c>
      <c r="AC7" s="12">
        <v>0.033</v>
      </c>
    </row>
    <row r="8">
      <c r="A8" s="10" t="s">
        <v>35</v>
      </c>
      <c r="B8" s="11">
        <v>100455</v>
      </c>
      <c r="C8" s="11">
        <f>=ROUNDDOWN(17.1808992799603,0)</f>
      </c>
      <c r="D8" s="11">
        <v>139208</v>
      </c>
      <c r="E8" s="12">
        <v>0.8903</v>
      </c>
      <c r="F8" s="11"/>
      <c r="G8" s="11">
        <f>=ROUNDDOWN({0},0)</f>
      </c>
      <c r="H8" s="11"/>
      <c r="I8" s="12"/>
      <c r="J8" s="11"/>
      <c r="K8" s="13"/>
      <c r="L8" s="11">
        <v>280</v>
      </c>
      <c r="M8" s="14"/>
      <c r="N8" s="11"/>
      <c r="O8" s="13"/>
      <c r="P8" s="11">
        <v>235</v>
      </c>
      <c r="Q8" s="14"/>
      <c r="R8" s="12"/>
      <c r="S8" s="12"/>
      <c r="T8" s="12">
        <v>0.1915</v>
      </c>
      <c r="U8" s="12"/>
      <c r="V8" s="11"/>
      <c r="W8" s="13"/>
      <c r="X8" s="11"/>
      <c r="Y8" s="11"/>
      <c r="Z8" s="13"/>
      <c r="AA8" s="11">
        <v>1</v>
      </c>
      <c r="AB8" s="12"/>
      <c r="AC8" s="12"/>
    </row>
    <row r="9">
      <c r="A9" s="10" t="s">
        <v>36</v>
      </c>
      <c r="B9" s="11">
        <v>126559</v>
      </c>
      <c r="C9" s="11">
        <f>=ROUNDDOWN(14.6076247417445,0)</f>
      </c>
      <c r="D9" s="11">
        <v>190044</v>
      </c>
      <c r="E9" s="12">
        <v>0.9576</v>
      </c>
      <c r="F9" s="11"/>
      <c r="G9" s="11">
        <f>=ROUNDDOWN({0},0)</f>
      </c>
      <c r="H9" s="11"/>
      <c r="I9" s="12"/>
      <c r="J9" s="11"/>
      <c r="K9" s="13"/>
      <c r="L9" s="11">
        <v>228</v>
      </c>
      <c r="M9" s="14"/>
      <c r="N9" s="11">
        <v>27</v>
      </c>
      <c r="O9" s="13">
        <v>593.37</v>
      </c>
      <c r="P9" s="11">
        <v>291</v>
      </c>
      <c r="Q9" s="14">
        <v>2.04</v>
      </c>
      <c r="R9" s="12"/>
      <c r="S9" s="12"/>
      <c r="T9" s="12">
        <v>-0.2165</v>
      </c>
      <c r="U9" s="12"/>
      <c r="V9" s="11"/>
      <c r="W9" s="13"/>
      <c r="X9" s="11">
        <v>179</v>
      </c>
      <c r="Y9" s="11">
        <v>27</v>
      </c>
      <c r="Z9" s="13">
        <v>593.37</v>
      </c>
      <c r="AA9" s="11">
        <v>242</v>
      </c>
      <c r="AB9" s="12"/>
      <c r="AC9" s="12"/>
    </row>
    <row r="10">
      <c r="A10" s="10" t="s">
        <v>37</v>
      </c>
      <c r="B10" s="11">
        <v>382097</v>
      </c>
      <c r="C10" s="11">
        <f>=ROUNDDOWN(18.1284515969863,0)</f>
      </c>
      <c r="D10" s="11">
        <v>469865</v>
      </c>
      <c r="E10" s="12">
        <v>0.7975</v>
      </c>
      <c r="F10" s="11"/>
      <c r="G10" s="11">
        <f>=ROUNDDOWN({0},0)</f>
      </c>
      <c r="H10" s="11"/>
      <c r="I10" s="12"/>
      <c r="J10" s="11">
        <v>265</v>
      </c>
      <c r="K10" s="13">
        <v>6950.54</v>
      </c>
      <c r="L10" s="11">
        <v>1179</v>
      </c>
      <c r="M10" s="14">
        <v>5.9</v>
      </c>
      <c r="N10" s="11">
        <v>314</v>
      </c>
      <c r="O10" s="13">
        <v>11126.95</v>
      </c>
      <c r="P10" s="11">
        <v>1109</v>
      </c>
      <c r="Q10" s="14">
        <v>10.03</v>
      </c>
      <c r="R10" s="12">
        <v>-0.1561</v>
      </c>
      <c r="S10" s="12">
        <v>-0.3753</v>
      </c>
      <c r="T10" s="12">
        <v>0.0631</v>
      </c>
      <c r="U10" s="12">
        <v>-0.4118</v>
      </c>
      <c r="V10" s="11">
        <v>265</v>
      </c>
      <c r="W10" s="13">
        <v>6950.54</v>
      </c>
      <c r="X10" s="11">
        <v>573</v>
      </c>
      <c r="Y10" s="11">
        <v>314</v>
      </c>
      <c r="Z10" s="13">
        <v>11126.95</v>
      </c>
      <c r="AA10" s="11">
        <v>624</v>
      </c>
      <c r="AB10" s="12">
        <v>-0.1561</v>
      </c>
      <c r="AC10" s="12">
        <v>-0.3753</v>
      </c>
    </row>
    <row r="11">
      <c r="A11" s="10" t="s">
        <v>38</v>
      </c>
      <c r="B11" s="11">
        <v>90594</v>
      </c>
      <c r="C11" s="11">
        <f>=ROUNDDOWN(24.8413721242699,0)</f>
      </c>
      <c r="D11" s="11">
        <v>58752</v>
      </c>
      <c r="E11" s="12">
        <v>0.9007</v>
      </c>
      <c r="F11" s="11"/>
      <c r="G11" s="11">
        <f>=ROUNDDOWN({0},0)</f>
      </c>
      <c r="H11" s="11">
        <v>2176</v>
      </c>
      <c r="I11" s="12"/>
      <c r="J11" s="11">
        <v>488</v>
      </c>
      <c r="K11" s="13">
        <v>85572.21</v>
      </c>
      <c r="L11" s="11">
        <v>663</v>
      </c>
      <c r="M11" s="14">
        <v>129.07</v>
      </c>
      <c r="N11" s="11">
        <v>1004</v>
      </c>
      <c r="O11" s="13">
        <v>218694.19</v>
      </c>
      <c r="P11" s="11">
        <v>738</v>
      </c>
      <c r="Q11" s="14">
        <v>296.33</v>
      </c>
      <c r="R11" s="12">
        <v>-0.5139</v>
      </c>
      <c r="S11" s="12">
        <v>-0.6087</v>
      </c>
      <c r="T11" s="12">
        <v>-0.1016</v>
      </c>
      <c r="U11" s="12">
        <v>-0.5644</v>
      </c>
      <c r="V11" s="11">
        <v>488</v>
      </c>
      <c r="W11" s="13">
        <v>85572.21</v>
      </c>
      <c r="X11" s="11">
        <v>227</v>
      </c>
      <c r="Y11" s="11">
        <v>1004</v>
      </c>
      <c r="Z11" s="13">
        <v>218694.19</v>
      </c>
      <c r="AA11" s="11">
        <v>410</v>
      </c>
      <c r="AB11" s="12">
        <v>-0.5139</v>
      </c>
      <c r="AC11" s="12">
        <v>-0.6087</v>
      </c>
    </row>
    <row r="12">
      <c r="A12" s="10" t="s">
        <v>39</v>
      </c>
      <c r="B12" s="11">
        <v>16711</v>
      </c>
      <c r="C12" s="11">
        <f>=ROUNDDOWN(26.7761576670405,0)</f>
      </c>
      <c r="D12" s="11">
        <v>11280</v>
      </c>
      <c r="E12" s="12">
        <v>0.8712</v>
      </c>
      <c r="F12" s="11"/>
      <c r="G12" s="11">
        <f>=ROUNDDOWN({0},0)</f>
      </c>
      <c r="H12" s="11"/>
      <c r="I12" s="12"/>
      <c r="J12" s="11">
        <v>5</v>
      </c>
      <c r="K12" s="13">
        <v>472.93</v>
      </c>
      <c r="L12" s="11">
        <v>147</v>
      </c>
      <c r="M12" s="14">
        <v>3.22</v>
      </c>
      <c r="N12" s="11">
        <v>7</v>
      </c>
      <c r="O12" s="13">
        <v>1003.97</v>
      </c>
      <c r="P12" s="11">
        <v>117</v>
      </c>
      <c r="Q12" s="14">
        <v>8.58</v>
      </c>
      <c r="R12" s="12">
        <v>-0.2857</v>
      </c>
      <c r="S12" s="12">
        <v>-0.5289</v>
      </c>
      <c r="T12" s="12">
        <v>0.2564</v>
      </c>
      <c r="U12" s="12">
        <v>-0.6247</v>
      </c>
      <c r="V12" s="11">
        <v>5</v>
      </c>
      <c r="W12" s="13">
        <v>472.93</v>
      </c>
      <c r="X12" s="11">
        <v>19</v>
      </c>
      <c r="Y12" s="11">
        <v>7</v>
      </c>
      <c r="Z12" s="13">
        <v>1003.97</v>
      </c>
      <c r="AA12" s="11">
        <v>19</v>
      </c>
      <c r="AB12" s="12">
        <v>-0.2857</v>
      </c>
      <c r="AC12" s="12">
        <v>-0.5289</v>
      </c>
    </row>
    <row r="13">
      <c r="A13" s="10" t="s">
        <v>40</v>
      </c>
      <c r="B13" s="11">
        <v>4879</v>
      </c>
      <c r="C13" s="11">
        <f>=ROUNDDOWN(66.1111111111111,0)</f>
      </c>
      <c r="D13" s="11">
        <v>1788</v>
      </c>
      <c r="E13" s="12">
        <v>0.9208</v>
      </c>
      <c r="F13" s="11"/>
      <c r="G13" s="11">
        <f>=ROUNDDOWN({0},0)</f>
      </c>
      <c r="H13" s="11"/>
      <c r="I13" s="12"/>
      <c r="J13" s="11"/>
      <c r="K13" s="13"/>
      <c r="L13" s="11">
        <v>22</v>
      </c>
      <c r="M13" s="14"/>
      <c r="N13" s="11"/>
      <c r="O13" s="13"/>
      <c r="P13" s="11">
        <v>15</v>
      </c>
      <c r="Q13" s="14"/>
      <c r="R13" s="12"/>
      <c r="S13" s="12"/>
      <c r="T13" s="12">
        <v>0.4667</v>
      </c>
      <c r="U13" s="12"/>
      <c r="V13" s="11"/>
      <c r="W13" s="13"/>
      <c r="X13" s="11"/>
      <c r="Y13" s="11"/>
      <c r="Z13" s="13"/>
      <c r="AA13" s="11"/>
      <c r="AB13" s="12"/>
      <c r="AC13" s="12"/>
    </row>
    <row r="14">
      <c r="A14" s="10" t="s">
        <v>41</v>
      </c>
      <c r="B14" s="11">
        <v>36758</v>
      </c>
      <c r="C14" s="11">
        <f>=ROUNDDOWN(53.6065334694473,0)</f>
      </c>
      <c r="D14" s="11">
        <v>5115</v>
      </c>
      <c r="E14" s="12">
        <v>0.9872</v>
      </c>
      <c r="F14" s="11"/>
      <c r="G14" s="11">
        <f>=ROUNDDOWN({0},0)</f>
      </c>
      <c r="H14" s="11"/>
      <c r="I14" s="12"/>
      <c r="J14" s="11"/>
      <c r="K14" s="13"/>
      <c r="L14" s="11">
        <v>112</v>
      </c>
      <c r="M14" s="14"/>
      <c r="N14" s="11"/>
      <c r="O14" s="13"/>
      <c r="P14" s="11">
        <v>101</v>
      </c>
      <c r="Q14" s="14"/>
      <c r="R14" s="12"/>
      <c r="S14" s="12"/>
      <c r="T14" s="12">
        <v>0.1089</v>
      </c>
      <c r="U14" s="12"/>
      <c r="V14" s="11"/>
      <c r="W14" s="13"/>
      <c r="X14" s="11"/>
      <c r="Y14" s="11"/>
      <c r="Z14" s="13"/>
      <c r="AA14" s="11"/>
      <c r="AB14" s="12"/>
      <c r="AC14" s="12"/>
    </row>
    <row r="15">
      <c r="A15" s="10" t="s">
        <v>42</v>
      </c>
      <c r="B15" s="11">
        <v>9021</v>
      </c>
      <c r="C15" s="11">
        <f>=ROUNDDOWN(98.6980306345733,0)</f>
      </c>
      <c r="D15" s="11"/>
      <c r="E15" s="12"/>
      <c r="F15" s="11"/>
      <c r="G15" s="11">
        <f>=ROUNDDOWN({0},0)</f>
      </c>
      <c r="H15" s="11"/>
      <c r="I15" s="12"/>
      <c r="J15" s="11"/>
      <c r="K15" s="13"/>
      <c r="L15" s="11">
        <v>83</v>
      </c>
      <c r="M15" s="14"/>
      <c r="N15" s="11"/>
      <c r="O15" s="13"/>
      <c r="P15" s="11">
        <v>115</v>
      </c>
      <c r="Q15" s="14"/>
      <c r="R15" s="12"/>
      <c r="S15" s="12"/>
      <c r="T15" s="12">
        <v>-0.2783</v>
      </c>
      <c r="U15" s="12"/>
      <c r="V15" s="11"/>
      <c r="W15" s="13"/>
      <c r="X15" s="11"/>
      <c r="Y15" s="11"/>
      <c r="Z15" s="13"/>
      <c r="AA15" s="11"/>
      <c r="AB15" s="12"/>
      <c r="AC15" s="12"/>
    </row>
    <row r="16">
      <c r="A16" s="10" t="s">
        <v>43</v>
      </c>
      <c r="B16" s="11">
        <v>188347</v>
      </c>
      <c r="C16" s="11">
        <f>=ROUNDDOWN(9.39663042990207,0)</f>
      </c>
      <c r="D16" s="11">
        <v>606527</v>
      </c>
      <c r="E16" s="12">
        <v>0.5822</v>
      </c>
      <c r="F16" s="11"/>
      <c r="G16" s="11">
        <f>=ROUNDDOWN({0},0)</f>
      </c>
      <c r="H16" s="11"/>
      <c r="I16" s="12"/>
      <c r="J16" s="11"/>
      <c r="K16" s="13"/>
      <c r="L16" s="11">
        <v>1025</v>
      </c>
      <c r="M16" s="14"/>
      <c r="N16" s="11"/>
      <c r="O16" s="13"/>
      <c r="P16" s="11">
        <v>958</v>
      </c>
      <c r="Q16" s="14"/>
      <c r="R16" s="12"/>
      <c r="S16" s="12"/>
      <c r="T16" s="12">
        <v>0.0699</v>
      </c>
      <c r="U16" s="12"/>
      <c r="V16" s="11"/>
      <c r="W16" s="13"/>
      <c r="X16" s="11"/>
      <c r="Y16" s="11"/>
      <c r="Z16" s="13"/>
      <c r="AA16" s="11"/>
      <c r="AB16" s="12"/>
      <c r="AC16" s="12"/>
    </row>
    <row r="17">
      <c r="A17" s="10" t="s">
        <v>44</v>
      </c>
      <c r="B17" s="11">
        <v>7266</v>
      </c>
      <c r="C17" s="11">
        <f>=ROUNDDOWN(32.5975773889637,0)</f>
      </c>
      <c r="D17" s="11">
        <v>9592</v>
      </c>
      <c r="E17" s="12">
        <v>1</v>
      </c>
      <c r="F17" s="11"/>
      <c r="G17" s="11">
        <f>=ROUNDDOWN({0},0)</f>
      </c>
      <c r="H17" s="11"/>
      <c r="I17" s="12"/>
      <c r="J17" s="11"/>
      <c r="K17" s="13"/>
      <c r="L17" s="11">
        <v>97</v>
      </c>
      <c r="M17" s="14"/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</row>
    <row r="18">
      <c r="A18" s="10" t="s">
        <v>45</v>
      </c>
      <c r="B18" s="11">
        <v>195210</v>
      </c>
      <c r="C18" s="11">
        <f>=ROUNDDOWN(21.2074135233791,0)</f>
      </c>
      <c r="D18" s="11">
        <v>170356</v>
      </c>
      <c r="E18" s="12">
        <v>0.9819</v>
      </c>
      <c r="F18" s="11"/>
      <c r="G18" s="11">
        <f>=ROUNDDOWN({0},0)</f>
      </c>
      <c r="H18" s="11"/>
      <c r="I18" s="12"/>
      <c r="J18" s="11">
        <v>467</v>
      </c>
      <c r="K18" s="13">
        <v>9417.69</v>
      </c>
      <c r="L18" s="11">
        <v>611</v>
      </c>
      <c r="M18" s="14">
        <v>15.41</v>
      </c>
      <c r="N18" s="11">
        <v>544</v>
      </c>
      <c r="O18" s="13">
        <v>13185.54</v>
      </c>
      <c r="P18" s="11">
        <v>682</v>
      </c>
      <c r="Q18" s="14">
        <v>19.33</v>
      </c>
      <c r="R18" s="12">
        <v>-0.1415</v>
      </c>
      <c r="S18" s="12">
        <v>-0.2858</v>
      </c>
      <c r="T18" s="12">
        <v>-0.1041</v>
      </c>
      <c r="U18" s="12">
        <v>-0.2028</v>
      </c>
      <c r="V18" s="11">
        <v>467</v>
      </c>
      <c r="W18" s="13">
        <v>9417.69</v>
      </c>
      <c r="X18" s="11">
        <v>236</v>
      </c>
      <c r="Y18" s="11">
        <v>544</v>
      </c>
      <c r="Z18" s="13">
        <v>13185.54</v>
      </c>
      <c r="AA18" s="11">
        <v>488</v>
      </c>
      <c r="AB18" s="12">
        <v>-0.1415</v>
      </c>
      <c r="AC18" s="12">
        <v>-0.2858</v>
      </c>
    </row>
    <row r="19">
      <c r="A19" s="10" t="s">
        <v>46</v>
      </c>
      <c r="B19" s="11">
        <v>183265</v>
      </c>
      <c r="C19" s="11">
        <f>=ROUNDDOWN(28.8465473548346,0)</f>
      </c>
      <c r="D19" s="11">
        <v>138913</v>
      </c>
      <c r="E19" s="12">
        <v>0.8497</v>
      </c>
      <c r="F19" s="11"/>
      <c r="G19" s="11">
        <f>=ROUNDDOWN({0},0)</f>
      </c>
      <c r="H19" s="11"/>
      <c r="I19" s="12"/>
      <c r="J19" s="11">
        <v>16</v>
      </c>
      <c r="K19" s="13">
        <v>863.82</v>
      </c>
      <c r="L19" s="11">
        <v>573</v>
      </c>
      <c r="M19" s="14">
        <v>1.51</v>
      </c>
      <c r="N19" s="11">
        <v>17</v>
      </c>
      <c r="O19" s="13">
        <v>748.64</v>
      </c>
      <c r="P19" s="11">
        <v>512</v>
      </c>
      <c r="Q19" s="14">
        <v>1.46</v>
      </c>
      <c r="R19" s="12">
        <v>-0.0588</v>
      </c>
      <c r="S19" s="12">
        <v>0.1539</v>
      </c>
      <c r="T19" s="12">
        <v>0.1191</v>
      </c>
      <c r="U19" s="12">
        <v>0.0342</v>
      </c>
      <c r="V19" s="11">
        <v>16</v>
      </c>
      <c r="W19" s="13">
        <v>863.82</v>
      </c>
      <c r="X19" s="11">
        <v>306</v>
      </c>
      <c r="Y19" s="11">
        <v>17</v>
      </c>
      <c r="Z19" s="13">
        <v>748.64</v>
      </c>
      <c r="AA19" s="11">
        <v>329</v>
      </c>
      <c r="AB19" s="12">
        <v>-0.0588</v>
      </c>
      <c r="AC19" s="12">
        <v>0.1539</v>
      </c>
    </row>
    <row r="20">
      <c r="A20" s="19" t="s">
        <v>47</v>
      </c>
      <c r="B20" s="15"/>
      <c r="C20" s="15">
        <f>=ROUNDDOWN({0},0)</f>
      </c>
      <c r="D20" s="15"/>
      <c r="E20" s="16"/>
      <c r="F20" s="15"/>
      <c r="G20" s="15">
        <f>=ROUNDDOWN({0},0)</f>
      </c>
      <c r="H20" s="15"/>
      <c r="I20" s="16"/>
      <c r="J20" s="15">
        <v>1642</v>
      </c>
      <c r="K20" s="17">
        <v>123986.62</v>
      </c>
      <c r="L20" s="15">
        <v>7149</v>
      </c>
      <c r="M20" s="18">
        <v>17.34</v>
      </c>
      <c r="N20" s="15">
        <v>2158</v>
      </c>
      <c r="O20" s="17">
        <v>260377.06</v>
      </c>
      <c r="P20" s="15">
        <v>7147</v>
      </c>
      <c r="Q20" s="18">
        <v>36.43</v>
      </c>
      <c r="R20" s="16">
        <v>-0.2391</v>
      </c>
      <c r="S20" s="16">
        <v>-0.5238</v>
      </c>
      <c r="T20" s="16">
        <v>0.0003</v>
      </c>
      <c r="U20" s="16">
        <v>-0.524</v>
      </c>
      <c r="V20" s="15">
        <v>1642</v>
      </c>
      <c r="W20" s="17">
        <v>123986.62</v>
      </c>
      <c r="X20" s="15">
        <v>2579</v>
      </c>
      <c r="Y20" s="15">
        <v>2158</v>
      </c>
      <c r="Z20" s="17">
        <v>260377.06</v>
      </c>
      <c r="AA20" s="15">
        <v>2759</v>
      </c>
      <c r="AB20" s="16">
        <v>-0.2391</v>
      </c>
      <c r="AC20" s="16">
        <v>-0.5238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