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<sst xmlns="http://schemas.openxmlformats.org/spreadsheetml/2006/main" count="50" uniqueCount="50">
  <si>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</si>
  <si>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</si>
  <si>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</si>
  <si>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</si>
  <si>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</si>
  <si>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</si>
  <si>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</si>
  <si>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</si>
  <si>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Division</t>
  </si>
  <si>
    <t>Current And Future Inventory</t>
  </si>
  <si>
    <t>Current And History Sales Comparison</t>
  </si>
  <si>
    <t>ASHFURNDS</t>
  </si>
  <si>
    <t>AMERSIGNDS</t>
  </si>
  <si>
    <t>ROOMECOM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</si>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</sst>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574369</v>
      </c>
      <c r="C5" s="11">
        <f>=ROUNDDOWN(22.7390920499939,0)</f>
      </c>
      <c r="D5" s="11">
        <v>464874</v>
      </c>
      <c r="E5" s="12">
        <v>0.9362</v>
      </c>
      <c r="F5" s="11"/>
      <c r="G5" s="11">
        <f>=ROUNDDOWN({0},0)</f>
      </c>
      <c r="H5" s="11">
        <v>150</v>
      </c>
      <c r="I5" s="12"/>
      <c r="J5" s="11">
        <v>613</v>
      </c>
      <c r="K5" s="13">
        <v>40315.64</v>
      </c>
      <c r="L5" s="11">
        <v>1701</v>
      </c>
      <c r="M5" s="14">
        <v>23.7</v>
      </c>
      <c r="N5" s="11">
        <v>450</v>
      </c>
      <c r="O5" s="13">
        <v>33864.11</v>
      </c>
      <c r="P5" s="11">
        <v>1875</v>
      </c>
      <c r="Q5" s="14">
        <v>18.06</v>
      </c>
      <c r="R5" s="12">
        <v>0.3622</v>
      </c>
      <c r="S5" s="12">
        <v>0.1905</v>
      </c>
      <c r="T5" s="12">
        <v>-0.0928</v>
      </c>
      <c r="U5" s="12">
        <v>0.3123</v>
      </c>
      <c r="V5" s="11">
        <v>319</v>
      </c>
      <c r="W5" s="13">
        <v>17519.97</v>
      </c>
      <c r="X5" s="11">
        <v>918</v>
      </c>
      <c r="Y5" s="11">
        <v>187</v>
      </c>
      <c r="Z5" s="13">
        <v>11936.91</v>
      </c>
      <c r="AA5" s="11">
        <v>528</v>
      </c>
      <c r="AB5" s="12">
        <v>0.7059</v>
      </c>
      <c r="AC5" s="12">
        <v>0.4677</v>
      </c>
      <c r="AD5" s="11">
        <v>125</v>
      </c>
      <c r="AE5" s="13">
        <v>11195.49</v>
      </c>
      <c r="AF5" s="11">
        <v>291</v>
      </c>
      <c r="AG5" s="11">
        <v>73</v>
      </c>
      <c r="AH5" s="13">
        <v>7369.15</v>
      </c>
      <c r="AI5" s="11">
        <v>196</v>
      </c>
      <c r="AJ5" s="12">
        <v>0.7123</v>
      </c>
      <c r="AK5" s="12">
        <v>0.5192</v>
      </c>
      <c r="AL5" s="11">
        <v>169</v>
      </c>
      <c r="AM5" s="13">
        <v>11600.18</v>
      </c>
      <c r="AN5" s="11">
        <v>530</v>
      </c>
      <c r="AO5" s="11">
        <v>190</v>
      </c>
      <c r="AP5" s="13">
        <v>14558.05</v>
      </c>
      <c r="AQ5" s="11">
        <v>448</v>
      </c>
      <c r="AR5" s="12">
        <v>-0.1105</v>
      </c>
      <c r="AS5" s="12">
        <v>-0.2032</v>
      </c>
    </row>
    <row r="6">
      <c r="A6" s="10" t="s">
        <v>35</v>
      </c>
      <c r="B6" s="11">
        <v>20532</v>
      </c>
      <c r="C6" s="11">
        <f>=ROUNDDOWN(263.568677792041,0)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271</v>
      </c>
      <c r="M6" s="14"/>
      <c r="N6" s="11"/>
      <c r="O6" s="13"/>
      <c r="P6" s="11">
        <v>295</v>
      </c>
      <c r="Q6" s="14"/>
      <c r="R6" s="12"/>
      <c r="S6" s="12"/>
      <c r="T6" s="12">
        <v>-0.0814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</row>
    <row r="7">
      <c r="A7" s="10" t="s">
        <v>36</v>
      </c>
      <c r="B7" s="11">
        <v>26646</v>
      </c>
      <c r="C7" s="11">
        <f>=ROUNDDOWN(19.3760907504363,0)</f>
      </c>
      <c r="D7" s="11">
        <v>18215</v>
      </c>
      <c r="E7" s="12">
        <v>0.9564</v>
      </c>
      <c r="F7" s="11"/>
      <c r="G7" s="11">
        <f>=ROUNDDOWN({0},0)</f>
      </c>
      <c r="H7" s="11"/>
      <c r="I7" s="12"/>
      <c r="J7" s="11">
        <v>276</v>
      </c>
      <c r="K7" s="13">
        <v>13386.23</v>
      </c>
      <c r="L7" s="11">
        <v>199</v>
      </c>
      <c r="M7" s="14">
        <v>67.27</v>
      </c>
      <c r="N7" s="11">
        <v>214</v>
      </c>
      <c r="O7" s="13">
        <v>12122.99</v>
      </c>
      <c r="P7" s="11">
        <v>154</v>
      </c>
      <c r="Q7" s="14">
        <v>78.72</v>
      </c>
      <c r="R7" s="12">
        <v>0.2897</v>
      </c>
      <c r="S7" s="12">
        <v>0.1042</v>
      </c>
      <c r="T7" s="12">
        <v>0.2922</v>
      </c>
      <c r="U7" s="12">
        <v>-0.1455</v>
      </c>
      <c r="V7" s="11">
        <v>82</v>
      </c>
      <c r="W7" s="13">
        <v>3189.46</v>
      </c>
      <c r="X7" s="11">
        <v>121</v>
      </c>
      <c r="Y7" s="11">
        <v>58</v>
      </c>
      <c r="Z7" s="13">
        <v>3087.49</v>
      </c>
      <c r="AA7" s="11">
        <v>118</v>
      </c>
      <c r="AB7" s="12">
        <v>0.4138</v>
      </c>
      <c r="AC7" s="12">
        <v>0.033</v>
      </c>
      <c r="AD7" s="11">
        <v>137</v>
      </c>
      <c r="AE7" s="13">
        <v>6922.09</v>
      </c>
      <c r="AF7" s="11">
        <v>105</v>
      </c>
      <c r="AG7" s="11">
        <v>54</v>
      </c>
      <c r="AH7" s="13">
        <v>2914.2</v>
      </c>
      <c r="AI7" s="11">
        <v>90</v>
      </c>
      <c r="AJ7" s="12">
        <v>1.537</v>
      </c>
      <c r="AK7" s="12">
        <v>1.3753</v>
      </c>
      <c r="AL7" s="11">
        <v>57</v>
      </c>
      <c r="AM7" s="13">
        <v>3274.68</v>
      </c>
      <c r="AN7" s="11">
        <v>88</v>
      </c>
      <c r="AO7" s="11">
        <v>102</v>
      </c>
      <c r="AP7" s="13">
        <v>6121.3</v>
      </c>
      <c r="AQ7" s="11">
        <v>98</v>
      </c>
      <c r="AR7" s="12">
        <v>-0.4412</v>
      </c>
      <c r="AS7" s="12">
        <v>-0.465</v>
      </c>
    </row>
    <row r="8">
      <c r="A8" s="10" t="s">
        <v>37</v>
      </c>
      <c r="B8" s="11">
        <v>100455</v>
      </c>
      <c r="C8" s="11">
        <f>=ROUNDDOWN(17.1759053448689,0)</f>
      </c>
      <c r="D8" s="11">
        <v>139208</v>
      </c>
      <c r="E8" s="12">
        <v>0.8903</v>
      </c>
      <c r="F8" s="11"/>
      <c r="G8" s="11">
        <f>=ROUNDDOWN({0},0)</f>
      </c>
      <c r="H8" s="11"/>
      <c r="I8" s="12"/>
      <c r="J8" s="11">
        <v>16</v>
      </c>
      <c r="K8" s="13">
        <v>641.26</v>
      </c>
      <c r="L8" s="11">
        <v>280</v>
      </c>
      <c r="M8" s="14">
        <v>2.29</v>
      </c>
      <c r="N8" s="11">
        <v>10</v>
      </c>
      <c r="O8" s="13">
        <v>410.18</v>
      </c>
      <c r="P8" s="11">
        <v>235</v>
      </c>
      <c r="Q8" s="14">
        <v>1.75</v>
      </c>
      <c r="R8" s="12">
        <v>0.6</v>
      </c>
      <c r="S8" s="12">
        <v>0.5634</v>
      </c>
      <c r="T8" s="12">
        <v>0.1915</v>
      </c>
      <c r="U8" s="12">
        <v>0.3086</v>
      </c>
      <c r="V8" s="11"/>
      <c r="W8" s="13"/>
      <c r="X8" s="11"/>
      <c r="Y8" s="11"/>
      <c r="Z8" s="13"/>
      <c r="AA8" s="11">
        <v>1</v>
      </c>
      <c r="AB8" s="12"/>
      <c r="AC8" s="12"/>
      <c r="AD8" s="11">
        <v>16</v>
      </c>
      <c r="AE8" s="13">
        <v>641.26</v>
      </c>
      <c r="AF8" s="11">
        <v>2</v>
      </c>
      <c r="AG8" s="11">
        <v>10</v>
      </c>
      <c r="AH8" s="13">
        <v>410.18</v>
      </c>
      <c r="AI8" s="11">
        <v>2</v>
      </c>
      <c r="AJ8" s="12">
        <v>0.6</v>
      </c>
      <c r="AK8" s="12">
        <v>0.5634</v>
      </c>
      <c r="AL8" s="11"/>
      <c r="AM8" s="13"/>
      <c r="AN8" s="11"/>
      <c r="AO8" s="11"/>
      <c r="AP8" s="13"/>
      <c r="AQ8" s="11"/>
      <c r="AR8" s="12"/>
      <c r="AS8" s="12"/>
    </row>
    <row r="9">
      <c r="A9" s="10" t="s">
        <v>38</v>
      </c>
      <c r="B9" s="11">
        <v>136922</v>
      </c>
      <c r="C9" s="11">
        <f>=ROUNDDOWN(14.7372159855342,0)</f>
      </c>
      <c r="D9" s="11">
        <v>203202</v>
      </c>
      <c r="E9" s="12">
        <v>0.9565</v>
      </c>
      <c r="F9" s="11"/>
      <c r="G9" s="11">
        <f>=ROUNDDOWN({0},0)</f>
      </c>
      <c r="H9" s="11"/>
      <c r="I9" s="12"/>
      <c r="J9" s="11"/>
      <c r="K9" s="13"/>
      <c r="L9" s="11">
        <v>246</v>
      </c>
      <c r="M9" s="14"/>
      <c r="N9" s="11">
        <v>27</v>
      </c>
      <c r="O9" s="13">
        <v>593.37</v>
      </c>
      <c r="P9" s="11">
        <v>291</v>
      </c>
      <c r="Q9" s="14">
        <v>2.04</v>
      </c>
      <c r="R9" s="12"/>
      <c r="S9" s="12"/>
      <c r="T9" s="12">
        <v>-0.1546</v>
      </c>
      <c r="U9" s="12"/>
      <c r="V9" s="11"/>
      <c r="W9" s="13"/>
      <c r="X9" s="11">
        <v>179</v>
      </c>
      <c r="Y9" s="11">
        <v>27</v>
      </c>
      <c r="Z9" s="13">
        <v>593.37</v>
      </c>
      <c r="AA9" s="11">
        <v>242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</row>
    <row r="10">
      <c r="A10" s="10" t="s">
        <v>39</v>
      </c>
      <c r="B10" s="11">
        <v>386235</v>
      </c>
      <c r="C10" s="11">
        <f>=ROUNDDOWN(18.1463036481947,0)</f>
      </c>
      <c r="D10" s="11">
        <v>471919</v>
      </c>
      <c r="E10" s="12">
        <v>0.7998</v>
      </c>
      <c r="F10" s="11"/>
      <c r="G10" s="11">
        <f>=ROUNDDOWN({0},0)</f>
      </c>
      <c r="H10" s="11"/>
      <c r="I10" s="12"/>
      <c r="J10" s="11">
        <v>309</v>
      </c>
      <c r="K10" s="13">
        <v>7708.7</v>
      </c>
      <c r="L10" s="11">
        <v>1179</v>
      </c>
      <c r="M10" s="14">
        <v>6.54</v>
      </c>
      <c r="N10" s="11">
        <v>341</v>
      </c>
      <c r="O10" s="13">
        <v>11653.7</v>
      </c>
      <c r="P10" s="11">
        <v>1109</v>
      </c>
      <c r="Q10" s="14">
        <v>10.51</v>
      </c>
      <c r="R10" s="12">
        <v>-0.0938</v>
      </c>
      <c r="S10" s="12">
        <v>-0.3385</v>
      </c>
      <c r="T10" s="12">
        <v>0.0631</v>
      </c>
      <c r="U10" s="12">
        <v>-0.3777</v>
      </c>
      <c r="V10" s="11">
        <v>265</v>
      </c>
      <c r="W10" s="13">
        <v>6950.54</v>
      </c>
      <c r="X10" s="11">
        <v>573</v>
      </c>
      <c r="Y10" s="11">
        <v>314</v>
      </c>
      <c r="Z10" s="13">
        <v>11126.95</v>
      </c>
      <c r="AA10" s="11">
        <v>624</v>
      </c>
      <c r="AB10" s="12">
        <v>-0.1561</v>
      </c>
      <c r="AC10" s="12">
        <v>-0.3753</v>
      </c>
      <c r="AD10" s="11">
        <v>44</v>
      </c>
      <c r="AE10" s="13">
        <v>758.16</v>
      </c>
      <c r="AF10" s="11">
        <v>10</v>
      </c>
      <c r="AG10" s="11">
        <v>27</v>
      </c>
      <c r="AH10" s="13">
        <v>526.75</v>
      </c>
      <c r="AI10" s="11">
        <v>13</v>
      </c>
      <c r="AJ10" s="12">
        <v>0.6296</v>
      </c>
      <c r="AK10" s="12">
        <v>0.4393</v>
      </c>
      <c r="AL10" s="11"/>
      <c r="AM10" s="13"/>
      <c r="AN10" s="11"/>
      <c r="AO10" s="11"/>
      <c r="AP10" s="13"/>
      <c r="AQ10" s="11"/>
      <c r="AR10" s="12"/>
      <c r="AS10" s="12"/>
    </row>
    <row r="11">
      <c r="A11" s="10" t="s">
        <v>40</v>
      </c>
      <c r="B11" s="11">
        <v>109632</v>
      </c>
      <c r="C11" s="11">
        <f>=ROUNDDOWN(23.5206281778979,0)</f>
      </c>
      <c r="D11" s="11">
        <v>75488</v>
      </c>
      <c r="E11" s="12">
        <v>0.8392</v>
      </c>
      <c r="F11" s="11"/>
      <c r="G11" s="11">
        <f>=ROUNDDOWN({0},0)</f>
      </c>
      <c r="H11" s="11">
        <v>2176</v>
      </c>
      <c r="I11" s="12"/>
      <c r="J11" s="11">
        <v>969</v>
      </c>
      <c r="K11" s="13">
        <v>155128.78</v>
      </c>
      <c r="L11" s="11">
        <v>665</v>
      </c>
      <c r="M11" s="14">
        <v>233.28</v>
      </c>
      <c r="N11" s="11">
        <v>1593</v>
      </c>
      <c r="O11" s="13">
        <v>318198.64</v>
      </c>
      <c r="P11" s="11">
        <v>743</v>
      </c>
      <c r="Q11" s="14">
        <v>428.26</v>
      </c>
      <c r="R11" s="12">
        <v>-0.3917</v>
      </c>
      <c r="S11" s="12">
        <v>-0.5125</v>
      </c>
      <c r="T11" s="12">
        <v>-0.105</v>
      </c>
      <c r="U11" s="12">
        <v>-0.4553</v>
      </c>
      <c r="V11" s="11">
        <v>488</v>
      </c>
      <c r="W11" s="13">
        <v>85572.21</v>
      </c>
      <c r="X11" s="11">
        <v>227</v>
      </c>
      <c r="Y11" s="11">
        <v>1004</v>
      </c>
      <c r="Z11" s="13">
        <v>218694.19</v>
      </c>
      <c r="AA11" s="11">
        <v>411</v>
      </c>
      <c r="AB11" s="12">
        <v>-0.5139</v>
      </c>
      <c r="AC11" s="12">
        <v>-0.6087</v>
      </c>
      <c r="AD11" s="11">
        <v>243</v>
      </c>
      <c r="AE11" s="13">
        <v>35780.27</v>
      </c>
      <c r="AF11" s="11">
        <v>374</v>
      </c>
      <c r="AG11" s="11">
        <v>162</v>
      </c>
      <c r="AH11" s="13">
        <v>29604.21</v>
      </c>
      <c r="AI11" s="11">
        <v>375</v>
      </c>
      <c r="AJ11" s="12">
        <v>0.5</v>
      </c>
      <c r="AK11" s="12">
        <v>0.2086</v>
      </c>
      <c r="AL11" s="11">
        <v>238</v>
      </c>
      <c r="AM11" s="13">
        <v>33776.3</v>
      </c>
      <c r="AN11" s="11">
        <v>308</v>
      </c>
      <c r="AO11" s="11">
        <v>427</v>
      </c>
      <c r="AP11" s="13">
        <v>69900.24</v>
      </c>
      <c r="AQ11" s="11">
        <v>376</v>
      </c>
      <c r="AR11" s="12">
        <v>-0.4426</v>
      </c>
      <c r="AS11" s="12">
        <v>-0.5168</v>
      </c>
    </row>
    <row r="12">
      <c r="A12" s="10" t="s">
        <v>41</v>
      </c>
      <c r="B12" s="11">
        <v>16711</v>
      </c>
      <c r="C12" s="11">
        <f>=ROUNDDOWN(26.7761576670405,0)</f>
      </c>
      <c r="D12" s="11">
        <v>11280</v>
      </c>
      <c r="E12" s="12">
        <v>0.8712</v>
      </c>
      <c r="F12" s="11"/>
      <c r="G12" s="11">
        <f>=ROUNDDOWN({0},0)</f>
      </c>
      <c r="H12" s="11"/>
      <c r="I12" s="12"/>
      <c r="J12" s="11">
        <v>128</v>
      </c>
      <c r="K12" s="13">
        <v>9698.76</v>
      </c>
      <c r="L12" s="11">
        <v>147</v>
      </c>
      <c r="M12" s="14">
        <v>65.98</v>
      </c>
      <c r="N12" s="11">
        <v>85</v>
      </c>
      <c r="O12" s="13">
        <v>6631.4</v>
      </c>
      <c r="P12" s="11">
        <v>117</v>
      </c>
      <c r="Q12" s="14">
        <v>56.68</v>
      </c>
      <c r="R12" s="12">
        <v>0.5059</v>
      </c>
      <c r="S12" s="12">
        <v>0.4626</v>
      </c>
      <c r="T12" s="12">
        <v>0.2564</v>
      </c>
      <c r="U12" s="12">
        <v>0.1641</v>
      </c>
      <c r="V12" s="11">
        <v>5</v>
      </c>
      <c r="W12" s="13">
        <v>472.93</v>
      </c>
      <c r="X12" s="11">
        <v>19</v>
      </c>
      <c r="Y12" s="11">
        <v>7</v>
      </c>
      <c r="Z12" s="13">
        <v>1003.97</v>
      </c>
      <c r="AA12" s="11">
        <v>19</v>
      </c>
      <c r="AB12" s="12">
        <v>-0.2857</v>
      </c>
      <c r="AC12" s="12">
        <v>-0.5289</v>
      </c>
      <c r="AD12" s="11">
        <v>63</v>
      </c>
      <c r="AE12" s="13">
        <v>5120.47</v>
      </c>
      <c r="AF12" s="11">
        <v>81</v>
      </c>
      <c r="AG12" s="11">
        <v>24</v>
      </c>
      <c r="AH12" s="13">
        <v>1687.93</v>
      </c>
      <c r="AI12" s="11">
        <v>49</v>
      </c>
      <c r="AJ12" s="12">
        <v>1.625</v>
      </c>
      <c r="AK12" s="12">
        <v>2.0336</v>
      </c>
      <c r="AL12" s="11">
        <v>60</v>
      </c>
      <c r="AM12" s="13">
        <v>4105.36</v>
      </c>
      <c r="AN12" s="11">
        <v>101</v>
      </c>
      <c r="AO12" s="11">
        <v>54</v>
      </c>
      <c r="AP12" s="13">
        <v>3939.5</v>
      </c>
      <c r="AQ12" s="11">
        <v>44</v>
      </c>
      <c r="AR12" s="12">
        <v>0.1111</v>
      </c>
      <c r="AS12" s="12">
        <v>0.0421</v>
      </c>
    </row>
    <row r="13">
      <c r="A13" s="10" t="s">
        <v>42</v>
      </c>
      <c r="B13" s="11">
        <v>4879</v>
      </c>
      <c r="C13" s="11">
        <f>=ROUNDDOWN(66.1111111111111,0)</f>
      </c>
      <c r="D13" s="11">
        <v>1788</v>
      </c>
      <c r="E13" s="12">
        <v>0.9208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>
        <v>15</v>
      </c>
      <c r="Q13" s="14"/>
      <c r="R13" s="12"/>
      <c r="S13" s="12"/>
      <c r="T13" s="12">
        <v>0.4667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</row>
    <row r="14">
      <c r="A14" s="10" t="s">
        <v>43</v>
      </c>
      <c r="B14" s="11">
        <v>36758</v>
      </c>
      <c r="C14" s="11">
        <f>=ROUNDDOWN(53.6065334694473,0)</f>
      </c>
      <c r="D14" s="11">
        <v>5115</v>
      </c>
      <c r="E14" s="12">
        <v>0.9872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>
        <v>101</v>
      </c>
      <c r="Q14" s="14"/>
      <c r="R14" s="12"/>
      <c r="S14" s="12"/>
      <c r="T14" s="12">
        <v>0.1089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</row>
    <row r="15">
      <c r="A15" s="10" t="s">
        <v>44</v>
      </c>
      <c r="B15" s="11">
        <v>9021</v>
      </c>
      <c r="C15" s="11">
        <f>=ROUNDDOWN(98.6980306345733,0)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83</v>
      </c>
      <c r="M15" s="14"/>
      <c r="N15" s="11"/>
      <c r="O15" s="13"/>
      <c r="P15" s="11">
        <v>115</v>
      </c>
      <c r="Q15" s="14"/>
      <c r="R15" s="12"/>
      <c r="S15" s="12"/>
      <c r="T15" s="12">
        <v>-0.2783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</row>
    <row r="16">
      <c r="A16" s="10" t="s">
        <v>45</v>
      </c>
      <c r="B16" s="11">
        <v>188472</v>
      </c>
      <c r="C16" s="11">
        <f>=ROUNDDOWN(9.37005016331664,0)</f>
      </c>
      <c r="D16" s="11">
        <v>608900</v>
      </c>
      <c r="E16" s="12">
        <v>0.5815</v>
      </c>
      <c r="F16" s="11"/>
      <c r="G16" s="11">
        <f>=ROUNDDOWN({0},0)</f>
      </c>
      <c r="H16" s="11"/>
      <c r="I16" s="12"/>
      <c r="J16" s="11"/>
      <c r="K16" s="13"/>
      <c r="L16" s="11">
        <v>1025</v>
      </c>
      <c r="M16" s="14"/>
      <c r="N16" s="11"/>
      <c r="O16" s="13"/>
      <c r="P16" s="11">
        <v>958</v>
      </c>
      <c r="Q16" s="14"/>
      <c r="R16" s="12"/>
      <c r="S16" s="12"/>
      <c r="T16" s="12">
        <v>0.0699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</row>
    <row r="17">
      <c r="A17" s="10" t="s">
        <v>46</v>
      </c>
      <c r="B17" s="11">
        <v>71488</v>
      </c>
      <c r="C17" s="11">
        <f>=ROUNDDOWN(18.0161290322581,0)</f>
      </c>
      <c r="D17" s="11">
        <v>102937</v>
      </c>
      <c r="E17" s="12">
        <v>0.9956</v>
      </c>
      <c r="F17" s="11"/>
      <c r="G17" s="11">
        <f>=ROUNDDOWN({0},0)</f>
      </c>
      <c r="H17" s="11"/>
      <c r="I17" s="12"/>
      <c r="J17" s="11"/>
      <c r="K17" s="13"/>
      <c r="L17" s="11">
        <v>118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</row>
    <row r="18">
      <c r="A18" s="10" t="s">
        <v>47</v>
      </c>
      <c r="B18" s="11">
        <v>255731</v>
      </c>
      <c r="C18" s="11">
        <f>=ROUNDDOWN(21.9960950267499,0)</f>
      </c>
      <c r="D18" s="11">
        <v>194836</v>
      </c>
      <c r="E18" s="12">
        <v>0.9826</v>
      </c>
      <c r="F18" s="11"/>
      <c r="G18" s="11">
        <f>=ROUNDDOWN({0},0)</f>
      </c>
      <c r="H18" s="11"/>
      <c r="I18" s="12"/>
      <c r="J18" s="11">
        <v>521</v>
      </c>
      <c r="K18" s="13">
        <v>10547.34</v>
      </c>
      <c r="L18" s="11">
        <v>611</v>
      </c>
      <c r="M18" s="14">
        <v>17.26</v>
      </c>
      <c r="N18" s="11">
        <v>605</v>
      </c>
      <c r="O18" s="13">
        <v>14430.97</v>
      </c>
      <c r="P18" s="11">
        <v>682</v>
      </c>
      <c r="Q18" s="14">
        <v>21.16</v>
      </c>
      <c r="R18" s="12">
        <v>-0.1388</v>
      </c>
      <c r="S18" s="12">
        <v>-0.2691</v>
      </c>
      <c r="T18" s="12">
        <v>-0.1041</v>
      </c>
      <c r="U18" s="12">
        <v>-0.1843</v>
      </c>
      <c r="V18" s="11">
        <v>467</v>
      </c>
      <c r="W18" s="13">
        <v>9417.69</v>
      </c>
      <c r="X18" s="11">
        <v>236</v>
      </c>
      <c r="Y18" s="11">
        <v>544</v>
      </c>
      <c r="Z18" s="13">
        <v>13185.54</v>
      </c>
      <c r="AA18" s="11">
        <v>488</v>
      </c>
      <c r="AB18" s="12">
        <v>-0.1415</v>
      </c>
      <c r="AC18" s="12">
        <v>-0.2858</v>
      </c>
      <c r="AD18" s="11">
        <v>54</v>
      </c>
      <c r="AE18" s="13">
        <v>1129.65</v>
      </c>
      <c r="AF18" s="11">
        <v>110</v>
      </c>
      <c r="AG18" s="11">
        <v>61</v>
      </c>
      <c r="AH18" s="13">
        <v>1245.43</v>
      </c>
      <c r="AI18" s="11">
        <v>134</v>
      </c>
      <c r="AJ18" s="12">
        <v>-0.1148</v>
      </c>
      <c r="AK18" s="12">
        <v>-0.093</v>
      </c>
      <c r="AL18" s="11"/>
      <c r="AM18" s="13"/>
      <c r="AN18" s="11"/>
      <c r="AO18" s="11"/>
      <c r="AP18" s="13"/>
      <c r="AQ18" s="11"/>
      <c r="AR18" s="12"/>
      <c r="AS18" s="12"/>
    </row>
    <row r="19">
      <c r="A19" s="10" t="s">
        <v>48</v>
      </c>
      <c r="B19" s="11">
        <v>183265</v>
      </c>
      <c r="C19" s="11">
        <f>=ROUNDDOWN(28.6002996348201,0)</f>
      </c>
      <c r="D19" s="11">
        <v>138913</v>
      </c>
      <c r="E19" s="12">
        <v>0.8497</v>
      </c>
      <c r="F19" s="11"/>
      <c r="G19" s="11">
        <f>=ROUNDDOWN({0},0)</f>
      </c>
      <c r="H19" s="11"/>
      <c r="I19" s="12"/>
      <c r="J19" s="11">
        <v>68</v>
      </c>
      <c r="K19" s="13">
        <v>3502.74</v>
      </c>
      <c r="L19" s="11">
        <v>573</v>
      </c>
      <c r="M19" s="14">
        <v>6.11</v>
      </c>
      <c r="N19" s="11">
        <v>87</v>
      </c>
      <c r="O19" s="13">
        <v>4659.37</v>
      </c>
      <c r="P19" s="11">
        <v>512</v>
      </c>
      <c r="Q19" s="14">
        <v>9.1</v>
      </c>
      <c r="R19" s="12">
        <v>-0.2184</v>
      </c>
      <c r="S19" s="12">
        <v>-0.2482</v>
      </c>
      <c r="T19" s="12">
        <v>0.1191</v>
      </c>
      <c r="U19" s="12">
        <v>-0.3286</v>
      </c>
      <c r="V19" s="11">
        <v>16</v>
      </c>
      <c r="W19" s="13">
        <v>863.82</v>
      </c>
      <c r="X19" s="11">
        <v>306</v>
      </c>
      <c r="Y19" s="11">
        <v>17</v>
      </c>
      <c r="Z19" s="13">
        <v>748.64</v>
      </c>
      <c r="AA19" s="11">
        <v>329</v>
      </c>
      <c r="AB19" s="12">
        <v>-0.0588</v>
      </c>
      <c r="AC19" s="12">
        <v>0.1539</v>
      </c>
      <c r="AD19" s="11">
        <v>29</v>
      </c>
      <c r="AE19" s="13">
        <v>1531.01</v>
      </c>
      <c r="AF19" s="11">
        <v>103</v>
      </c>
      <c r="AG19" s="11">
        <v>25</v>
      </c>
      <c r="AH19" s="13">
        <v>1380.62</v>
      </c>
      <c r="AI19" s="11">
        <v>114</v>
      </c>
      <c r="AJ19" s="12">
        <v>0.16</v>
      </c>
      <c r="AK19" s="12">
        <v>0.1089</v>
      </c>
      <c r="AL19" s="11">
        <v>23</v>
      </c>
      <c r="AM19" s="13">
        <v>1107.91</v>
      </c>
      <c r="AN19" s="11">
        <v>245</v>
      </c>
      <c r="AO19" s="11">
        <v>45</v>
      </c>
      <c r="AP19" s="13">
        <v>2530.11</v>
      </c>
      <c r="AQ19" s="11">
        <v>57</v>
      </c>
      <c r="AR19" s="12">
        <v>-0.4889</v>
      </c>
      <c r="AS19" s="12">
        <v>-0.5621</v>
      </c>
    </row>
    <row r="20">
      <c r="A20" s="19" t="s">
        <v>49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2900</v>
      </c>
      <c r="K20" s="17">
        <v>240929.45</v>
      </c>
      <c r="L20" s="15">
        <v>7232</v>
      </c>
      <c r="M20" s="18">
        <v>33.31</v>
      </c>
      <c r="N20" s="15">
        <v>3412</v>
      </c>
      <c r="O20" s="17">
        <v>402564.73</v>
      </c>
      <c r="P20" s="15">
        <v>7202</v>
      </c>
      <c r="Q20" s="18">
        <v>55.9</v>
      </c>
      <c r="R20" s="16">
        <v>-0.1501</v>
      </c>
      <c r="S20" s="16">
        <v>-0.4015</v>
      </c>
      <c r="T20" s="16">
        <v>0.0042</v>
      </c>
      <c r="U20" s="16">
        <v>-0.4041</v>
      </c>
      <c r="V20" s="15">
        <v>1642</v>
      </c>
      <c r="W20" s="17">
        <v>123986.62</v>
      </c>
      <c r="X20" s="15">
        <v>2579</v>
      </c>
      <c r="Y20" s="15">
        <v>2158</v>
      </c>
      <c r="Z20" s="17">
        <v>260377.06</v>
      </c>
      <c r="AA20" s="15">
        <v>2760</v>
      </c>
      <c r="AB20" s="16">
        <v>-0.2391</v>
      </c>
      <c r="AC20" s="16">
        <v>-0.5238</v>
      </c>
      <c r="AD20" s="15">
        <v>711</v>
      </c>
      <c r="AE20" s="17">
        <v>63078.4</v>
      </c>
      <c r="AF20" s="15">
        <v>1076</v>
      </c>
      <c r="AG20" s="15">
        <v>436</v>
      </c>
      <c r="AH20" s="17">
        <v>45138.47</v>
      </c>
      <c r="AI20" s="15">
        <v>973</v>
      </c>
      <c r="AJ20" s="16">
        <v>0.6307</v>
      </c>
      <c r="AK20" s="16">
        <v>0.3974</v>
      </c>
      <c r="AL20" s="15">
        <v>547</v>
      </c>
      <c r="AM20" s="17">
        <v>53864.43</v>
      </c>
      <c r="AN20" s="15">
        <v>1272</v>
      </c>
      <c r="AO20" s="15">
        <v>818</v>
      </c>
      <c r="AP20" s="17">
        <v>97049.2</v>
      </c>
      <c r="AQ20" s="15">
        <v>1023</v>
      </c>
      <c r="AR20" s="16">
        <v>-0.3313</v>
      </c>
      <c r="AS20" s="16">
        <v>-0.445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