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<sst xmlns="http://schemas.openxmlformats.org/spreadsheetml/2006/main" count="53" uniqueCount="53">
  <si>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</si>
  <si>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</si>
  <si>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</si>
  <si>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01/01/2024</t>
  </si>
  <si>
    <t>End Date:</t>
  </si>
  <si>
    <t>05/30/2024</t>
  </si>
  <si>
    <t>Report Run Date:</t>
  </si>
  <si>
    <t>05/31/2024</t>
  </si>
  <si>
    <t>Division</t>
  </si>
  <si>
    <t>Current And Future Inventory</t>
  </si>
  <si>
    <t>Current And History Sales Comparison</t>
  </si>
  <si>
    <t>ASHFURNDS</t>
  </si>
  <si>
    <t>ROOMECOM</t>
  </si>
  <si>
    <t>AMERSIGNDS</t>
  </si>
  <si>
    <t>NORDSTRACKDS</t>
  </si>
  <si>
    <t>BRANDX</t>
  </si>
  <si>
    <t>NEBFUR01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</si>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</sst>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Q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17</v>
      </c>
      <c r="K3" s="4" t="s">
        <v>17</v>
      </c>
      <c r="L3" s="4" t="s">
        <v>17</v>
      </c>
      <c r="M3" s="4" t="s">
        <v>17</v>
      </c>
      <c r="N3" s="4" t="s">
        <v>18</v>
      </c>
      <c r="O3" s="4" t="s">
        <v>18</v>
      </c>
      <c r="P3" s="4" t="s">
        <v>18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17</v>
      </c>
      <c r="W3" s="4" t="s">
        <v>17</v>
      </c>
      <c r="X3" s="4" t="s">
        <v>17</v>
      </c>
      <c r="Y3" s="4" t="s">
        <v>18</v>
      </c>
      <c r="Z3" s="4" t="s">
        <v>18</v>
      </c>
      <c r="AA3" s="4" t="s">
        <v>18</v>
      </c>
      <c r="AB3" s="4" t="s">
        <v>19</v>
      </c>
      <c r="AC3" s="4" t="s">
        <v>20</v>
      </c>
      <c r="AD3" s="4" t="s">
        <v>17</v>
      </c>
      <c r="AE3" s="4" t="s">
        <v>17</v>
      </c>
      <c r="AF3" s="4" t="s">
        <v>17</v>
      </c>
      <c r="AG3" s="4" t="s">
        <v>18</v>
      </c>
      <c r="AH3" s="4" t="s">
        <v>18</v>
      </c>
      <c r="AI3" s="4" t="s">
        <v>18</v>
      </c>
      <c r="AJ3" s="4" t="s">
        <v>19</v>
      </c>
      <c r="AK3" s="4" t="s">
        <v>20</v>
      </c>
      <c r="AL3" s="4" t="s">
        <v>17</v>
      </c>
      <c r="AM3" s="4" t="s">
        <v>17</v>
      </c>
      <c r="AN3" s="4" t="s">
        <v>17</v>
      </c>
      <c r="AO3" s="4" t="s">
        <v>18</v>
      </c>
      <c r="AP3" s="4" t="s">
        <v>18</v>
      </c>
      <c r="AQ3" s="4" t="s">
        <v>18</v>
      </c>
      <c r="AR3" s="4" t="s">
        <v>19</v>
      </c>
      <c r="AS3" s="4" t="s">
        <v>20</v>
      </c>
      <c r="AT3" s="4" t="s">
        <v>17</v>
      </c>
      <c r="AU3" s="4" t="s">
        <v>17</v>
      </c>
      <c r="AV3" s="4" t="s">
        <v>17</v>
      </c>
      <c r="AW3" s="4" t="s">
        <v>18</v>
      </c>
      <c r="AX3" s="4" t="s">
        <v>18</v>
      </c>
      <c r="AY3" s="4" t="s">
        <v>18</v>
      </c>
      <c r="AZ3" s="4" t="s">
        <v>19</v>
      </c>
      <c r="BA3" s="4" t="s">
        <v>20</v>
      </c>
      <c r="BB3" s="4" t="s">
        <v>17</v>
      </c>
      <c r="BC3" s="4" t="s">
        <v>17</v>
      </c>
      <c r="BD3" s="4" t="s">
        <v>17</v>
      </c>
      <c r="BE3" s="4" t="s">
        <v>18</v>
      </c>
      <c r="BF3" s="4" t="s">
        <v>18</v>
      </c>
      <c r="BG3" s="4" t="s">
        <v>18</v>
      </c>
      <c r="BH3" s="4" t="s">
        <v>19</v>
      </c>
      <c r="BI3" s="4" t="s">
        <v>20</v>
      </c>
      <c r="BJ3" s="4" t="s">
        <v>17</v>
      </c>
      <c r="BK3" s="4" t="s">
        <v>17</v>
      </c>
      <c r="BL3" s="4" t="s">
        <v>17</v>
      </c>
      <c r="BM3" s="4" t="s">
        <v>18</v>
      </c>
      <c r="BN3" s="4" t="s">
        <v>18</v>
      </c>
      <c r="BO3" s="4" t="s">
        <v>18</v>
      </c>
      <c r="BP3" s="4" t="s">
        <v>19</v>
      </c>
      <c r="BQ3" s="4" t="s">
        <v>20</v>
      </c>
    </row>
    <row r="4">
      <c r="A4" s="4" t="s">
        <v>8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 t="s">
        <v>31</v>
      </c>
      <c r="O4" s="4" t="s">
        <v>32</v>
      </c>
      <c r="P4" s="4" t="s">
        <v>33</v>
      </c>
      <c r="Q4" s="4" t="s">
        <v>34</v>
      </c>
      <c r="R4" s="4" t="s">
        <v>19</v>
      </c>
      <c r="S4" s="4" t="s">
        <v>20</v>
      </c>
      <c r="T4" s="4" t="s">
        <v>21</v>
      </c>
      <c r="U4" s="4" t="s">
        <v>22</v>
      </c>
      <c r="V4" s="4" t="s">
        <v>35</v>
      </c>
      <c r="W4" s="4" t="s">
        <v>36</v>
      </c>
      <c r="X4" s="4" t="s">
        <v>33</v>
      </c>
      <c r="Y4" s="4" t="s">
        <v>35</v>
      </c>
      <c r="Z4" s="4" t="s">
        <v>36</v>
      </c>
      <c r="AA4" s="4" t="s">
        <v>33</v>
      </c>
      <c r="AB4" s="4" t="s">
        <v>19</v>
      </c>
      <c r="AC4" s="4" t="s">
        <v>20</v>
      </c>
      <c r="AD4" s="4" t="s">
        <v>35</v>
      </c>
      <c r="AE4" s="4" t="s">
        <v>36</v>
      </c>
      <c r="AF4" s="4" t="s">
        <v>33</v>
      </c>
      <c r="AG4" s="4" t="s">
        <v>35</v>
      </c>
      <c r="AH4" s="4" t="s">
        <v>36</v>
      </c>
      <c r="AI4" s="4" t="s">
        <v>33</v>
      </c>
      <c r="AJ4" s="4" t="s">
        <v>19</v>
      </c>
      <c r="AK4" s="4" t="s">
        <v>20</v>
      </c>
      <c r="AL4" s="4" t="s">
        <v>35</v>
      </c>
      <c r="AM4" s="4" t="s">
        <v>36</v>
      </c>
      <c r="AN4" s="4" t="s">
        <v>33</v>
      </c>
      <c r="AO4" s="4" t="s">
        <v>35</v>
      </c>
      <c r="AP4" s="4" t="s">
        <v>36</v>
      </c>
      <c r="AQ4" s="4" t="s">
        <v>33</v>
      </c>
      <c r="AR4" s="4" t="s">
        <v>19</v>
      </c>
      <c r="AS4" s="4" t="s">
        <v>20</v>
      </c>
      <c r="AT4" s="4" t="s">
        <v>35</v>
      </c>
      <c r="AU4" s="4" t="s">
        <v>36</v>
      </c>
      <c r="AV4" s="4" t="s">
        <v>33</v>
      </c>
      <c r="AW4" s="4" t="s">
        <v>35</v>
      </c>
      <c r="AX4" s="4" t="s">
        <v>36</v>
      </c>
      <c r="AY4" s="4" t="s">
        <v>33</v>
      </c>
      <c r="AZ4" s="4" t="s">
        <v>19</v>
      </c>
      <c r="BA4" s="4" t="s">
        <v>20</v>
      </c>
      <c r="BB4" s="4" t="s">
        <v>35</v>
      </c>
      <c r="BC4" s="4" t="s">
        <v>36</v>
      </c>
      <c r="BD4" s="4" t="s">
        <v>33</v>
      </c>
      <c r="BE4" s="4" t="s">
        <v>35</v>
      </c>
      <c r="BF4" s="4" t="s">
        <v>36</v>
      </c>
      <c r="BG4" s="4" t="s">
        <v>33</v>
      </c>
      <c r="BH4" s="4" t="s">
        <v>19</v>
      </c>
      <c r="BI4" s="4" t="s">
        <v>20</v>
      </c>
      <c r="BJ4" s="4" t="s">
        <v>35</v>
      </c>
      <c r="BK4" s="4" t="s">
        <v>36</v>
      </c>
      <c r="BL4" s="4" t="s">
        <v>33</v>
      </c>
      <c r="BM4" s="4" t="s">
        <v>35</v>
      </c>
      <c r="BN4" s="4" t="s">
        <v>36</v>
      </c>
      <c r="BO4" s="4" t="s">
        <v>33</v>
      </c>
      <c r="BP4" s="4" t="s">
        <v>19</v>
      </c>
      <c r="BQ4" s="4" t="s">
        <v>20</v>
      </c>
    </row>
    <row r="5">
      <c r="A5" s="10" t="s">
        <v>37</v>
      </c>
      <c r="B5" s="11">
        <v>581013</v>
      </c>
      <c r="C5" s="11">
        <f>=ROUNDDOWN(22.8703856781843,0)</f>
      </c>
      <c r="D5" s="11">
        <v>463572</v>
      </c>
      <c r="E5" s="12">
        <v>0.9212</v>
      </c>
      <c r="F5" s="11"/>
      <c r="G5" s="11">
        <f>=ROUNDDOWN({0},0)</f>
      </c>
      <c r="H5" s="11">
        <v>150</v>
      </c>
      <c r="I5" s="12"/>
      <c r="J5" s="11">
        <v>2623</v>
      </c>
      <c r="K5" s="13">
        <v>174243.91</v>
      </c>
      <c r="L5" s="11">
        <v>1728</v>
      </c>
      <c r="M5" s="14">
        <v>100.84</v>
      </c>
      <c r="N5" s="11"/>
      <c r="O5" s="13"/>
      <c r="P5" s="11"/>
      <c r="Q5" s="14"/>
      <c r="R5" s="12"/>
      <c r="S5" s="12"/>
      <c r="T5" s="12"/>
      <c r="U5" s="12"/>
      <c r="V5" s="11">
        <v>1316</v>
      </c>
      <c r="W5" s="13">
        <v>75053.16</v>
      </c>
      <c r="X5" s="11">
        <v>919</v>
      </c>
      <c r="Y5" s="11"/>
      <c r="Z5" s="13"/>
      <c r="AA5" s="11"/>
      <c r="AB5" s="12"/>
      <c r="AC5" s="12"/>
      <c r="AD5" s="11">
        <v>855</v>
      </c>
      <c r="AE5" s="13">
        <v>60948.01</v>
      </c>
      <c r="AF5" s="11">
        <v>531</v>
      </c>
      <c r="AG5" s="11"/>
      <c r="AH5" s="13"/>
      <c r="AI5" s="11"/>
      <c r="AJ5" s="12"/>
      <c r="AK5" s="12"/>
      <c r="AL5" s="11">
        <v>452</v>
      </c>
      <c r="AM5" s="13">
        <v>38242.74</v>
      </c>
      <c r="AN5" s="11">
        <v>292</v>
      </c>
      <c r="AO5" s="11"/>
      <c r="AP5" s="13"/>
      <c r="AQ5" s="11"/>
      <c r="AR5" s="12"/>
      <c r="AS5" s="12"/>
      <c r="AT5" s="11"/>
      <c r="AU5" s="13"/>
      <c r="AV5" s="11"/>
      <c r="AW5" s="11"/>
      <c r="AX5" s="13"/>
      <c r="AY5" s="11"/>
      <c r="AZ5" s="12"/>
      <c r="BA5" s="12"/>
      <c r="BB5" s="11"/>
      <c r="BC5" s="13"/>
      <c r="BD5" s="11">
        <v>696</v>
      </c>
      <c r="BE5" s="11"/>
      <c r="BF5" s="13"/>
      <c r="BG5" s="11"/>
      <c r="BH5" s="12"/>
      <c r="BI5" s="12"/>
      <c r="BJ5" s="11"/>
      <c r="BK5" s="13"/>
      <c r="BL5" s="11"/>
      <c r="BM5" s="11"/>
      <c r="BN5" s="13"/>
      <c r="BO5" s="11"/>
      <c r="BP5" s="12"/>
      <c r="BQ5" s="12"/>
    </row>
    <row r="6">
      <c r="A6" s="10" t="s">
        <v>38</v>
      </c>
      <c r="B6" s="11">
        <v>20561</v>
      </c>
      <c r="C6" s="11">
        <f>=ROUNDDOWN(269.829396325459,0)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269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</row>
    <row r="7">
      <c r="A7" s="10" t="s">
        <v>39</v>
      </c>
      <c r="B7" s="11">
        <v>27397</v>
      </c>
      <c r="C7" s="11">
        <f>=ROUNDDOWN(19.7826557874215,0)</f>
      </c>
      <c r="D7" s="11">
        <v>19046</v>
      </c>
      <c r="E7" s="12">
        <v>0.962</v>
      </c>
      <c r="F7" s="11"/>
      <c r="G7" s="11">
        <f>=ROUNDDOWN({0},0)</f>
      </c>
      <c r="H7" s="11"/>
      <c r="I7" s="12"/>
      <c r="J7" s="11">
        <v>1532</v>
      </c>
      <c r="K7" s="13">
        <v>73480.01</v>
      </c>
      <c r="L7" s="11">
        <v>199</v>
      </c>
      <c r="M7" s="14">
        <v>369.25</v>
      </c>
      <c r="N7" s="11"/>
      <c r="O7" s="13"/>
      <c r="P7" s="11"/>
      <c r="Q7" s="14"/>
      <c r="R7" s="12"/>
      <c r="S7" s="12"/>
      <c r="T7" s="12"/>
      <c r="U7" s="12"/>
      <c r="V7" s="11">
        <v>503</v>
      </c>
      <c r="W7" s="13">
        <v>20559.45</v>
      </c>
      <c r="X7" s="11">
        <v>121</v>
      </c>
      <c r="Y7" s="11"/>
      <c r="Z7" s="13"/>
      <c r="AA7" s="11"/>
      <c r="AB7" s="12"/>
      <c r="AC7" s="12"/>
      <c r="AD7" s="11">
        <v>441</v>
      </c>
      <c r="AE7" s="13">
        <v>22503.79</v>
      </c>
      <c r="AF7" s="11">
        <v>88</v>
      </c>
      <c r="AG7" s="11"/>
      <c r="AH7" s="13"/>
      <c r="AI7" s="11"/>
      <c r="AJ7" s="12"/>
      <c r="AK7" s="12"/>
      <c r="AL7" s="11">
        <v>588</v>
      </c>
      <c r="AM7" s="13">
        <v>30416.77</v>
      </c>
      <c r="AN7" s="11">
        <v>105</v>
      </c>
      <c r="AO7" s="11"/>
      <c r="AP7" s="13"/>
      <c r="AQ7" s="11"/>
      <c r="AR7" s="12"/>
      <c r="AS7" s="12"/>
      <c r="AT7" s="11"/>
      <c r="AU7" s="13"/>
      <c r="AV7" s="11"/>
      <c r="AW7" s="11"/>
      <c r="AX7" s="13"/>
      <c r="AY7" s="11"/>
      <c r="AZ7" s="12"/>
      <c r="BA7" s="12"/>
      <c r="BB7" s="11"/>
      <c r="BC7" s="13"/>
      <c r="BD7" s="11"/>
      <c r="BE7" s="11"/>
      <c r="BF7" s="13"/>
      <c r="BG7" s="11"/>
      <c r="BH7" s="12"/>
      <c r="BI7" s="12"/>
      <c r="BJ7" s="11"/>
      <c r="BK7" s="13"/>
      <c r="BL7" s="11"/>
      <c r="BM7" s="11"/>
      <c r="BN7" s="13"/>
      <c r="BO7" s="11"/>
      <c r="BP7" s="12"/>
      <c r="BQ7" s="12"/>
    </row>
    <row r="8">
      <c r="A8" s="10" t="s">
        <v>40</v>
      </c>
      <c r="B8" s="11">
        <v>101395</v>
      </c>
      <c r="C8" s="11">
        <f>=ROUNDDOWN(17.1850106776041,0)</f>
      </c>
      <c r="D8" s="11">
        <v>146023</v>
      </c>
      <c r="E8" s="12">
        <v>0.8686</v>
      </c>
      <c r="F8" s="11"/>
      <c r="G8" s="11">
        <f>=ROUNDDOWN({0},0)</f>
      </c>
      <c r="H8" s="11"/>
      <c r="I8" s="12"/>
      <c r="J8" s="11">
        <v>28</v>
      </c>
      <c r="K8" s="13">
        <v>1155.44</v>
      </c>
      <c r="L8" s="11">
        <v>282</v>
      </c>
      <c r="M8" s="14">
        <v>4.1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28</v>
      </c>
      <c r="AM8" s="13">
        <v>1155.44</v>
      </c>
      <c r="AN8" s="11">
        <v>2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>
        <v>75</v>
      </c>
      <c r="BE8" s="11"/>
      <c r="BF8" s="13"/>
      <c r="BG8" s="11"/>
      <c r="BH8" s="12"/>
      <c r="BI8" s="12"/>
      <c r="BJ8" s="11"/>
      <c r="BK8" s="13"/>
      <c r="BL8" s="11"/>
      <c r="BM8" s="11"/>
      <c r="BN8" s="13"/>
      <c r="BO8" s="11"/>
      <c r="BP8" s="12"/>
      <c r="BQ8" s="12"/>
    </row>
    <row r="9">
      <c r="A9" s="10" t="s">
        <v>41</v>
      </c>
      <c r="B9" s="11">
        <v>141608</v>
      </c>
      <c r="C9" s="11">
        <f>=ROUNDDOWN(15.1159786936519,0)</f>
      </c>
      <c r="D9" s="11">
        <v>207940</v>
      </c>
      <c r="E9" s="12">
        <v>0.9416</v>
      </c>
      <c r="F9" s="11"/>
      <c r="G9" s="11">
        <f>=ROUNDDOWN({0},0)</f>
      </c>
      <c r="H9" s="11"/>
      <c r="I9" s="12"/>
      <c r="J9" s="11"/>
      <c r="K9" s="13"/>
      <c r="L9" s="11">
        <v>256</v>
      </c>
      <c r="M9" s="14"/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179</v>
      </c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>
        <v>168</v>
      </c>
      <c r="BE9" s="11"/>
      <c r="BF9" s="13"/>
      <c r="BG9" s="11"/>
      <c r="BH9" s="12"/>
      <c r="BI9" s="12"/>
      <c r="BJ9" s="11"/>
      <c r="BK9" s="13"/>
      <c r="BL9" s="11"/>
      <c r="BM9" s="11"/>
      <c r="BN9" s="13"/>
      <c r="BO9" s="11"/>
      <c r="BP9" s="12"/>
      <c r="BQ9" s="12"/>
    </row>
    <row r="10">
      <c r="A10" s="10" t="s">
        <v>42</v>
      </c>
      <c r="B10" s="11">
        <v>387488</v>
      </c>
      <c r="C10" s="11">
        <f>=ROUNDDOWN(18.2183543262291,0)</f>
      </c>
      <c r="D10" s="11">
        <v>479019</v>
      </c>
      <c r="E10" s="12">
        <v>0.7951</v>
      </c>
      <c r="F10" s="11"/>
      <c r="G10" s="11">
        <f>=ROUNDDOWN({0},0)</f>
      </c>
      <c r="H10" s="11"/>
      <c r="I10" s="12"/>
      <c r="J10" s="11">
        <v>1878</v>
      </c>
      <c r="K10" s="13">
        <v>58224.54</v>
      </c>
      <c r="L10" s="11">
        <v>1184</v>
      </c>
      <c r="M10" s="14">
        <v>49.18</v>
      </c>
      <c r="N10" s="11"/>
      <c r="O10" s="13"/>
      <c r="P10" s="11"/>
      <c r="Q10" s="14"/>
      <c r="R10" s="12"/>
      <c r="S10" s="12"/>
      <c r="T10" s="12"/>
      <c r="U10" s="12"/>
      <c r="V10" s="11">
        <v>1390</v>
      </c>
      <c r="W10" s="13">
        <v>39956.92</v>
      </c>
      <c r="X10" s="11">
        <v>573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>
        <v>164</v>
      </c>
      <c r="AM10" s="13">
        <v>3224.63</v>
      </c>
      <c r="AN10" s="11">
        <v>10</v>
      </c>
      <c r="AO10" s="11"/>
      <c r="AP10" s="13"/>
      <c r="AQ10" s="11"/>
      <c r="AR10" s="12"/>
      <c r="AS10" s="12"/>
      <c r="AT10" s="11">
        <v>322</v>
      </c>
      <c r="AU10" s="13">
        <v>14937.43</v>
      </c>
      <c r="AV10" s="11">
        <v>144</v>
      </c>
      <c r="AW10" s="11"/>
      <c r="AX10" s="13"/>
      <c r="AY10" s="11"/>
      <c r="AZ10" s="12"/>
      <c r="BA10" s="12"/>
      <c r="BB10" s="11">
        <v>2</v>
      </c>
      <c r="BC10" s="13">
        <v>105.56</v>
      </c>
      <c r="BD10" s="11">
        <v>700</v>
      </c>
      <c r="BE10" s="11"/>
      <c r="BF10" s="13"/>
      <c r="BG10" s="11"/>
      <c r="BH10" s="12"/>
      <c r="BI10" s="12"/>
      <c r="BJ10" s="11"/>
      <c r="BK10" s="13"/>
      <c r="BL10" s="11"/>
      <c r="BM10" s="11"/>
      <c r="BN10" s="13"/>
      <c r="BO10" s="11"/>
      <c r="BP10" s="12"/>
      <c r="BQ10" s="12"/>
    </row>
    <row r="11">
      <c r="A11" s="10" t="s">
        <v>43</v>
      </c>
      <c r="B11" s="11">
        <v>110759</v>
      </c>
      <c r="C11" s="11">
        <f>=ROUNDDOWN(24.1905822740576,0)</f>
      </c>
      <c r="D11" s="11">
        <v>79513</v>
      </c>
      <c r="E11" s="12">
        <v>0.8114</v>
      </c>
      <c r="F11" s="11"/>
      <c r="G11" s="11">
        <f>=ROUNDDOWN({0},0)</f>
      </c>
      <c r="H11" s="11">
        <v>2503</v>
      </c>
      <c r="I11" s="12"/>
      <c r="J11" s="11">
        <v>6669</v>
      </c>
      <c r="K11" s="13">
        <v>1067705.62</v>
      </c>
      <c r="L11" s="11">
        <v>662</v>
      </c>
      <c r="M11" s="14">
        <v>1612.85</v>
      </c>
      <c r="N11" s="11"/>
      <c r="O11" s="13"/>
      <c r="P11" s="11"/>
      <c r="Q11" s="14"/>
      <c r="R11" s="12"/>
      <c r="S11" s="12"/>
      <c r="T11" s="12"/>
      <c r="U11" s="12"/>
      <c r="V11" s="11">
        <v>4299</v>
      </c>
      <c r="W11" s="13">
        <v>717132.07</v>
      </c>
      <c r="X11" s="11">
        <v>227</v>
      </c>
      <c r="Y11" s="11"/>
      <c r="Z11" s="13"/>
      <c r="AA11" s="11"/>
      <c r="AB11" s="12"/>
      <c r="AC11" s="12"/>
      <c r="AD11" s="11">
        <v>1271</v>
      </c>
      <c r="AE11" s="13">
        <v>187830.83</v>
      </c>
      <c r="AF11" s="11">
        <v>309</v>
      </c>
      <c r="AG11" s="11"/>
      <c r="AH11" s="13"/>
      <c r="AI11" s="11"/>
      <c r="AJ11" s="12"/>
      <c r="AK11" s="12"/>
      <c r="AL11" s="11">
        <v>1099</v>
      </c>
      <c r="AM11" s="13">
        <v>162742.72</v>
      </c>
      <c r="AN11" s="11">
        <v>372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</row>
    <row r="12">
      <c r="A12" s="10" t="s">
        <v>44</v>
      </c>
      <c r="B12" s="11">
        <v>16855</v>
      </c>
      <c r="C12" s="11">
        <f>=ROUNDDOWN(26.8519993627529,0)</f>
      </c>
      <c r="D12" s="11">
        <v>10980</v>
      </c>
      <c r="E12" s="12">
        <v>0.8772</v>
      </c>
      <c r="F12" s="11"/>
      <c r="G12" s="11">
        <f>=ROUNDDOWN({0},0)</f>
      </c>
      <c r="H12" s="11"/>
      <c r="I12" s="12"/>
      <c r="J12" s="11">
        <v>523</v>
      </c>
      <c r="K12" s="13">
        <v>36416.25</v>
      </c>
      <c r="L12" s="11">
        <v>147</v>
      </c>
      <c r="M12" s="14">
        <v>247.73</v>
      </c>
      <c r="N12" s="11"/>
      <c r="O12" s="13"/>
      <c r="P12" s="11"/>
      <c r="Q12" s="14"/>
      <c r="R12" s="12"/>
      <c r="S12" s="12"/>
      <c r="T12" s="12"/>
      <c r="U12" s="12"/>
      <c r="V12" s="11">
        <v>13</v>
      </c>
      <c r="W12" s="13">
        <v>1050.75</v>
      </c>
      <c r="X12" s="11">
        <v>19</v>
      </c>
      <c r="Y12" s="11"/>
      <c r="Z12" s="13"/>
      <c r="AA12" s="11"/>
      <c r="AB12" s="12"/>
      <c r="AC12" s="12"/>
      <c r="AD12" s="11">
        <v>202</v>
      </c>
      <c r="AE12" s="13">
        <v>13363.57</v>
      </c>
      <c r="AF12" s="11">
        <v>101</v>
      </c>
      <c r="AG12" s="11"/>
      <c r="AH12" s="13"/>
      <c r="AI12" s="11"/>
      <c r="AJ12" s="12"/>
      <c r="AK12" s="12"/>
      <c r="AL12" s="11">
        <v>308</v>
      </c>
      <c r="AM12" s="13">
        <v>22001.93</v>
      </c>
      <c r="AN12" s="11">
        <v>81</v>
      </c>
      <c r="AO12" s="11"/>
      <c r="AP12" s="13"/>
      <c r="AQ12" s="11"/>
      <c r="AR12" s="12"/>
      <c r="AS12" s="12"/>
      <c r="AT12" s="11"/>
      <c r="AU12" s="13"/>
      <c r="AV12" s="11"/>
      <c r="AW12" s="11"/>
      <c r="AX12" s="13"/>
      <c r="AY12" s="11"/>
      <c r="AZ12" s="12"/>
      <c r="BA12" s="12"/>
      <c r="BB12" s="11"/>
      <c r="BC12" s="13"/>
      <c r="BD12" s="11"/>
      <c r="BE12" s="11"/>
      <c r="BF12" s="13"/>
      <c r="BG12" s="11"/>
      <c r="BH12" s="12"/>
      <c r="BI12" s="12"/>
      <c r="BJ12" s="11"/>
      <c r="BK12" s="13"/>
      <c r="BL12" s="11"/>
      <c r="BM12" s="11"/>
      <c r="BN12" s="13"/>
      <c r="BO12" s="11"/>
      <c r="BP12" s="12"/>
      <c r="BQ12" s="12"/>
    </row>
    <row r="13">
      <c r="A13" s="10" t="s">
        <v>45</v>
      </c>
      <c r="B13" s="11">
        <v>4845</v>
      </c>
      <c r="C13" s="11">
        <f>=ROUNDDOWN(66.2790697674419,0)</f>
      </c>
      <c r="D13" s="11">
        <v>1788</v>
      </c>
      <c r="E13" s="12">
        <v>0.9109</v>
      </c>
      <c r="F13" s="11"/>
      <c r="G13" s="11">
        <f>=ROUNDDOWN({0},0)</f>
      </c>
      <c r="H13" s="11"/>
      <c r="I13" s="12"/>
      <c r="J13" s="11"/>
      <c r="K13" s="13"/>
      <c r="L13" s="11">
        <v>22</v>
      </c>
      <c r="M13" s="14"/>
      <c r="N13" s="11"/>
      <c r="O13" s="13"/>
      <c r="P13" s="11"/>
      <c r="Q13" s="14"/>
      <c r="R13" s="12"/>
      <c r="S13" s="12"/>
      <c r="T13" s="12"/>
      <c r="U13" s="12"/>
      <c r="V13" s="11"/>
      <c r="W13" s="13"/>
      <c r="X13" s="11"/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  <c r="BJ13" s="11"/>
      <c r="BK13" s="13"/>
      <c r="BL13" s="11"/>
      <c r="BM13" s="11"/>
      <c r="BN13" s="13"/>
      <c r="BO13" s="11"/>
      <c r="BP13" s="12"/>
      <c r="BQ13" s="12"/>
    </row>
    <row r="14">
      <c r="A14" s="10" t="s">
        <v>46</v>
      </c>
      <c r="B14" s="11">
        <v>37592</v>
      </c>
      <c r="C14" s="11">
        <f>=ROUNDDOWN(53.9572269269413,0)</f>
      </c>
      <c r="D14" s="11">
        <v>5214</v>
      </c>
      <c r="E14" s="12">
        <v>0.9754</v>
      </c>
      <c r="F14" s="11"/>
      <c r="G14" s="11">
        <f>=ROUNDDOWN({0},0)</f>
      </c>
      <c r="H14" s="11"/>
      <c r="I14" s="12"/>
      <c r="J14" s="11"/>
      <c r="K14" s="13"/>
      <c r="L14" s="11">
        <v>112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</row>
    <row r="15">
      <c r="A15" s="10" t="s">
        <v>47</v>
      </c>
      <c r="B15" s="11">
        <v>9052</v>
      </c>
      <c r="C15" s="11">
        <f>=ROUNDDOWN(85.5576559546314,0)</f>
      </c>
      <c r="D15" s="11"/>
      <c r="E15" s="12"/>
      <c r="F15" s="11"/>
      <c r="G15" s="11">
        <f>=ROUNDDOWN({0},0)</f>
      </c>
      <c r="H15" s="11"/>
      <c r="I15" s="12"/>
      <c r="J15" s="11"/>
      <c r="K15" s="13"/>
      <c r="L15" s="11">
        <v>83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</row>
    <row r="16">
      <c r="A16" s="10" t="s">
        <v>48</v>
      </c>
      <c r="B16" s="11">
        <v>192126</v>
      </c>
      <c r="C16" s="11">
        <f>=ROUNDDOWN(9.52750751286858,0)</f>
      </c>
      <c r="D16" s="11">
        <v>611784</v>
      </c>
      <c r="E16" s="12">
        <v>0.6031</v>
      </c>
      <c r="F16" s="11"/>
      <c r="G16" s="11">
        <f>=ROUNDDOWN({0},0)</f>
      </c>
      <c r="H16" s="11"/>
      <c r="I16" s="12"/>
      <c r="J16" s="11">
        <v>1600</v>
      </c>
      <c r="K16" s="13">
        <v>54335.35</v>
      </c>
      <c r="L16" s="11">
        <v>1024</v>
      </c>
      <c r="M16" s="14">
        <v>53.06</v>
      </c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>
        <v>1600</v>
      </c>
      <c r="AU16" s="13">
        <v>54335.35</v>
      </c>
      <c r="AV16" s="11">
        <v>105</v>
      </c>
      <c r="AW16" s="11"/>
      <c r="AX16" s="13"/>
      <c r="AY16" s="11"/>
      <c r="AZ16" s="12"/>
      <c r="BA16" s="12"/>
      <c r="BB16" s="11"/>
      <c r="BC16" s="13"/>
      <c r="BD16" s="11">
        <v>500</v>
      </c>
      <c r="BE16" s="11"/>
      <c r="BF16" s="13"/>
      <c r="BG16" s="11"/>
      <c r="BH16" s="12"/>
      <c r="BI16" s="12"/>
      <c r="BJ16" s="11"/>
      <c r="BK16" s="13"/>
      <c r="BL16" s="11"/>
      <c r="BM16" s="11"/>
      <c r="BN16" s="13"/>
      <c r="BO16" s="11"/>
      <c r="BP16" s="12"/>
      <c r="BQ16" s="12"/>
    </row>
    <row r="17">
      <c r="A17" s="10" t="s">
        <v>49</v>
      </c>
      <c r="B17" s="11">
        <v>77700</v>
      </c>
      <c r="C17" s="11">
        <f>=ROUNDDOWN(19.2374350086655,0)</f>
      </c>
      <c r="D17" s="11">
        <v>93557</v>
      </c>
      <c r="E17" s="12">
        <v>0.9925</v>
      </c>
      <c r="F17" s="11"/>
      <c r="G17" s="11">
        <f>=ROUNDDOWN({0},0)</f>
      </c>
      <c r="H17" s="11"/>
      <c r="I17" s="12"/>
      <c r="J17" s="11">
        <v>7</v>
      </c>
      <c r="K17" s="13">
        <v>279.3</v>
      </c>
      <c r="L17" s="11">
        <v>129</v>
      </c>
      <c r="M17" s="14">
        <v>2.17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>
        <v>7</v>
      </c>
      <c r="AU17" s="13">
        <v>279.3</v>
      </c>
      <c r="AV17" s="11">
        <v>5</v>
      </c>
      <c r="AW17" s="11"/>
      <c r="AX17" s="13"/>
      <c r="AY17" s="11"/>
      <c r="AZ17" s="12"/>
      <c r="BA17" s="12"/>
      <c r="BB17" s="11"/>
      <c r="BC17" s="13"/>
      <c r="BD17" s="11">
        <v>35</v>
      </c>
      <c r="BE17" s="11"/>
      <c r="BF17" s="13"/>
      <c r="BG17" s="11"/>
      <c r="BH17" s="12"/>
      <c r="BI17" s="12"/>
      <c r="BJ17" s="11"/>
      <c r="BK17" s="13"/>
      <c r="BL17" s="11"/>
      <c r="BM17" s="11"/>
      <c r="BN17" s="13"/>
      <c r="BO17" s="11"/>
      <c r="BP17" s="12"/>
      <c r="BQ17" s="12"/>
    </row>
    <row r="18">
      <c r="A18" s="10" t="s">
        <v>50</v>
      </c>
      <c r="B18" s="11">
        <v>256267</v>
      </c>
      <c r="C18" s="11">
        <f>=ROUNDDOWN(21.6544142499831,0)</f>
      </c>
      <c r="D18" s="11">
        <v>189000</v>
      </c>
      <c r="E18" s="12">
        <v>0.9682</v>
      </c>
      <c r="F18" s="11"/>
      <c r="G18" s="11">
        <f>=ROUNDDOWN({0},0)</f>
      </c>
      <c r="H18" s="11"/>
      <c r="I18" s="12"/>
      <c r="J18" s="11">
        <v>3304</v>
      </c>
      <c r="K18" s="13">
        <v>73517.42</v>
      </c>
      <c r="L18" s="11">
        <v>634</v>
      </c>
      <c r="M18" s="14">
        <v>115.96</v>
      </c>
      <c r="N18" s="11"/>
      <c r="O18" s="13"/>
      <c r="P18" s="11"/>
      <c r="Q18" s="14"/>
      <c r="R18" s="12"/>
      <c r="S18" s="12"/>
      <c r="T18" s="12"/>
      <c r="U18" s="12"/>
      <c r="V18" s="11">
        <v>3098</v>
      </c>
      <c r="W18" s="13">
        <v>68965.68</v>
      </c>
      <c r="X18" s="11">
        <v>237</v>
      </c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206</v>
      </c>
      <c r="AM18" s="13">
        <v>4551.74</v>
      </c>
      <c r="AN18" s="11">
        <v>110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>
        <v>243</v>
      </c>
      <c r="BE18" s="11"/>
      <c r="BF18" s="13"/>
      <c r="BG18" s="11"/>
      <c r="BH18" s="12"/>
      <c r="BI18" s="12"/>
      <c r="BJ18" s="11"/>
      <c r="BK18" s="13"/>
      <c r="BL18" s="11"/>
      <c r="BM18" s="11"/>
      <c r="BN18" s="13"/>
      <c r="BO18" s="11"/>
      <c r="BP18" s="12"/>
      <c r="BQ18" s="12"/>
    </row>
    <row r="19">
      <c r="A19" s="10" t="s">
        <v>51</v>
      </c>
      <c r="B19" s="11">
        <v>183539</v>
      </c>
      <c r="C19" s="11">
        <f>=ROUNDDOWN(28.5242054549693,0)</f>
      </c>
      <c r="D19" s="11">
        <v>151731</v>
      </c>
      <c r="E19" s="12">
        <v>0.834</v>
      </c>
      <c r="F19" s="11"/>
      <c r="G19" s="11">
        <f>=ROUNDDOWN({0},0)</f>
      </c>
      <c r="H19" s="11"/>
      <c r="I19" s="12"/>
      <c r="J19" s="11">
        <v>321</v>
      </c>
      <c r="K19" s="13">
        <v>15744.27</v>
      </c>
      <c r="L19" s="11">
        <v>573</v>
      </c>
      <c r="M19" s="14">
        <v>27.48</v>
      </c>
      <c r="N19" s="11"/>
      <c r="O19" s="13"/>
      <c r="P19" s="11"/>
      <c r="Q19" s="14"/>
      <c r="R19" s="12"/>
      <c r="S19" s="12"/>
      <c r="T19" s="12"/>
      <c r="U19" s="12"/>
      <c r="V19" s="11">
        <v>51</v>
      </c>
      <c r="W19" s="13">
        <v>2770.49</v>
      </c>
      <c r="X19" s="11">
        <v>306</v>
      </c>
      <c r="Y19" s="11"/>
      <c r="Z19" s="13"/>
      <c r="AA19" s="11"/>
      <c r="AB19" s="12"/>
      <c r="AC19" s="12"/>
      <c r="AD19" s="11">
        <v>124</v>
      </c>
      <c r="AE19" s="13">
        <v>6002.83</v>
      </c>
      <c r="AF19" s="11">
        <v>245</v>
      </c>
      <c r="AG19" s="11"/>
      <c r="AH19" s="13"/>
      <c r="AI19" s="11"/>
      <c r="AJ19" s="12"/>
      <c r="AK19" s="12"/>
      <c r="AL19" s="11">
        <v>146</v>
      </c>
      <c r="AM19" s="13">
        <v>6970.95</v>
      </c>
      <c r="AN19" s="11">
        <v>103</v>
      </c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>
        <v>278</v>
      </c>
      <c r="BE19" s="11"/>
      <c r="BF19" s="13"/>
      <c r="BG19" s="11"/>
      <c r="BH19" s="12"/>
      <c r="BI19" s="12"/>
      <c r="BJ19" s="11"/>
      <c r="BK19" s="13"/>
      <c r="BL19" s="11"/>
      <c r="BM19" s="11"/>
      <c r="BN19" s="13"/>
      <c r="BO19" s="11"/>
      <c r="BP19" s="12"/>
      <c r="BQ19" s="12"/>
    </row>
    <row r="20">
      <c r="A20" s="19" t="s">
        <v>52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18485</v>
      </c>
      <c r="K20" s="17">
        <v>1555102.11</v>
      </c>
      <c r="L20" s="15">
        <v>7304</v>
      </c>
      <c r="M20" s="18">
        <v>212.91</v>
      </c>
      <c r="N20" s="15"/>
      <c r="O20" s="17"/>
      <c r="P20" s="15"/>
      <c r="Q20" s="18"/>
      <c r="R20" s="16"/>
      <c r="S20" s="16"/>
      <c r="T20" s="16"/>
      <c r="U20" s="16"/>
      <c r="V20" s="15">
        <v>10670</v>
      </c>
      <c r="W20" s="17">
        <v>925488.52</v>
      </c>
      <c r="X20" s="15">
        <v>2581</v>
      </c>
      <c r="Y20" s="15"/>
      <c r="Z20" s="17"/>
      <c r="AA20" s="15"/>
      <c r="AB20" s="16"/>
      <c r="AC20" s="16"/>
      <c r="AD20" s="15">
        <v>2893</v>
      </c>
      <c r="AE20" s="17">
        <v>290649.03</v>
      </c>
      <c r="AF20" s="15">
        <v>1274</v>
      </c>
      <c r="AG20" s="15"/>
      <c r="AH20" s="17"/>
      <c r="AI20" s="15"/>
      <c r="AJ20" s="16"/>
      <c r="AK20" s="16"/>
      <c r="AL20" s="15">
        <v>2991</v>
      </c>
      <c r="AM20" s="17">
        <v>269306.92</v>
      </c>
      <c r="AN20" s="15">
        <v>1075</v>
      </c>
      <c r="AO20" s="15"/>
      <c r="AP20" s="17"/>
      <c r="AQ20" s="15"/>
      <c r="AR20" s="16"/>
      <c r="AS20" s="16"/>
      <c r="AT20" s="15">
        <v>1929</v>
      </c>
      <c r="AU20" s="17">
        <v>69552.08</v>
      </c>
      <c r="AV20" s="15">
        <v>254</v>
      </c>
      <c r="AW20" s="15"/>
      <c r="AX20" s="17"/>
      <c r="AY20" s="15"/>
      <c r="AZ20" s="16"/>
      <c r="BA20" s="16"/>
      <c r="BB20" s="15">
        <v>2</v>
      </c>
      <c r="BC20" s="17">
        <v>105.56</v>
      </c>
      <c r="BD20" s="15">
        <v>2695</v>
      </c>
      <c r="BE20" s="15"/>
      <c r="BF20" s="17"/>
      <c r="BG20" s="15"/>
      <c r="BH20" s="16"/>
      <c r="BI20" s="16"/>
      <c r="BJ20" s="15"/>
      <c r="BK20" s="17"/>
      <c r="BL20" s="15"/>
      <c r="BM20" s="15"/>
      <c r="BN20" s="17"/>
      <c r="BO20" s="15"/>
      <c r="BP20" s="16"/>
      <c r="BQ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</mergeCells>
  <headerFooter/>
</worksheet>
</file>