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<sst xmlns="http://schemas.openxmlformats.org/spreadsheetml/2006/main" count="87" uniqueCount="87">
  <si>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</si>
  <si>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</si>
  <si>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</si>
  <si>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01/01/2021</t>
  </si>
  <si>
    <t>End Date:</t>
  </si>
  <si>
    <t>05/20/2024</t>
  </si>
  <si>
    <t>Report Run Date:</t>
  </si>
  <si>
    <t>05/30/2024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</si>
  <si>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</si>
  <si>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</si>
  <si>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</si>
  <si>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</si>
  <si>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</si>
  <si>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</si>
  <si>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</si>
  <si>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</si>
  <si>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BBBDROP</t>
  </si>
  <si>
    <t>OLLIIX</t>
  </si>
  <si>
    <t>TGTDVS</t>
  </si>
  <si>
    <t>JCPENNEY01</t>
  </si>
  <si>
    <t>BLK01</t>
  </si>
  <si>
    <t>WALMARTDS</t>
  </si>
  <si>
    <t>FINGERHUTDS</t>
  </si>
  <si>
    <t>KIRKLANDDS</t>
  </si>
  <si>
    <t>WM.COM</t>
  </si>
  <si>
    <t>COSTCO01</t>
  </si>
  <si>
    <t>DESINC</t>
  </si>
  <si>
    <t>ASHFURNDS</t>
  </si>
  <si>
    <t>HDDS</t>
  </si>
  <si>
    <t>ZULILY</t>
  </si>
  <si>
    <t>ROOMECOM</t>
  </si>
  <si>
    <t>TGTDVSFUR</t>
  </si>
  <si>
    <t>HOUZZ</t>
  </si>
  <si>
    <t>ZOLA</t>
  </si>
  <si>
    <t>HSNDS</t>
  </si>
  <si>
    <t>AMERSIGNDS</t>
  </si>
  <si>
    <t>NRTPORT</t>
  </si>
  <si>
    <t>LAMPDS</t>
  </si>
  <si>
    <t>BEALLSDS</t>
  </si>
  <si>
    <t>BIGLOTSDS</t>
  </si>
  <si>
    <t>NEBFUR01</t>
  </si>
  <si>
    <t>NORDSTRACKDS</t>
  </si>
  <si>
    <t>BLOOM02</t>
  </si>
  <si>
    <t>CHEWYDS</t>
  </si>
  <si>
    <t>DLCROSCILL</t>
  </si>
  <si>
    <t>AAFESDS</t>
  </si>
  <si>
    <t>LOWESDS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</si>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</sst>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1119973</v>
      </c>
      <c r="C5" s="11">
        <f>=ROUNDDOWN(27.5212803601443,0)</f>
      </c>
      <c r="D5" s="11">
        <v>1065026</v>
      </c>
      <c r="E5" s="12">
        <v>0.5345</v>
      </c>
      <c r="F5" s="11"/>
      <c r="G5" s="11">
        <f>=ROUNDDOWN({0},0)</f>
      </c>
      <c r="H5" s="11">
        <v>150</v>
      </c>
      <c r="I5" s="12">
        <v>0.0223</v>
      </c>
      <c r="J5" s="11">
        <v>6716337</v>
      </c>
      <c r="K5" s="13">
        <v>389332946.5</v>
      </c>
      <c r="L5" s="11">
        <v>2096</v>
      </c>
      <c r="M5" s="14">
        <v>185750.45</v>
      </c>
      <c r="N5" s="11"/>
      <c r="O5" s="13"/>
      <c r="P5" s="11"/>
      <c r="Q5" s="14"/>
      <c r="R5" s="12"/>
      <c r="S5" s="12"/>
      <c r="T5" s="12"/>
      <c r="U5" s="12"/>
      <c r="V5" s="11">
        <v>2068291</v>
      </c>
      <c r="W5" s="13">
        <v>113230866.57</v>
      </c>
      <c r="X5" s="11">
        <v>1672</v>
      </c>
      <c r="Y5" s="11"/>
      <c r="Z5" s="13"/>
      <c r="AA5" s="11"/>
      <c r="AB5" s="12"/>
      <c r="AC5" s="12"/>
      <c r="AD5" s="11">
        <v>471467</v>
      </c>
      <c r="AE5" s="13">
        <v>27856936.05</v>
      </c>
      <c r="AF5" s="11">
        <v>1884</v>
      </c>
      <c r="AG5" s="11"/>
      <c r="AH5" s="13"/>
      <c r="AI5" s="11"/>
      <c r="AJ5" s="12"/>
      <c r="AK5" s="12"/>
      <c r="AL5" s="11">
        <v>781506</v>
      </c>
      <c r="AM5" s="13">
        <v>44217533.54</v>
      </c>
      <c r="AN5" s="11">
        <v>1850</v>
      </c>
      <c r="AO5" s="11"/>
      <c r="AP5" s="13"/>
      <c r="AQ5" s="11"/>
      <c r="AR5" s="12"/>
      <c r="AS5" s="12"/>
      <c r="AT5" s="11">
        <v>781242</v>
      </c>
      <c r="AU5" s="13">
        <v>39719422.97</v>
      </c>
      <c r="AV5" s="11">
        <v>1539</v>
      </c>
      <c r="AW5" s="11"/>
      <c r="AX5" s="13"/>
      <c r="AY5" s="11"/>
      <c r="AZ5" s="12"/>
      <c r="BA5" s="12"/>
      <c r="BB5" s="11">
        <v>466971</v>
      </c>
      <c r="BC5" s="13">
        <v>34432668.55</v>
      </c>
      <c r="BD5" s="11">
        <v>1883</v>
      </c>
      <c r="BE5" s="11"/>
      <c r="BF5" s="13"/>
      <c r="BG5" s="11"/>
      <c r="BH5" s="12"/>
      <c r="BI5" s="12"/>
      <c r="BJ5" s="11">
        <v>409433</v>
      </c>
      <c r="BK5" s="13">
        <v>27121367.45</v>
      </c>
      <c r="BL5" s="11"/>
      <c r="BM5" s="11"/>
      <c r="BN5" s="13"/>
      <c r="BO5" s="11"/>
      <c r="BP5" s="12"/>
      <c r="BQ5" s="12"/>
      <c r="BR5" s="11">
        <v>230178</v>
      </c>
      <c r="BS5" s="13">
        <v>16378592.78</v>
      </c>
      <c r="BT5" s="11">
        <v>1758</v>
      </c>
      <c r="BU5" s="11"/>
      <c r="BV5" s="13"/>
      <c r="BW5" s="11"/>
      <c r="BX5" s="12"/>
      <c r="BY5" s="12"/>
      <c r="BZ5" s="11">
        <v>310646</v>
      </c>
      <c r="CA5" s="13">
        <v>18865943.13</v>
      </c>
      <c r="CB5" s="11">
        <v>1606</v>
      </c>
      <c r="CC5" s="11"/>
      <c r="CD5" s="13"/>
      <c r="CE5" s="11"/>
      <c r="CF5" s="12"/>
      <c r="CG5" s="12"/>
      <c r="CH5" s="11">
        <v>466284</v>
      </c>
      <c r="CI5" s="13">
        <v>30872434.63</v>
      </c>
      <c r="CJ5" s="11">
        <v>1685</v>
      </c>
      <c r="CK5" s="11"/>
      <c r="CL5" s="13"/>
      <c r="CM5" s="11"/>
      <c r="CN5" s="12"/>
      <c r="CO5" s="12"/>
      <c r="CP5" s="11">
        <v>201677</v>
      </c>
      <c r="CQ5" s="13">
        <v>13674111.22</v>
      </c>
      <c r="CR5" s="11">
        <v>1691</v>
      </c>
      <c r="CS5" s="11"/>
      <c r="CT5" s="13"/>
      <c r="CU5" s="11"/>
      <c r="CV5" s="12"/>
      <c r="CW5" s="12"/>
      <c r="CX5" s="11">
        <v>95092</v>
      </c>
      <c r="CY5" s="13">
        <v>4184208.88</v>
      </c>
      <c r="CZ5" s="11">
        <v>347</v>
      </c>
      <c r="DA5" s="11"/>
      <c r="DB5" s="13"/>
      <c r="DC5" s="11"/>
      <c r="DD5" s="12"/>
      <c r="DE5" s="12"/>
      <c r="DF5" s="11">
        <v>59165</v>
      </c>
      <c r="DG5" s="13">
        <v>4302677.83</v>
      </c>
      <c r="DH5" s="11">
        <v>284</v>
      </c>
      <c r="DI5" s="11"/>
      <c r="DJ5" s="13"/>
      <c r="DK5" s="11"/>
      <c r="DL5" s="12"/>
      <c r="DM5" s="12"/>
      <c r="DN5" s="11">
        <v>10806</v>
      </c>
      <c r="DO5" s="13">
        <v>658834.61</v>
      </c>
      <c r="DP5" s="11">
        <v>129</v>
      </c>
      <c r="DQ5" s="11"/>
      <c r="DR5" s="13"/>
      <c r="DS5" s="11"/>
      <c r="DT5" s="12"/>
      <c r="DU5" s="12"/>
      <c r="DV5" s="11">
        <v>227367</v>
      </c>
      <c r="DW5" s="13">
        <v>6044736.95</v>
      </c>
      <c r="DX5" s="11"/>
      <c r="DY5" s="11"/>
      <c r="DZ5" s="13"/>
      <c r="EA5" s="11"/>
      <c r="EB5" s="12"/>
      <c r="EC5" s="12"/>
      <c r="ED5" s="11">
        <v>489</v>
      </c>
      <c r="EE5" s="13">
        <v>17780</v>
      </c>
      <c r="EF5" s="11"/>
      <c r="EG5" s="11"/>
      <c r="EH5" s="13"/>
      <c r="EI5" s="11"/>
      <c r="EJ5" s="12"/>
      <c r="EK5" s="12"/>
      <c r="EL5" s="11">
        <v>39786</v>
      </c>
      <c r="EM5" s="13">
        <v>1911949.01</v>
      </c>
      <c r="EN5" s="11">
        <v>1967</v>
      </c>
      <c r="EO5" s="11"/>
      <c r="EP5" s="13"/>
      <c r="EQ5" s="11"/>
      <c r="ER5" s="12"/>
      <c r="ES5" s="12"/>
      <c r="ET5" s="11">
        <v>4038</v>
      </c>
      <c r="EU5" s="13">
        <v>249197.29</v>
      </c>
      <c r="EV5" s="11">
        <v>919</v>
      </c>
      <c r="EW5" s="11"/>
      <c r="EX5" s="13"/>
      <c r="EY5" s="11"/>
      <c r="EZ5" s="12"/>
      <c r="FA5" s="12"/>
      <c r="FB5" s="11">
        <v>13895</v>
      </c>
      <c r="FC5" s="13">
        <v>855406.32</v>
      </c>
      <c r="FD5" s="11">
        <v>463</v>
      </c>
      <c r="FE5" s="11"/>
      <c r="FF5" s="13"/>
      <c r="FG5" s="11"/>
      <c r="FH5" s="12"/>
      <c r="FI5" s="12"/>
      <c r="FJ5" s="11">
        <v>20096</v>
      </c>
      <c r="FK5" s="13">
        <v>1226068.44</v>
      </c>
      <c r="FL5" s="11"/>
      <c r="FM5" s="11"/>
      <c r="FN5" s="13"/>
      <c r="FO5" s="11"/>
      <c r="FP5" s="12"/>
      <c r="FQ5" s="12"/>
      <c r="FR5" s="11">
        <v>5561</v>
      </c>
      <c r="FS5" s="13">
        <v>398308.77</v>
      </c>
      <c r="FT5" s="11">
        <v>531</v>
      </c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>
        <v>1673</v>
      </c>
      <c r="GI5" s="13">
        <v>132669.55</v>
      </c>
      <c r="GJ5" s="11">
        <v>1457</v>
      </c>
      <c r="GK5" s="11"/>
      <c r="GL5" s="13"/>
      <c r="GM5" s="11"/>
      <c r="GN5" s="12"/>
      <c r="GO5" s="12"/>
      <c r="GP5" s="11">
        <v>4642</v>
      </c>
      <c r="GQ5" s="13">
        <v>317280.71</v>
      </c>
      <c r="GR5" s="11">
        <v>258</v>
      </c>
      <c r="GS5" s="11"/>
      <c r="GT5" s="13"/>
      <c r="GU5" s="11"/>
      <c r="GV5" s="12"/>
      <c r="GW5" s="12"/>
      <c r="GX5" s="11">
        <v>11365</v>
      </c>
      <c r="GY5" s="13">
        <v>753019.64</v>
      </c>
      <c r="GZ5" s="11">
        <v>581</v>
      </c>
      <c r="HA5" s="11"/>
      <c r="HB5" s="13"/>
      <c r="HC5" s="11"/>
      <c r="HD5" s="12"/>
      <c r="HE5" s="12"/>
      <c r="HF5" s="11">
        <v>2513</v>
      </c>
      <c r="HG5" s="13">
        <v>214642.06</v>
      </c>
      <c r="HH5" s="11">
        <v>292</v>
      </c>
      <c r="HI5" s="11"/>
      <c r="HJ5" s="13"/>
      <c r="HK5" s="11"/>
      <c r="HL5" s="12"/>
      <c r="HM5" s="12"/>
      <c r="HN5" s="11">
        <v>10909</v>
      </c>
      <c r="HO5" s="13">
        <v>486154.33</v>
      </c>
      <c r="HP5" s="11">
        <v>1704</v>
      </c>
      <c r="HQ5" s="11"/>
      <c r="HR5" s="13"/>
      <c r="HS5" s="11"/>
      <c r="HT5" s="12"/>
      <c r="HU5" s="12"/>
      <c r="HV5" s="11">
        <v>250</v>
      </c>
      <c r="HW5" s="13">
        <v>20985.46</v>
      </c>
      <c r="HX5" s="11">
        <v>190</v>
      </c>
      <c r="HY5" s="11"/>
      <c r="HZ5" s="13"/>
      <c r="IA5" s="11"/>
      <c r="IB5" s="12"/>
      <c r="IC5" s="12"/>
      <c r="ID5" s="11">
        <v>9725</v>
      </c>
      <c r="IE5" s="13">
        <v>572867.83</v>
      </c>
      <c r="IF5" s="11">
        <v>714</v>
      </c>
      <c r="IG5" s="11"/>
      <c r="IH5" s="13"/>
      <c r="II5" s="11"/>
      <c r="IJ5" s="12"/>
      <c r="IK5" s="12"/>
      <c r="IL5" s="11">
        <v>9007</v>
      </c>
      <c r="IM5" s="13">
        <v>466840.66</v>
      </c>
      <c r="IN5" s="11">
        <v>242</v>
      </c>
      <c r="IO5" s="11"/>
      <c r="IP5" s="13"/>
      <c r="IQ5" s="11"/>
      <c r="IR5" s="12"/>
      <c r="IS5" s="12"/>
      <c r="IT5" s="11">
        <v>1331</v>
      </c>
      <c r="IU5" s="13">
        <v>101438.37</v>
      </c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>
        <v>1</v>
      </c>
      <c r="JK5" s="13">
        <v>85.05</v>
      </c>
      <c r="JL5" s="11">
        <v>17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795</v>
      </c>
      <c r="KA5" s="13">
        <v>37805.39</v>
      </c>
      <c r="KB5" s="11">
        <v>71</v>
      </c>
      <c r="KC5" s="11"/>
      <c r="KD5" s="13"/>
      <c r="KE5" s="11"/>
      <c r="KF5" s="12"/>
      <c r="KG5" s="12"/>
      <c r="KH5" s="11">
        <v>119</v>
      </c>
      <c r="KI5" s="13">
        <v>8920.4</v>
      </c>
      <c r="KJ5" s="11">
        <v>373</v>
      </c>
      <c r="KK5" s="11"/>
      <c r="KL5" s="13"/>
      <c r="KM5" s="11"/>
      <c r="KN5" s="12"/>
      <c r="KO5" s="12"/>
      <c r="KP5" s="11">
        <v>16</v>
      </c>
      <c r="KQ5" s="13">
        <v>1117.97</v>
      </c>
      <c r="KR5" s="11">
        <v>56</v>
      </c>
      <c r="KS5" s="11"/>
      <c r="KT5" s="13"/>
      <c r="KU5" s="11"/>
      <c r="KV5" s="12"/>
      <c r="KW5" s="12"/>
      <c r="KX5" s="11">
        <v>1</v>
      </c>
      <c r="KY5" s="13">
        <v>74.09</v>
      </c>
      <c r="KZ5" s="11">
        <v>696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175256</v>
      </c>
      <c r="C6" s="11">
        <f>=ROUNDDOWN(100.174907116319,0)</f>
      </c>
      <c r="D6" s="11">
        <v>17028</v>
      </c>
      <c r="E6" s="12">
        <v>0.4238</v>
      </c>
      <c r="F6" s="11"/>
      <c r="G6" s="11">
        <f>=ROUNDDOWN({0},0)</f>
      </c>
      <c r="H6" s="11"/>
      <c r="I6" s="12"/>
      <c r="J6" s="11">
        <v>186651</v>
      </c>
      <c r="K6" s="13">
        <v>2731434.5</v>
      </c>
      <c r="L6" s="11">
        <v>663</v>
      </c>
      <c r="M6" s="14">
        <v>4119.81</v>
      </c>
      <c r="N6" s="11"/>
      <c r="O6" s="13"/>
      <c r="P6" s="11"/>
      <c r="Q6" s="14"/>
      <c r="R6" s="12"/>
      <c r="S6" s="12"/>
      <c r="T6" s="12"/>
      <c r="U6" s="12"/>
      <c r="V6" s="11">
        <v>29603</v>
      </c>
      <c r="W6" s="13">
        <v>428602.52</v>
      </c>
      <c r="X6" s="11">
        <v>252</v>
      </c>
      <c r="Y6" s="11"/>
      <c r="Z6" s="13"/>
      <c r="AA6" s="11"/>
      <c r="AB6" s="12"/>
      <c r="AC6" s="12"/>
      <c r="AD6" s="11">
        <v>20</v>
      </c>
      <c r="AE6" s="13">
        <v>434.46</v>
      </c>
      <c r="AF6" s="11">
        <v>29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138759</v>
      </c>
      <c r="AU6" s="13">
        <v>2108323.98</v>
      </c>
      <c r="AV6" s="11">
        <v>663</v>
      </c>
      <c r="AW6" s="11"/>
      <c r="AX6" s="13"/>
      <c r="AY6" s="11"/>
      <c r="AZ6" s="12"/>
      <c r="BA6" s="12"/>
      <c r="BB6" s="11">
        <v>318</v>
      </c>
      <c r="BC6" s="13">
        <v>5064.41</v>
      </c>
      <c r="BD6" s="11">
        <v>29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63</v>
      </c>
      <c r="CI6" s="13">
        <v>795</v>
      </c>
      <c r="CJ6" s="11">
        <v>36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>
        <v>454</v>
      </c>
      <c r="CY6" s="13">
        <v>6278</v>
      </c>
      <c r="CZ6" s="11">
        <v>17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>
        <v>17424</v>
      </c>
      <c r="DW6" s="13">
        <v>181668.6</v>
      </c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>
        <v>2</v>
      </c>
      <c r="EM6" s="13">
        <v>87</v>
      </c>
      <c r="EN6" s="11">
        <v>3</v>
      </c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>
        <v>8</v>
      </c>
      <c r="HO6" s="13">
        <v>180.53</v>
      </c>
      <c r="HP6" s="11">
        <v>114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28160</v>
      </c>
      <c r="C7" s="11">
        <f>=ROUNDDOWN(19.5596304785719,0)</f>
      </c>
      <c r="D7" s="11">
        <v>18296</v>
      </c>
      <c r="E7" s="12">
        <v>0.7117</v>
      </c>
      <c r="F7" s="11"/>
      <c r="G7" s="11">
        <f>=ROUNDDOWN({0},0)</f>
      </c>
      <c r="H7" s="11"/>
      <c r="I7" s="12">
        <v>0.0049</v>
      </c>
      <c r="J7" s="11">
        <v>324455</v>
      </c>
      <c r="K7" s="13">
        <v>16777588.69</v>
      </c>
      <c r="L7" s="11">
        <v>199</v>
      </c>
      <c r="M7" s="14">
        <v>84309.49</v>
      </c>
      <c r="N7" s="11"/>
      <c r="O7" s="13"/>
      <c r="P7" s="11"/>
      <c r="Q7" s="14"/>
      <c r="R7" s="12"/>
      <c r="S7" s="12"/>
      <c r="T7" s="12"/>
      <c r="U7" s="12"/>
      <c r="V7" s="11">
        <v>73144</v>
      </c>
      <c r="W7" s="13">
        <v>4192407.23</v>
      </c>
      <c r="X7" s="11">
        <v>171</v>
      </c>
      <c r="Y7" s="11"/>
      <c r="Z7" s="13"/>
      <c r="AA7" s="11"/>
      <c r="AB7" s="12"/>
      <c r="AC7" s="12"/>
      <c r="AD7" s="11">
        <v>41735</v>
      </c>
      <c r="AE7" s="13">
        <v>2250814.48</v>
      </c>
      <c r="AF7" s="11">
        <v>198</v>
      </c>
      <c r="AG7" s="11"/>
      <c r="AH7" s="13"/>
      <c r="AI7" s="11"/>
      <c r="AJ7" s="12"/>
      <c r="AK7" s="12"/>
      <c r="AL7" s="11">
        <v>41385</v>
      </c>
      <c r="AM7" s="13">
        <v>1699155.93</v>
      </c>
      <c r="AN7" s="11">
        <v>199</v>
      </c>
      <c r="AO7" s="11"/>
      <c r="AP7" s="13"/>
      <c r="AQ7" s="11"/>
      <c r="AR7" s="12"/>
      <c r="AS7" s="12"/>
      <c r="AT7" s="11">
        <v>10878</v>
      </c>
      <c r="AU7" s="13">
        <v>486134.28</v>
      </c>
      <c r="AV7" s="11">
        <v>182</v>
      </c>
      <c r="AW7" s="11"/>
      <c r="AX7" s="13"/>
      <c r="AY7" s="11"/>
      <c r="AZ7" s="12"/>
      <c r="BA7" s="12"/>
      <c r="BB7" s="11">
        <v>22791</v>
      </c>
      <c r="BC7" s="13">
        <v>1335973.03</v>
      </c>
      <c r="BD7" s="11">
        <v>199</v>
      </c>
      <c r="BE7" s="11"/>
      <c r="BF7" s="13"/>
      <c r="BG7" s="11"/>
      <c r="BH7" s="12"/>
      <c r="BI7" s="12"/>
      <c r="BJ7" s="11">
        <v>20298</v>
      </c>
      <c r="BK7" s="13">
        <v>1047973.59</v>
      </c>
      <c r="BL7" s="11"/>
      <c r="BM7" s="11"/>
      <c r="BN7" s="13"/>
      <c r="BO7" s="11"/>
      <c r="BP7" s="12"/>
      <c r="BQ7" s="12"/>
      <c r="BR7" s="11">
        <v>36675</v>
      </c>
      <c r="BS7" s="13">
        <v>2046190.61</v>
      </c>
      <c r="BT7" s="11">
        <v>199</v>
      </c>
      <c r="BU7" s="11"/>
      <c r="BV7" s="13"/>
      <c r="BW7" s="11"/>
      <c r="BX7" s="12"/>
      <c r="BY7" s="12"/>
      <c r="BZ7" s="11">
        <v>22848</v>
      </c>
      <c r="CA7" s="13">
        <v>1056238.46</v>
      </c>
      <c r="CB7" s="11">
        <v>179</v>
      </c>
      <c r="CC7" s="11"/>
      <c r="CD7" s="13"/>
      <c r="CE7" s="11"/>
      <c r="CF7" s="12"/>
      <c r="CG7" s="12"/>
      <c r="CH7" s="11">
        <v>4237</v>
      </c>
      <c r="CI7" s="13">
        <v>208413.8</v>
      </c>
      <c r="CJ7" s="11">
        <v>75</v>
      </c>
      <c r="CK7" s="11"/>
      <c r="CL7" s="13"/>
      <c r="CM7" s="11"/>
      <c r="CN7" s="12"/>
      <c r="CO7" s="12"/>
      <c r="CP7" s="11">
        <v>4154</v>
      </c>
      <c r="CQ7" s="13">
        <v>156925</v>
      </c>
      <c r="CR7" s="11">
        <v>128</v>
      </c>
      <c r="CS7" s="11"/>
      <c r="CT7" s="13"/>
      <c r="CU7" s="11"/>
      <c r="CV7" s="12"/>
      <c r="CW7" s="12"/>
      <c r="CX7" s="11"/>
      <c r="CY7" s="13"/>
      <c r="CZ7" s="11"/>
      <c r="DA7" s="11"/>
      <c r="DB7" s="13"/>
      <c r="DC7" s="11"/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27051</v>
      </c>
      <c r="DO7" s="13">
        <v>1339602.7</v>
      </c>
      <c r="DP7" s="11">
        <v>120</v>
      </c>
      <c r="DQ7" s="11"/>
      <c r="DR7" s="13"/>
      <c r="DS7" s="11"/>
      <c r="DT7" s="12"/>
      <c r="DU7" s="12"/>
      <c r="DV7" s="11"/>
      <c r="DW7" s="13"/>
      <c r="DX7" s="11"/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>
        <v>804</v>
      </c>
      <c r="EM7" s="13">
        <v>54085.19</v>
      </c>
      <c r="EN7" s="11">
        <v>199</v>
      </c>
      <c r="EO7" s="11"/>
      <c r="EP7" s="13"/>
      <c r="EQ7" s="11"/>
      <c r="ER7" s="12"/>
      <c r="ES7" s="12"/>
      <c r="ET7" s="11">
        <v>1614</v>
      </c>
      <c r="EU7" s="13">
        <v>79416.42</v>
      </c>
      <c r="EV7" s="11">
        <v>122</v>
      </c>
      <c r="EW7" s="11"/>
      <c r="EX7" s="13"/>
      <c r="EY7" s="11"/>
      <c r="EZ7" s="12"/>
      <c r="FA7" s="12"/>
      <c r="FB7" s="11">
        <v>1105</v>
      </c>
      <c r="FC7" s="13">
        <v>78343.46</v>
      </c>
      <c r="FD7" s="11">
        <v>38</v>
      </c>
      <c r="FE7" s="11"/>
      <c r="FF7" s="13"/>
      <c r="FG7" s="11"/>
      <c r="FH7" s="12"/>
      <c r="FI7" s="12"/>
      <c r="FJ7" s="11">
        <v>4994</v>
      </c>
      <c r="FK7" s="13">
        <v>196601.53</v>
      </c>
      <c r="FL7" s="11"/>
      <c r="FM7" s="11"/>
      <c r="FN7" s="13"/>
      <c r="FO7" s="11"/>
      <c r="FP7" s="12"/>
      <c r="FQ7" s="12"/>
      <c r="FR7" s="11">
        <v>1765</v>
      </c>
      <c r="FS7" s="13">
        <v>95242.01</v>
      </c>
      <c r="FT7" s="11">
        <v>89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767</v>
      </c>
      <c r="GI7" s="13">
        <v>44008.54</v>
      </c>
      <c r="GJ7" s="11">
        <v>157</v>
      </c>
      <c r="GK7" s="11"/>
      <c r="GL7" s="13"/>
      <c r="GM7" s="11"/>
      <c r="GN7" s="12"/>
      <c r="GO7" s="12"/>
      <c r="GP7" s="11">
        <v>2283</v>
      </c>
      <c r="GQ7" s="13">
        <v>107195.77</v>
      </c>
      <c r="GR7" s="11">
        <v>63</v>
      </c>
      <c r="GS7" s="11"/>
      <c r="GT7" s="13"/>
      <c r="GU7" s="11"/>
      <c r="GV7" s="12"/>
      <c r="GW7" s="12"/>
      <c r="GX7" s="11">
        <v>36</v>
      </c>
      <c r="GY7" s="13">
        <v>1533.56</v>
      </c>
      <c r="GZ7" s="11">
        <v>2</v>
      </c>
      <c r="HA7" s="11"/>
      <c r="HB7" s="13"/>
      <c r="HC7" s="11"/>
      <c r="HD7" s="12"/>
      <c r="HE7" s="12"/>
      <c r="HF7" s="11">
        <v>2261</v>
      </c>
      <c r="HG7" s="13">
        <v>132696.31</v>
      </c>
      <c r="HH7" s="11">
        <v>106</v>
      </c>
      <c r="HI7" s="11"/>
      <c r="HJ7" s="13"/>
      <c r="HK7" s="11"/>
      <c r="HL7" s="12"/>
      <c r="HM7" s="12"/>
      <c r="HN7" s="11">
        <v>72</v>
      </c>
      <c r="HO7" s="13">
        <v>4076.89</v>
      </c>
      <c r="HP7" s="11">
        <v>176</v>
      </c>
      <c r="HQ7" s="11"/>
      <c r="HR7" s="13"/>
      <c r="HS7" s="11"/>
      <c r="HT7" s="12"/>
      <c r="HU7" s="12"/>
      <c r="HV7" s="11">
        <v>1524</v>
      </c>
      <c r="HW7" s="13">
        <v>87435.18</v>
      </c>
      <c r="HX7" s="11">
        <v>166</v>
      </c>
      <c r="HY7" s="11"/>
      <c r="HZ7" s="13"/>
      <c r="IA7" s="11"/>
      <c r="IB7" s="12"/>
      <c r="IC7" s="12"/>
      <c r="ID7" s="11">
        <v>775</v>
      </c>
      <c r="IE7" s="13">
        <v>30707.76</v>
      </c>
      <c r="IF7" s="11">
        <v>34</v>
      </c>
      <c r="IG7" s="11"/>
      <c r="IH7" s="13"/>
      <c r="II7" s="11"/>
      <c r="IJ7" s="12"/>
      <c r="IK7" s="12"/>
      <c r="IL7" s="11">
        <v>772</v>
      </c>
      <c r="IM7" s="13">
        <v>17029.28</v>
      </c>
      <c r="IN7" s="11">
        <v>6</v>
      </c>
      <c r="IO7" s="11"/>
      <c r="IP7" s="13"/>
      <c r="IQ7" s="11"/>
      <c r="IR7" s="12"/>
      <c r="IS7" s="12"/>
      <c r="IT7" s="11">
        <v>481</v>
      </c>
      <c r="IU7" s="13">
        <v>29121.51</v>
      </c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>
        <v>6</v>
      </c>
      <c r="KQ7" s="13">
        <v>266.17</v>
      </c>
      <c r="KR7" s="11">
        <v>15</v>
      </c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103520</v>
      </c>
      <c r="C8" s="11">
        <f>=ROUNDDOWN(16.8805544231553,0)</f>
      </c>
      <c r="D8" s="11">
        <v>142960</v>
      </c>
      <c r="E8" s="12">
        <v>0.5875</v>
      </c>
      <c r="F8" s="11"/>
      <c r="G8" s="11">
        <f>=ROUNDDOWN({0},0)</f>
      </c>
      <c r="H8" s="11"/>
      <c r="I8" s="12">
        <v>0.0059</v>
      </c>
      <c r="J8" s="11">
        <v>1016100</v>
      </c>
      <c r="K8" s="13">
        <v>29247265.03</v>
      </c>
      <c r="L8" s="11">
        <v>278</v>
      </c>
      <c r="M8" s="14">
        <v>105205.99</v>
      </c>
      <c r="N8" s="11"/>
      <c r="O8" s="13"/>
      <c r="P8" s="11"/>
      <c r="Q8" s="14"/>
      <c r="R8" s="12"/>
      <c r="S8" s="12"/>
      <c r="T8" s="12"/>
      <c r="U8" s="12"/>
      <c r="V8" s="11">
        <v>245677</v>
      </c>
      <c r="W8" s="13">
        <v>6142122.57</v>
      </c>
      <c r="X8" s="11">
        <v>207</v>
      </c>
      <c r="Y8" s="11"/>
      <c r="Z8" s="13"/>
      <c r="AA8" s="11"/>
      <c r="AB8" s="12"/>
      <c r="AC8" s="12"/>
      <c r="AD8" s="11">
        <v>58909</v>
      </c>
      <c r="AE8" s="13">
        <v>1364268.64</v>
      </c>
      <c r="AF8" s="11">
        <v>256</v>
      </c>
      <c r="AG8" s="11"/>
      <c r="AH8" s="13"/>
      <c r="AI8" s="11"/>
      <c r="AJ8" s="12"/>
      <c r="AK8" s="12"/>
      <c r="AL8" s="11">
        <v>168380</v>
      </c>
      <c r="AM8" s="13">
        <v>4899700.16</v>
      </c>
      <c r="AN8" s="11">
        <v>244</v>
      </c>
      <c r="AO8" s="11"/>
      <c r="AP8" s="13"/>
      <c r="AQ8" s="11"/>
      <c r="AR8" s="12"/>
      <c r="AS8" s="12"/>
      <c r="AT8" s="11">
        <v>122221</v>
      </c>
      <c r="AU8" s="13">
        <v>3743026</v>
      </c>
      <c r="AV8" s="11">
        <v>237</v>
      </c>
      <c r="AW8" s="11"/>
      <c r="AX8" s="13"/>
      <c r="AY8" s="11"/>
      <c r="AZ8" s="12"/>
      <c r="BA8" s="12"/>
      <c r="BB8" s="11">
        <v>47177</v>
      </c>
      <c r="BC8" s="13">
        <v>1516257.36</v>
      </c>
      <c r="BD8" s="11">
        <v>265</v>
      </c>
      <c r="BE8" s="11"/>
      <c r="BF8" s="13"/>
      <c r="BG8" s="11"/>
      <c r="BH8" s="12"/>
      <c r="BI8" s="12"/>
      <c r="BJ8" s="11">
        <v>83903</v>
      </c>
      <c r="BK8" s="13">
        <v>3140570.25</v>
      </c>
      <c r="BL8" s="11"/>
      <c r="BM8" s="11"/>
      <c r="BN8" s="13"/>
      <c r="BO8" s="11"/>
      <c r="BP8" s="12"/>
      <c r="BQ8" s="12"/>
      <c r="BR8" s="11">
        <v>34667</v>
      </c>
      <c r="BS8" s="13">
        <v>1196009.09</v>
      </c>
      <c r="BT8" s="11">
        <v>268</v>
      </c>
      <c r="BU8" s="11"/>
      <c r="BV8" s="13"/>
      <c r="BW8" s="11"/>
      <c r="BX8" s="12"/>
      <c r="BY8" s="12"/>
      <c r="BZ8" s="11">
        <v>99298</v>
      </c>
      <c r="CA8" s="13">
        <v>2878134.48</v>
      </c>
      <c r="CB8" s="11">
        <v>240</v>
      </c>
      <c r="CC8" s="11"/>
      <c r="CD8" s="13"/>
      <c r="CE8" s="11"/>
      <c r="CF8" s="12"/>
      <c r="CG8" s="12"/>
      <c r="CH8" s="11">
        <v>68917</v>
      </c>
      <c r="CI8" s="13">
        <v>2067016.75</v>
      </c>
      <c r="CJ8" s="11">
        <v>222</v>
      </c>
      <c r="CK8" s="11"/>
      <c r="CL8" s="13"/>
      <c r="CM8" s="11"/>
      <c r="CN8" s="12"/>
      <c r="CO8" s="12"/>
      <c r="CP8" s="11">
        <v>35399</v>
      </c>
      <c r="CQ8" s="13">
        <v>880296.05</v>
      </c>
      <c r="CR8" s="11">
        <v>212</v>
      </c>
      <c r="CS8" s="11"/>
      <c r="CT8" s="13"/>
      <c r="CU8" s="11"/>
      <c r="CV8" s="12"/>
      <c r="CW8" s="12"/>
      <c r="CX8" s="11">
        <v>13775</v>
      </c>
      <c r="CY8" s="13">
        <v>325121.79</v>
      </c>
      <c r="CZ8" s="11">
        <v>120</v>
      </c>
      <c r="DA8" s="11"/>
      <c r="DB8" s="13"/>
      <c r="DC8" s="11"/>
      <c r="DD8" s="12"/>
      <c r="DE8" s="12"/>
      <c r="DF8" s="11">
        <v>15816</v>
      </c>
      <c r="DG8" s="13">
        <v>388936.33</v>
      </c>
      <c r="DH8" s="11">
        <v>45</v>
      </c>
      <c r="DI8" s="11"/>
      <c r="DJ8" s="13"/>
      <c r="DK8" s="11"/>
      <c r="DL8" s="12"/>
      <c r="DM8" s="12"/>
      <c r="DN8" s="11">
        <v>435</v>
      </c>
      <c r="DO8" s="13">
        <v>14581.32</v>
      </c>
      <c r="DP8" s="11">
        <v>3</v>
      </c>
      <c r="DQ8" s="11"/>
      <c r="DR8" s="13"/>
      <c r="DS8" s="11"/>
      <c r="DT8" s="12"/>
      <c r="DU8" s="12"/>
      <c r="DV8" s="11"/>
      <c r="DW8" s="13"/>
      <c r="DX8" s="11"/>
      <c r="DY8" s="11"/>
      <c r="DZ8" s="13"/>
      <c r="EA8" s="11"/>
      <c r="EB8" s="12"/>
      <c r="EC8" s="12"/>
      <c r="ED8" s="11">
        <v>1295</v>
      </c>
      <c r="EE8" s="13">
        <v>31522.03</v>
      </c>
      <c r="EF8" s="11"/>
      <c r="EG8" s="11"/>
      <c r="EH8" s="13"/>
      <c r="EI8" s="11"/>
      <c r="EJ8" s="12"/>
      <c r="EK8" s="12"/>
      <c r="EL8" s="11">
        <v>1348</v>
      </c>
      <c r="EM8" s="13">
        <v>66293.24</v>
      </c>
      <c r="EN8" s="11">
        <v>272</v>
      </c>
      <c r="EO8" s="11"/>
      <c r="EP8" s="13"/>
      <c r="EQ8" s="11"/>
      <c r="ER8" s="12"/>
      <c r="ES8" s="12"/>
      <c r="ET8" s="11">
        <v>8</v>
      </c>
      <c r="EU8" s="13">
        <v>1187.56</v>
      </c>
      <c r="EV8" s="11"/>
      <c r="EW8" s="11"/>
      <c r="EX8" s="13"/>
      <c r="EY8" s="11"/>
      <c r="EZ8" s="12"/>
      <c r="FA8" s="12"/>
      <c r="FB8" s="11">
        <v>6715</v>
      </c>
      <c r="FC8" s="13">
        <v>134792.94</v>
      </c>
      <c r="FD8" s="11">
        <v>53</v>
      </c>
      <c r="FE8" s="11"/>
      <c r="FF8" s="13"/>
      <c r="FG8" s="11"/>
      <c r="FH8" s="12"/>
      <c r="FI8" s="12"/>
      <c r="FJ8" s="11">
        <v>2858</v>
      </c>
      <c r="FK8" s="13">
        <v>80158.88</v>
      </c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133</v>
      </c>
      <c r="GI8" s="13">
        <v>6586.16</v>
      </c>
      <c r="GJ8" s="11">
        <v>206</v>
      </c>
      <c r="GK8" s="11"/>
      <c r="GL8" s="13"/>
      <c r="GM8" s="11"/>
      <c r="GN8" s="12"/>
      <c r="GO8" s="12"/>
      <c r="GP8" s="11">
        <v>3735</v>
      </c>
      <c r="GQ8" s="13">
        <v>173825.81</v>
      </c>
      <c r="GR8" s="11">
        <v>85</v>
      </c>
      <c r="GS8" s="11"/>
      <c r="GT8" s="13"/>
      <c r="GU8" s="11"/>
      <c r="GV8" s="12"/>
      <c r="GW8" s="12"/>
      <c r="GX8" s="11">
        <v>1199</v>
      </c>
      <c r="GY8" s="13">
        <v>52420.56</v>
      </c>
      <c r="GZ8" s="11">
        <v>30</v>
      </c>
      <c r="HA8" s="11"/>
      <c r="HB8" s="13"/>
      <c r="HC8" s="11"/>
      <c r="HD8" s="12"/>
      <c r="HE8" s="12"/>
      <c r="HF8" s="11">
        <v>351</v>
      </c>
      <c r="HG8" s="13">
        <v>20023.85</v>
      </c>
      <c r="HH8" s="11">
        <v>2</v>
      </c>
      <c r="HI8" s="11"/>
      <c r="HJ8" s="13"/>
      <c r="HK8" s="11"/>
      <c r="HL8" s="12"/>
      <c r="HM8" s="12"/>
      <c r="HN8" s="11">
        <v>791</v>
      </c>
      <c r="HO8" s="13">
        <v>20269.65</v>
      </c>
      <c r="HP8" s="11">
        <v>257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722</v>
      </c>
      <c r="IE8" s="13">
        <v>25196.88</v>
      </c>
      <c r="IF8" s="11">
        <v>83</v>
      </c>
      <c r="IG8" s="11"/>
      <c r="IH8" s="13"/>
      <c r="II8" s="11"/>
      <c r="IJ8" s="12"/>
      <c r="IK8" s="12"/>
      <c r="IL8" s="11">
        <v>1960</v>
      </c>
      <c r="IM8" s="13">
        <v>57372.15</v>
      </c>
      <c r="IN8" s="11">
        <v>72</v>
      </c>
      <c r="IO8" s="11"/>
      <c r="IP8" s="13"/>
      <c r="IQ8" s="11"/>
      <c r="IR8" s="12"/>
      <c r="IS8" s="12"/>
      <c r="IT8" s="11">
        <v>347</v>
      </c>
      <c r="IU8" s="13">
        <v>19469.59</v>
      </c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>
        <v>49</v>
      </c>
      <c r="KA8" s="13">
        <v>1623.34</v>
      </c>
      <c r="KB8" s="11">
        <v>5</v>
      </c>
      <c r="KC8" s="11"/>
      <c r="KD8" s="13"/>
      <c r="KE8" s="11"/>
      <c r="KF8" s="12"/>
      <c r="KG8" s="12"/>
      <c r="KH8" s="11">
        <v>15</v>
      </c>
      <c r="KI8" s="13">
        <v>481.6</v>
      </c>
      <c r="KJ8" s="11">
        <v>66</v>
      </c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75</v>
      </c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156437</v>
      </c>
      <c r="C9" s="11">
        <f>=ROUNDDOWN(15.9977297595795,0)</f>
      </c>
      <c r="D9" s="11">
        <v>209792</v>
      </c>
      <c r="E9" s="12">
        <v>0.5572</v>
      </c>
      <c r="F9" s="11"/>
      <c r="G9" s="11">
        <f>=ROUNDDOWN({0},0)</f>
      </c>
      <c r="H9" s="11"/>
      <c r="I9" s="12">
        <v>0.0075</v>
      </c>
      <c r="J9" s="11">
        <v>1668910</v>
      </c>
      <c r="K9" s="13">
        <v>30096955.17</v>
      </c>
      <c r="L9" s="11">
        <v>272</v>
      </c>
      <c r="M9" s="14">
        <v>110650.57</v>
      </c>
      <c r="N9" s="11"/>
      <c r="O9" s="13"/>
      <c r="P9" s="11"/>
      <c r="Q9" s="14"/>
      <c r="R9" s="12"/>
      <c r="S9" s="12"/>
      <c r="T9" s="12"/>
      <c r="U9" s="12"/>
      <c r="V9" s="11">
        <v>648239</v>
      </c>
      <c r="W9" s="13">
        <v>12327568.84</v>
      </c>
      <c r="X9" s="11">
        <v>251</v>
      </c>
      <c r="Y9" s="11"/>
      <c r="Z9" s="13"/>
      <c r="AA9" s="11"/>
      <c r="AB9" s="12"/>
      <c r="AC9" s="12"/>
      <c r="AD9" s="11">
        <v>78532</v>
      </c>
      <c r="AE9" s="13">
        <v>1389591.54</v>
      </c>
      <c r="AF9" s="11">
        <v>252</v>
      </c>
      <c r="AG9" s="11"/>
      <c r="AH9" s="13"/>
      <c r="AI9" s="11"/>
      <c r="AJ9" s="12"/>
      <c r="AK9" s="12"/>
      <c r="AL9" s="11">
        <v>176884</v>
      </c>
      <c r="AM9" s="13">
        <v>3077634.82</v>
      </c>
      <c r="AN9" s="11">
        <v>259</v>
      </c>
      <c r="AO9" s="11"/>
      <c r="AP9" s="13"/>
      <c r="AQ9" s="11"/>
      <c r="AR9" s="12"/>
      <c r="AS9" s="12"/>
      <c r="AT9" s="11">
        <v>261692</v>
      </c>
      <c r="AU9" s="13">
        <v>3807310.73</v>
      </c>
      <c r="AV9" s="11">
        <v>217</v>
      </c>
      <c r="AW9" s="11"/>
      <c r="AX9" s="13"/>
      <c r="AY9" s="11"/>
      <c r="AZ9" s="12"/>
      <c r="BA9" s="12"/>
      <c r="BB9" s="11">
        <v>71449</v>
      </c>
      <c r="BC9" s="13">
        <v>1424706.17</v>
      </c>
      <c r="BD9" s="11">
        <v>254</v>
      </c>
      <c r="BE9" s="11"/>
      <c r="BF9" s="13"/>
      <c r="BG9" s="11"/>
      <c r="BH9" s="12"/>
      <c r="BI9" s="12"/>
      <c r="BJ9" s="11">
        <v>106772</v>
      </c>
      <c r="BK9" s="13">
        <v>1990822.58</v>
      </c>
      <c r="BL9" s="11"/>
      <c r="BM9" s="11"/>
      <c r="BN9" s="13"/>
      <c r="BO9" s="11"/>
      <c r="BP9" s="12"/>
      <c r="BQ9" s="12"/>
      <c r="BR9" s="11">
        <v>22839</v>
      </c>
      <c r="BS9" s="13">
        <v>448524.68</v>
      </c>
      <c r="BT9" s="11">
        <v>252</v>
      </c>
      <c r="BU9" s="11"/>
      <c r="BV9" s="13"/>
      <c r="BW9" s="11"/>
      <c r="BX9" s="12"/>
      <c r="BY9" s="12"/>
      <c r="BZ9" s="11">
        <v>132410</v>
      </c>
      <c r="CA9" s="13">
        <v>2469559.95</v>
      </c>
      <c r="CB9" s="11">
        <v>235</v>
      </c>
      <c r="CC9" s="11"/>
      <c r="CD9" s="13"/>
      <c r="CE9" s="11"/>
      <c r="CF9" s="12"/>
      <c r="CG9" s="12"/>
      <c r="CH9" s="11">
        <v>76310</v>
      </c>
      <c r="CI9" s="13">
        <v>1455631.39</v>
      </c>
      <c r="CJ9" s="11">
        <v>230</v>
      </c>
      <c r="CK9" s="11"/>
      <c r="CL9" s="13"/>
      <c r="CM9" s="11"/>
      <c r="CN9" s="12"/>
      <c r="CO9" s="12"/>
      <c r="CP9" s="11">
        <v>23254</v>
      </c>
      <c r="CQ9" s="13">
        <v>409376.55</v>
      </c>
      <c r="CR9" s="11">
        <v>13</v>
      </c>
      <c r="CS9" s="11"/>
      <c r="CT9" s="13"/>
      <c r="CU9" s="11"/>
      <c r="CV9" s="12"/>
      <c r="CW9" s="12"/>
      <c r="CX9" s="11">
        <v>13924</v>
      </c>
      <c r="CY9" s="13">
        <v>226685.56</v>
      </c>
      <c r="CZ9" s="11">
        <v>115</v>
      </c>
      <c r="DA9" s="11"/>
      <c r="DB9" s="13"/>
      <c r="DC9" s="11"/>
      <c r="DD9" s="12"/>
      <c r="DE9" s="12"/>
      <c r="DF9" s="11">
        <v>10516</v>
      </c>
      <c r="DG9" s="13">
        <v>187349.59</v>
      </c>
      <c r="DH9" s="11">
        <v>47</v>
      </c>
      <c r="DI9" s="11"/>
      <c r="DJ9" s="13"/>
      <c r="DK9" s="11"/>
      <c r="DL9" s="12"/>
      <c r="DM9" s="12"/>
      <c r="DN9" s="11">
        <v>7636</v>
      </c>
      <c r="DO9" s="13">
        <v>150328.23</v>
      </c>
      <c r="DP9" s="11">
        <v>95</v>
      </c>
      <c r="DQ9" s="11"/>
      <c r="DR9" s="13"/>
      <c r="DS9" s="11"/>
      <c r="DT9" s="12"/>
      <c r="DU9" s="12"/>
      <c r="DV9" s="11">
        <v>639</v>
      </c>
      <c r="DW9" s="13">
        <v>4023.72</v>
      </c>
      <c r="DX9" s="11"/>
      <c r="DY9" s="11"/>
      <c r="DZ9" s="13"/>
      <c r="EA9" s="11"/>
      <c r="EB9" s="12"/>
      <c r="EC9" s="12"/>
      <c r="ED9" s="11">
        <v>7290</v>
      </c>
      <c r="EE9" s="13">
        <v>140176.09</v>
      </c>
      <c r="EF9" s="11"/>
      <c r="EG9" s="11"/>
      <c r="EH9" s="13"/>
      <c r="EI9" s="11"/>
      <c r="EJ9" s="12"/>
      <c r="EK9" s="12"/>
      <c r="EL9" s="11">
        <v>1454</v>
      </c>
      <c r="EM9" s="13">
        <v>46790.38</v>
      </c>
      <c r="EN9" s="11">
        <v>261</v>
      </c>
      <c r="EO9" s="11"/>
      <c r="EP9" s="13"/>
      <c r="EQ9" s="11"/>
      <c r="ER9" s="12"/>
      <c r="ES9" s="12"/>
      <c r="ET9" s="11">
        <v>1584</v>
      </c>
      <c r="EU9" s="13">
        <v>29841.93</v>
      </c>
      <c r="EV9" s="11">
        <v>179</v>
      </c>
      <c r="EW9" s="11"/>
      <c r="EX9" s="13"/>
      <c r="EY9" s="11"/>
      <c r="EZ9" s="12"/>
      <c r="FA9" s="12"/>
      <c r="FB9" s="11">
        <v>9637</v>
      </c>
      <c r="FC9" s="13">
        <v>197633.26</v>
      </c>
      <c r="FD9" s="11">
        <v>224</v>
      </c>
      <c r="FE9" s="11"/>
      <c r="FF9" s="13"/>
      <c r="FG9" s="11"/>
      <c r="FH9" s="12"/>
      <c r="FI9" s="12"/>
      <c r="FJ9" s="11">
        <v>11251</v>
      </c>
      <c r="FK9" s="13">
        <v>187877.39</v>
      </c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309</v>
      </c>
      <c r="GI9" s="13">
        <v>6625.96</v>
      </c>
      <c r="GJ9" s="11">
        <v>211</v>
      </c>
      <c r="GK9" s="11"/>
      <c r="GL9" s="13"/>
      <c r="GM9" s="11"/>
      <c r="GN9" s="12"/>
      <c r="GO9" s="12"/>
      <c r="GP9" s="11">
        <v>2235</v>
      </c>
      <c r="GQ9" s="13">
        <v>45855.73</v>
      </c>
      <c r="GR9" s="11">
        <v>82</v>
      </c>
      <c r="GS9" s="11"/>
      <c r="GT9" s="13"/>
      <c r="GU9" s="11"/>
      <c r="GV9" s="12"/>
      <c r="GW9" s="12"/>
      <c r="GX9" s="11">
        <v>1405</v>
      </c>
      <c r="GY9" s="13">
        <v>23128.1</v>
      </c>
      <c r="GZ9" s="11">
        <v>12</v>
      </c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230</v>
      </c>
      <c r="HO9" s="13">
        <v>6286.73</v>
      </c>
      <c r="HP9" s="11">
        <v>239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2069</v>
      </c>
      <c r="IE9" s="13">
        <v>37709.27</v>
      </c>
      <c r="IF9" s="11">
        <v>82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137</v>
      </c>
      <c r="IU9" s="13">
        <v>2748.41</v>
      </c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>
        <v>133</v>
      </c>
      <c r="KA9" s="13">
        <v>1811.77</v>
      </c>
      <c r="KB9" s="11">
        <v>11</v>
      </c>
      <c r="KC9" s="11"/>
      <c r="KD9" s="13"/>
      <c r="KE9" s="11"/>
      <c r="KF9" s="12"/>
      <c r="KG9" s="12"/>
      <c r="KH9" s="11">
        <v>79</v>
      </c>
      <c r="KI9" s="13">
        <v>1336.4</v>
      </c>
      <c r="KJ9" s="11">
        <v>59</v>
      </c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>
        <v>1</v>
      </c>
      <c r="KY9" s="13">
        <v>19.4</v>
      </c>
      <c r="KZ9" s="11">
        <v>169</v>
      </c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466727</v>
      </c>
      <c r="C10" s="11">
        <f>=ROUNDDOWN(17.4288434967699,0)</f>
      </c>
      <c r="D10" s="11">
        <v>599161</v>
      </c>
      <c r="E10" s="12">
        <v>0.5259</v>
      </c>
      <c r="F10" s="11"/>
      <c r="G10" s="11">
        <f>=ROUNDDOWN({0},0)</f>
      </c>
      <c r="H10" s="11"/>
      <c r="I10" s="12">
        <v>0.0043</v>
      </c>
      <c r="J10" s="11">
        <v>4313935</v>
      </c>
      <c r="K10" s="13">
        <v>147846942.14</v>
      </c>
      <c r="L10" s="11">
        <v>1222</v>
      </c>
      <c r="M10" s="14">
        <v>120987.68</v>
      </c>
      <c r="N10" s="11"/>
      <c r="O10" s="13"/>
      <c r="P10" s="11"/>
      <c r="Q10" s="14"/>
      <c r="R10" s="12"/>
      <c r="S10" s="12"/>
      <c r="T10" s="12"/>
      <c r="U10" s="12"/>
      <c r="V10" s="11">
        <v>984101</v>
      </c>
      <c r="W10" s="13">
        <v>41059050.59</v>
      </c>
      <c r="X10" s="11">
        <v>931</v>
      </c>
      <c r="Y10" s="11"/>
      <c r="Z10" s="13"/>
      <c r="AA10" s="11"/>
      <c r="AB10" s="12"/>
      <c r="AC10" s="12"/>
      <c r="AD10" s="11">
        <v>108436</v>
      </c>
      <c r="AE10" s="13">
        <v>3996399.9</v>
      </c>
      <c r="AF10" s="11">
        <v>1024</v>
      </c>
      <c r="AG10" s="11"/>
      <c r="AH10" s="13"/>
      <c r="AI10" s="11"/>
      <c r="AJ10" s="12"/>
      <c r="AK10" s="12"/>
      <c r="AL10" s="11">
        <v>841309</v>
      </c>
      <c r="AM10" s="13">
        <v>27690527.56</v>
      </c>
      <c r="AN10" s="11">
        <v>1011</v>
      </c>
      <c r="AO10" s="11"/>
      <c r="AP10" s="13"/>
      <c r="AQ10" s="11"/>
      <c r="AR10" s="12"/>
      <c r="AS10" s="12"/>
      <c r="AT10" s="11">
        <v>1029277</v>
      </c>
      <c r="AU10" s="13">
        <v>24764559.91</v>
      </c>
      <c r="AV10" s="11">
        <v>921</v>
      </c>
      <c r="AW10" s="11"/>
      <c r="AX10" s="13"/>
      <c r="AY10" s="11"/>
      <c r="AZ10" s="12"/>
      <c r="BA10" s="12"/>
      <c r="BB10" s="11">
        <v>149623</v>
      </c>
      <c r="BC10" s="13">
        <v>7034550.57</v>
      </c>
      <c r="BD10" s="11">
        <v>1070</v>
      </c>
      <c r="BE10" s="11"/>
      <c r="BF10" s="13"/>
      <c r="BG10" s="11"/>
      <c r="BH10" s="12"/>
      <c r="BI10" s="12"/>
      <c r="BJ10" s="11">
        <v>223226</v>
      </c>
      <c r="BK10" s="13">
        <v>8501089</v>
      </c>
      <c r="BL10" s="11"/>
      <c r="BM10" s="11"/>
      <c r="BN10" s="13"/>
      <c r="BO10" s="11"/>
      <c r="BP10" s="12"/>
      <c r="BQ10" s="12"/>
      <c r="BR10" s="11">
        <v>126449</v>
      </c>
      <c r="BS10" s="13">
        <v>4461404.2</v>
      </c>
      <c r="BT10" s="11">
        <v>1024</v>
      </c>
      <c r="BU10" s="11"/>
      <c r="BV10" s="13"/>
      <c r="BW10" s="11"/>
      <c r="BX10" s="12"/>
      <c r="BY10" s="12"/>
      <c r="BZ10" s="11">
        <v>433629</v>
      </c>
      <c r="CA10" s="13">
        <v>13151407.94</v>
      </c>
      <c r="CB10" s="11">
        <v>904</v>
      </c>
      <c r="CC10" s="11"/>
      <c r="CD10" s="13"/>
      <c r="CE10" s="11"/>
      <c r="CF10" s="12"/>
      <c r="CG10" s="12"/>
      <c r="CH10" s="11">
        <v>133002</v>
      </c>
      <c r="CI10" s="13">
        <v>5753950.64</v>
      </c>
      <c r="CJ10" s="11">
        <v>751</v>
      </c>
      <c r="CK10" s="11"/>
      <c r="CL10" s="13"/>
      <c r="CM10" s="11"/>
      <c r="CN10" s="12"/>
      <c r="CO10" s="12"/>
      <c r="CP10" s="11">
        <v>61332</v>
      </c>
      <c r="CQ10" s="13">
        <v>2309686.98</v>
      </c>
      <c r="CR10" s="11">
        <v>911</v>
      </c>
      <c r="CS10" s="11"/>
      <c r="CT10" s="13"/>
      <c r="CU10" s="11"/>
      <c r="CV10" s="12"/>
      <c r="CW10" s="12"/>
      <c r="CX10" s="11">
        <v>63093</v>
      </c>
      <c r="CY10" s="13">
        <v>2432013.42</v>
      </c>
      <c r="CZ10" s="11">
        <v>483</v>
      </c>
      <c r="DA10" s="11"/>
      <c r="DB10" s="13"/>
      <c r="DC10" s="11"/>
      <c r="DD10" s="12"/>
      <c r="DE10" s="12"/>
      <c r="DF10" s="11">
        <v>43055</v>
      </c>
      <c r="DG10" s="13">
        <v>1440312.32</v>
      </c>
      <c r="DH10" s="11">
        <v>449</v>
      </c>
      <c r="DI10" s="11"/>
      <c r="DJ10" s="13"/>
      <c r="DK10" s="11"/>
      <c r="DL10" s="12"/>
      <c r="DM10" s="12"/>
      <c r="DN10" s="11">
        <v>11613</v>
      </c>
      <c r="DO10" s="13">
        <v>220107.93</v>
      </c>
      <c r="DP10" s="11">
        <v>62</v>
      </c>
      <c r="DQ10" s="11"/>
      <c r="DR10" s="13"/>
      <c r="DS10" s="11"/>
      <c r="DT10" s="12"/>
      <c r="DU10" s="12"/>
      <c r="DV10" s="11">
        <v>3997</v>
      </c>
      <c r="DW10" s="13">
        <v>117683.1</v>
      </c>
      <c r="DX10" s="11"/>
      <c r="DY10" s="11"/>
      <c r="DZ10" s="13"/>
      <c r="EA10" s="11"/>
      <c r="EB10" s="12"/>
      <c r="EC10" s="12"/>
      <c r="ED10" s="11">
        <v>24226</v>
      </c>
      <c r="EE10" s="13">
        <v>1788808.24</v>
      </c>
      <c r="EF10" s="11"/>
      <c r="EG10" s="11"/>
      <c r="EH10" s="13"/>
      <c r="EI10" s="11"/>
      <c r="EJ10" s="12"/>
      <c r="EK10" s="12"/>
      <c r="EL10" s="11">
        <v>9762</v>
      </c>
      <c r="EM10" s="13">
        <v>524900.33</v>
      </c>
      <c r="EN10" s="11">
        <v>1149</v>
      </c>
      <c r="EO10" s="11"/>
      <c r="EP10" s="13"/>
      <c r="EQ10" s="11"/>
      <c r="ER10" s="12"/>
      <c r="ES10" s="12"/>
      <c r="ET10" s="11">
        <v>9408</v>
      </c>
      <c r="EU10" s="13">
        <v>370603.65</v>
      </c>
      <c r="EV10" s="11">
        <v>574</v>
      </c>
      <c r="EW10" s="11"/>
      <c r="EX10" s="13"/>
      <c r="EY10" s="11"/>
      <c r="EZ10" s="12"/>
      <c r="FA10" s="12"/>
      <c r="FB10" s="11">
        <v>12087</v>
      </c>
      <c r="FC10" s="13">
        <v>576721.1</v>
      </c>
      <c r="FD10" s="11">
        <v>363</v>
      </c>
      <c r="FE10" s="11"/>
      <c r="FF10" s="13"/>
      <c r="FG10" s="11"/>
      <c r="FH10" s="12"/>
      <c r="FI10" s="12"/>
      <c r="FJ10" s="11">
        <v>16692</v>
      </c>
      <c r="FK10" s="13">
        <v>567421.45</v>
      </c>
      <c r="FL10" s="11"/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/>
      <c r="GA10" s="13"/>
      <c r="GB10" s="11"/>
      <c r="GC10" s="11"/>
      <c r="GD10" s="13"/>
      <c r="GE10" s="11"/>
      <c r="GF10" s="12"/>
      <c r="GG10" s="12"/>
      <c r="GH10" s="11">
        <v>363</v>
      </c>
      <c r="GI10" s="13">
        <v>13069.36</v>
      </c>
      <c r="GJ10" s="11">
        <v>798</v>
      </c>
      <c r="GK10" s="11"/>
      <c r="GL10" s="13"/>
      <c r="GM10" s="11"/>
      <c r="GN10" s="12"/>
      <c r="GO10" s="12"/>
      <c r="GP10" s="11">
        <v>5552</v>
      </c>
      <c r="GQ10" s="13">
        <v>188976.06</v>
      </c>
      <c r="GR10" s="11">
        <v>118</v>
      </c>
      <c r="GS10" s="11"/>
      <c r="GT10" s="13"/>
      <c r="GU10" s="11"/>
      <c r="GV10" s="12"/>
      <c r="GW10" s="12"/>
      <c r="GX10" s="11">
        <v>12188</v>
      </c>
      <c r="GY10" s="13">
        <v>452945.47</v>
      </c>
      <c r="GZ10" s="11">
        <v>331</v>
      </c>
      <c r="HA10" s="11"/>
      <c r="HB10" s="13"/>
      <c r="HC10" s="11"/>
      <c r="HD10" s="12"/>
      <c r="HE10" s="12"/>
      <c r="HF10" s="11">
        <v>1229</v>
      </c>
      <c r="HG10" s="13">
        <v>27964.01</v>
      </c>
      <c r="HH10" s="11">
        <v>10</v>
      </c>
      <c r="HI10" s="11"/>
      <c r="HJ10" s="13"/>
      <c r="HK10" s="11"/>
      <c r="HL10" s="12"/>
      <c r="HM10" s="12"/>
      <c r="HN10" s="11">
        <v>527</v>
      </c>
      <c r="HO10" s="13">
        <v>17946.95</v>
      </c>
      <c r="HP10" s="11">
        <v>575</v>
      </c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>
        <v>3749</v>
      </c>
      <c r="IE10" s="13">
        <v>84046.42</v>
      </c>
      <c r="IF10" s="11">
        <v>436</v>
      </c>
      <c r="IG10" s="11"/>
      <c r="IH10" s="13"/>
      <c r="II10" s="11"/>
      <c r="IJ10" s="12"/>
      <c r="IK10" s="12"/>
      <c r="IL10" s="11">
        <v>1093</v>
      </c>
      <c r="IM10" s="13">
        <v>39162.97</v>
      </c>
      <c r="IN10" s="11">
        <v>126</v>
      </c>
      <c r="IO10" s="11"/>
      <c r="IP10" s="13"/>
      <c r="IQ10" s="11"/>
      <c r="IR10" s="12"/>
      <c r="IS10" s="12"/>
      <c r="IT10" s="11">
        <v>1309</v>
      </c>
      <c r="IU10" s="13">
        <v>57350.55</v>
      </c>
      <c r="IV10" s="11"/>
      <c r="IW10" s="11"/>
      <c r="IX10" s="13"/>
      <c r="IY10" s="11"/>
      <c r="IZ10" s="12"/>
      <c r="JA10" s="12"/>
      <c r="JB10" s="11">
        <v>2366</v>
      </c>
      <c r="JC10" s="13">
        <v>117196.88</v>
      </c>
      <c r="JD10" s="11">
        <v>144</v>
      </c>
      <c r="JE10" s="11"/>
      <c r="JF10" s="13"/>
      <c r="JG10" s="11"/>
      <c r="JH10" s="12"/>
      <c r="JI10" s="12"/>
      <c r="JJ10" s="11">
        <v>1015</v>
      </c>
      <c r="JK10" s="13">
        <v>76218.49</v>
      </c>
      <c r="JL10" s="11">
        <v>83</v>
      </c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>
        <v>86</v>
      </c>
      <c r="KA10" s="13">
        <v>2098.7</v>
      </c>
      <c r="KB10" s="11">
        <v>21</v>
      </c>
      <c r="KC10" s="11"/>
      <c r="KD10" s="13"/>
      <c r="KE10" s="11"/>
      <c r="KF10" s="12"/>
      <c r="KG10" s="12"/>
      <c r="KH10" s="11">
        <v>133</v>
      </c>
      <c r="KI10" s="13">
        <v>8415.02</v>
      </c>
      <c r="KJ10" s="11">
        <v>102</v>
      </c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>
        <v>8</v>
      </c>
      <c r="KY10" s="13">
        <v>352.43</v>
      </c>
      <c r="KZ10" s="11">
        <v>701</v>
      </c>
      <c r="LA10" s="11"/>
      <c r="LB10" s="13"/>
      <c r="LC10" s="11"/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3062</v>
      </c>
      <c r="C11" s="11">
        <f>=ROUNDDOWN(82.533692722372,0)</f>
      </c>
      <c r="D11" s="11">
        <v>604</v>
      </c>
      <c r="E11" s="12">
        <v>0.5263</v>
      </c>
      <c r="F11" s="11"/>
      <c r="G11" s="11">
        <f>=ROUNDDOWN({0},0)</f>
      </c>
      <c r="H11" s="11"/>
      <c r="I11" s="12"/>
      <c r="J11" s="11">
        <v>332</v>
      </c>
      <c r="K11" s="13">
        <v>78744.31</v>
      </c>
      <c r="L11" s="11">
        <v>60</v>
      </c>
      <c r="M11" s="14">
        <v>1312.41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332</v>
      </c>
      <c r="BS11" s="13">
        <v>78744.31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35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137696</v>
      </c>
      <c r="C12" s="11">
        <f>=ROUNDDOWN(23.3588925832938,0)</f>
      </c>
      <c r="D12" s="11">
        <v>101148</v>
      </c>
      <c r="E12" s="12">
        <v>0.4788</v>
      </c>
      <c r="F12" s="11"/>
      <c r="G12" s="11">
        <f>=ROUNDDOWN({0},0)</f>
      </c>
      <c r="H12" s="11">
        <v>3163</v>
      </c>
      <c r="I12" s="12">
        <v>0.0792</v>
      </c>
      <c r="J12" s="11">
        <v>1187364</v>
      </c>
      <c r="K12" s="13">
        <v>206804955.42</v>
      </c>
      <c r="L12" s="11">
        <v>663</v>
      </c>
      <c r="M12" s="14">
        <v>311923.01</v>
      </c>
      <c r="N12" s="11"/>
      <c r="O12" s="13"/>
      <c r="P12" s="11"/>
      <c r="Q12" s="14"/>
      <c r="R12" s="12"/>
      <c r="S12" s="12"/>
      <c r="T12" s="12"/>
      <c r="U12" s="12"/>
      <c r="V12" s="11">
        <v>41372</v>
      </c>
      <c r="W12" s="13">
        <v>6086512.5</v>
      </c>
      <c r="X12" s="11">
        <v>216</v>
      </c>
      <c r="Y12" s="11"/>
      <c r="Z12" s="13"/>
      <c r="AA12" s="11"/>
      <c r="AB12" s="12"/>
      <c r="AC12" s="12"/>
      <c r="AD12" s="11">
        <v>571954</v>
      </c>
      <c r="AE12" s="13">
        <v>93633125.54</v>
      </c>
      <c r="AF12" s="11">
        <v>639</v>
      </c>
      <c r="AG12" s="11"/>
      <c r="AH12" s="13"/>
      <c r="AI12" s="11"/>
      <c r="AJ12" s="12"/>
      <c r="AK12" s="12"/>
      <c r="AL12" s="11">
        <v>56624</v>
      </c>
      <c r="AM12" s="13">
        <v>9382517.66</v>
      </c>
      <c r="AN12" s="11">
        <v>616</v>
      </c>
      <c r="AO12" s="11"/>
      <c r="AP12" s="13"/>
      <c r="AQ12" s="11"/>
      <c r="AR12" s="12"/>
      <c r="AS12" s="12"/>
      <c r="AT12" s="11">
        <v>53377</v>
      </c>
      <c r="AU12" s="13">
        <v>8850563.82</v>
      </c>
      <c r="AV12" s="11">
        <v>542</v>
      </c>
      <c r="AW12" s="11"/>
      <c r="AX12" s="13"/>
      <c r="AY12" s="11"/>
      <c r="AZ12" s="12"/>
      <c r="BA12" s="12"/>
      <c r="BB12" s="11">
        <v>144197</v>
      </c>
      <c r="BC12" s="13">
        <v>27685860.47</v>
      </c>
      <c r="BD12" s="11">
        <v>619</v>
      </c>
      <c r="BE12" s="11"/>
      <c r="BF12" s="13"/>
      <c r="BG12" s="11"/>
      <c r="BH12" s="12"/>
      <c r="BI12" s="12"/>
      <c r="BJ12" s="11">
        <v>32679</v>
      </c>
      <c r="BK12" s="13">
        <v>5914474.62</v>
      </c>
      <c r="BL12" s="11"/>
      <c r="BM12" s="11"/>
      <c r="BN12" s="13"/>
      <c r="BO12" s="11"/>
      <c r="BP12" s="12"/>
      <c r="BQ12" s="12"/>
      <c r="BR12" s="11">
        <v>163075</v>
      </c>
      <c r="BS12" s="13">
        <v>33225515.01</v>
      </c>
      <c r="BT12" s="11">
        <v>646</v>
      </c>
      <c r="BU12" s="11"/>
      <c r="BV12" s="13"/>
      <c r="BW12" s="11"/>
      <c r="BX12" s="12"/>
      <c r="BY12" s="12"/>
      <c r="BZ12" s="11">
        <v>12378</v>
      </c>
      <c r="CA12" s="13">
        <v>2381447.26</v>
      </c>
      <c r="CB12" s="11">
        <v>529</v>
      </c>
      <c r="CC12" s="11"/>
      <c r="CD12" s="13"/>
      <c r="CE12" s="11"/>
      <c r="CF12" s="12"/>
      <c r="CG12" s="12"/>
      <c r="CH12" s="11">
        <v>5315</v>
      </c>
      <c r="CI12" s="13">
        <v>1008843.21</v>
      </c>
      <c r="CJ12" s="11">
        <v>263</v>
      </c>
      <c r="CK12" s="11"/>
      <c r="CL12" s="13"/>
      <c r="CM12" s="11"/>
      <c r="CN12" s="12"/>
      <c r="CO12" s="12"/>
      <c r="CP12" s="11">
        <v>2404</v>
      </c>
      <c r="CQ12" s="13">
        <v>361757.69</v>
      </c>
      <c r="CR12" s="11">
        <v>281</v>
      </c>
      <c r="CS12" s="11"/>
      <c r="CT12" s="13"/>
      <c r="CU12" s="11"/>
      <c r="CV12" s="12"/>
      <c r="CW12" s="12"/>
      <c r="CX12" s="11"/>
      <c r="CY12" s="13"/>
      <c r="CZ12" s="11"/>
      <c r="DA12" s="11"/>
      <c r="DB12" s="13"/>
      <c r="DC12" s="11"/>
      <c r="DD12" s="12"/>
      <c r="DE12" s="12"/>
      <c r="DF12" s="11">
        <v>10</v>
      </c>
      <c r="DG12" s="13">
        <v>2231.32</v>
      </c>
      <c r="DH12" s="11">
        <v>2</v>
      </c>
      <c r="DI12" s="11"/>
      <c r="DJ12" s="13"/>
      <c r="DK12" s="11"/>
      <c r="DL12" s="12"/>
      <c r="DM12" s="12"/>
      <c r="DN12" s="11">
        <v>27329</v>
      </c>
      <c r="DO12" s="13">
        <v>5499847.39</v>
      </c>
      <c r="DP12" s="11">
        <v>249</v>
      </c>
      <c r="DQ12" s="11"/>
      <c r="DR12" s="13"/>
      <c r="DS12" s="11"/>
      <c r="DT12" s="12"/>
      <c r="DU12" s="12"/>
      <c r="DV12" s="11"/>
      <c r="DW12" s="13"/>
      <c r="DX12" s="11"/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>
        <v>1158</v>
      </c>
      <c r="EM12" s="13">
        <v>204286.99</v>
      </c>
      <c r="EN12" s="11">
        <v>585</v>
      </c>
      <c r="EO12" s="11"/>
      <c r="EP12" s="13"/>
      <c r="EQ12" s="11"/>
      <c r="ER12" s="12"/>
      <c r="ES12" s="12"/>
      <c r="ET12" s="11">
        <v>16806</v>
      </c>
      <c r="EU12" s="13">
        <v>3319879.06</v>
      </c>
      <c r="EV12" s="11">
        <v>227</v>
      </c>
      <c r="EW12" s="11"/>
      <c r="EX12" s="13"/>
      <c r="EY12" s="11"/>
      <c r="EZ12" s="12"/>
      <c r="FA12" s="12"/>
      <c r="FB12" s="11">
        <v>2451</v>
      </c>
      <c r="FC12" s="13">
        <v>521757.19</v>
      </c>
      <c r="FD12" s="11">
        <v>194</v>
      </c>
      <c r="FE12" s="11"/>
      <c r="FF12" s="13"/>
      <c r="FG12" s="11"/>
      <c r="FH12" s="12"/>
      <c r="FI12" s="12"/>
      <c r="FJ12" s="11">
        <v>3105</v>
      </c>
      <c r="FK12" s="13">
        <v>491577.96</v>
      </c>
      <c r="FL12" s="11"/>
      <c r="FM12" s="11"/>
      <c r="FN12" s="13"/>
      <c r="FO12" s="11"/>
      <c r="FP12" s="12"/>
      <c r="FQ12" s="12"/>
      <c r="FR12" s="11">
        <v>10212</v>
      </c>
      <c r="FS12" s="13">
        <v>1704634.3</v>
      </c>
      <c r="FT12" s="11">
        <v>309</v>
      </c>
      <c r="FU12" s="11"/>
      <c r="FV12" s="13"/>
      <c r="FW12" s="11"/>
      <c r="FX12" s="12"/>
      <c r="FY12" s="12"/>
      <c r="FZ12" s="11">
        <v>17136</v>
      </c>
      <c r="GA12" s="13">
        <v>2164960.01</v>
      </c>
      <c r="GB12" s="11"/>
      <c r="GC12" s="11"/>
      <c r="GD12" s="13"/>
      <c r="GE12" s="11"/>
      <c r="GF12" s="12"/>
      <c r="GG12" s="12"/>
      <c r="GH12" s="11">
        <v>8982</v>
      </c>
      <c r="GI12" s="13">
        <v>1572705.68</v>
      </c>
      <c r="GJ12" s="11">
        <v>596</v>
      </c>
      <c r="GK12" s="11"/>
      <c r="GL12" s="13"/>
      <c r="GM12" s="11"/>
      <c r="GN12" s="12"/>
      <c r="GO12" s="12"/>
      <c r="GP12" s="11">
        <v>2462</v>
      </c>
      <c r="GQ12" s="13">
        <v>347361.67</v>
      </c>
      <c r="GR12" s="11">
        <v>225</v>
      </c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6281</v>
      </c>
      <c r="HG12" s="13">
        <v>981943.42</v>
      </c>
      <c r="HH12" s="11">
        <v>373</v>
      </c>
      <c r="HI12" s="11"/>
      <c r="HJ12" s="13"/>
      <c r="HK12" s="11"/>
      <c r="HL12" s="12"/>
      <c r="HM12" s="12"/>
      <c r="HN12" s="11">
        <v>11</v>
      </c>
      <c r="HO12" s="13">
        <v>2351.47</v>
      </c>
      <c r="HP12" s="11">
        <v>505</v>
      </c>
      <c r="HQ12" s="11"/>
      <c r="HR12" s="13"/>
      <c r="HS12" s="11"/>
      <c r="HT12" s="12"/>
      <c r="HU12" s="12"/>
      <c r="HV12" s="11">
        <v>6040</v>
      </c>
      <c r="HW12" s="13">
        <v>1121945.17</v>
      </c>
      <c r="HX12" s="11">
        <v>490</v>
      </c>
      <c r="HY12" s="11"/>
      <c r="HZ12" s="13"/>
      <c r="IA12" s="11"/>
      <c r="IB12" s="12"/>
      <c r="IC12" s="12"/>
      <c r="ID12" s="11">
        <v>70</v>
      </c>
      <c r="IE12" s="13">
        <v>6021.79</v>
      </c>
      <c r="IF12" s="11">
        <v>16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1890</v>
      </c>
      <c r="IU12" s="13">
        <v>326708.7</v>
      </c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>
        <v>46</v>
      </c>
      <c r="KI12" s="13">
        <v>6125.52</v>
      </c>
      <c r="KJ12" s="11">
        <v>35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16882</v>
      </c>
      <c r="C13" s="11">
        <f>=ROUNDDOWN(25.9843004463599,0)</f>
      </c>
      <c r="D13" s="11">
        <v>10980</v>
      </c>
      <c r="E13" s="12">
        <v>0.6425</v>
      </c>
      <c r="F13" s="11"/>
      <c r="G13" s="11">
        <f>=ROUNDDOWN({0},0)</f>
      </c>
      <c r="H13" s="11"/>
      <c r="I13" s="12">
        <v>0.0259</v>
      </c>
      <c r="J13" s="11">
        <v>120902</v>
      </c>
      <c r="K13" s="13">
        <v>10144616.01</v>
      </c>
      <c r="L13" s="11">
        <v>143</v>
      </c>
      <c r="M13" s="14">
        <v>70941.37</v>
      </c>
      <c r="N13" s="11"/>
      <c r="O13" s="13"/>
      <c r="P13" s="11"/>
      <c r="Q13" s="14"/>
      <c r="R13" s="12"/>
      <c r="S13" s="12"/>
      <c r="T13" s="12"/>
      <c r="U13" s="12"/>
      <c r="V13" s="11">
        <v>16515</v>
      </c>
      <c r="W13" s="13">
        <v>1111221.07</v>
      </c>
      <c r="X13" s="11">
        <v>72</v>
      </c>
      <c r="Y13" s="11"/>
      <c r="Z13" s="13"/>
      <c r="AA13" s="11"/>
      <c r="AB13" s="12"/>
      <c r="AC13" s="12"/>
      <c r="AD13" s="11">
        <v>23894</v>
      </c>
      <c r="AE13" s="13">
        <v>2244017.33</v>
      </c>
      <c r="AF13" s="11">
        <v>140</v>
      </c>
      <c r="AG13" s="11"/>
      <c r="AH13" s="13"/>
      <c r="AI13" s="11"/>
      <c r="AJ13" s="12"/>
      <c r="AK13" s="12"/>
      <c r="AL13" s="11">
        <v>6679</v>
      </c>
      <c r="AM13" s="13">
        <v>418063.01</v>
      </c>
      <c r="AN13" s="11">
        <v>141</v>
      </c>
      <c r="AO13" s="11"/>
      <c r="AP13" s="13"/>
      <c r="AQ13" s="11"/>
      <c r="AR13" s="12"/>
      <c r="AS13" s="12"/>
      <c r="AT13" s="11">
        <v>1725</v>
      </c>
      <c r="AU13" s="13">
        <v>106702.48</v>
      </c>
      <c r="AV13" s="11">
        <v>133</v>
      </c>
      <c r="AW13" s="11"/>
      <c r="AX13" s="13"/>
      <c r="AY13" s="11"/>
      <c r="AZ13" s="12"/>
      <c r="BA13" s="12"/>
      <c r="BB13" s="11">
        <v>26850</v>
      </c>
      <c r="BC13" s="13">
        <v>2552126.6</v>
      </c>
      <c r="BD13" s="11">
        <v>141</v>
      </c>
      <c r="BE13" s="11"/>
      <c r="BF13" s="13"/>
      <c r="BG13" s="11"/>
      <c r="BH13" s="12"/>
      <c r="BI13" s="12"/>
      <c r="BJ13" s="11">
        <v>5572</v>
      </c>
      <c r="BK13" s="13">
        <v>422775.43</v>
      </c>
      <c r="BL13" s="11"/>
      <c r="BM13" s="11"/>
      <c r="BN13" s="13"/>
      <c r="BO13" s="11"/>
      <c r="BP13" s="12"/>
      <c r="BQ13" s="12"/>
      <c r="BR13" s="11">
        <v>18747</v>
      </c>
      <c r="BS13" s="13">
        <v>1556206.97</v>
      </c>
      <c r="BT13" s="11">
        <v>143</v>
      </c>
      <c r="BU13" s="11"/>
      <c r="BV13" s="13"/>
      <c r="BW13" s="11"/>
      <c r="BX13" s="12"/>
      <c r="BY13" s="12"/>
      <c r="BZ13" s="11">
        <v>6374</v>
      </c>
      <c r="CA13" s="13">
        <v>562083.6</v>
      </c>
      <c r="CB13" s="11">
        <v>133</v>
      </c>
      <c r="CC13" s="11"/>
      <c r="CD13" s="13"/>
      <c r="CE13" s="11"/>
      <c r="CF13" s="12"/>
      <c r="CG13" s="12"/>
      <c r="CH13" s="11">
        <v>3071</v>
      </c>
      <c r="CI13" s="13">
        <v>238560.04</v>
      </c>
      <c r="CJ13" s="11">
        <v>104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>
        <v>4097</v>
      </c>
      <c r="DO13" s="13">
        <v>287764.71</v>
      </c>
      <c r="DP13" s="11">
        <v>44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140</v>
      </c>
      <c r="EM13" s="13">
        <v>14560.59</v>
      </c>
      <c r="EN13" s="11">
        <v>143</v>
      </c>
      <c r="EO13" s="11"/>
      <c r="EP13" s="13"/>
      <c r="EQ13" s="11"/>
      <c r="ER13" s="12"/>
      <c r="ES13" s="12"/>
      <c r="ET13" s="11">
        <v>147</v>
      </c>
      <c r="EU13" s="13">
        <v>15595.55</v>
      </c>
      <c r="EV13" s="11">
        <v>19</v>
      </c>
      <c r="EW13" s="11"/>
      <c r="EX13" s="13"/>
      <c r="EY13" s="11"/>
      <c r="EZ13" s="12"/>
      <c r="FA13" s="12"/>
      <c r="FB13" s="11"/>
      <c r="FC13" s="13"/>
      <c r="FD13" s="11">
        <v>25</v>
      </c>
      <c r="FE13" s="11"/>
      <c r="FF13" s="13"/>
      <c r="FG13" s="11"/>
      <c r="FH13" s="12"/>
      <c r="FI13" s="12"/>
      <c r="FJ13" s="11">
        <v>1040</v>
      </c>
      <c r="FK13" s="13">
        <v>69433.55</v>
      </c>
      <c r="FL13" s="11"/>
      <c r="FM13" s="11"/>
      <c r="FN13" s="13"/>
      <c r="FO13" s="11"/>
      <c r="FP13" s="12"/>
      <c r="FQ13" s="12"/>
      <c r="FR13" s="11">
        <v>919</v>
      </c>
      <c r="FS13" s="13">
        <v>66413.71</v>
      </c>
      <c r="FT13" s="11">
        <v>101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1578</v>
      </c>
      <c r="GI13" s="13">
        <v>138119.03</v>
      </c>
      <c r="GJ13" s="11">
        <v>118</v>
      </c>
      <c r="GK13" s="11"/>
      <c r="GL13" s="13"/>
      <c r="GM13" s="11"/>
      <c r="GN13" s="12"/>
      <c r="GO13" s="12"/>
      <c r="GP13" s="11">
        <v>725</v>
      </c>
      <c r="GQ13" s="13">
        <v>69619.41</v>
      </c>
      <c r="GR13" s="11">
        <v>51</v>
      </c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>
        <v>1306</v>
      </c>
      <c r="HG13" s="13">
        <v>112990.29</v>
      </c>
      <c r="HH13" s="11">
        <v>81</v>
      </c>
      <c r="HI13" s="11"/>
      <c r="HJ13" s="13"/>
      <c r="HK13" s="11"/>
      <c r="HL13" s="12"/>
      <c r="HM13" s="12"/>
      <c r="HN13" s="11">
        <v>16</v>
      </c>
      <c r="HO13" s="13">
        <v>1835.3</v>
      </c>
      <c r="HP13" s="11">
        <v>113</v>
      </c>
      <c r="HQ13" s="11"/>
      <c r="HR13" s="13"/>
      <c r="HS13" s="11"/>
      <c r="HT13" s="12"/>
      <c r="HU13" s="12"/>
      <c r="HV13" s="11">
        <v>1365</v>
      </c>
      <c r="HW13" s="13">
        <v>140534.76</v>
      </c>
      <c r="HX13" s="11">
        <v>26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>
        <v>142</v>
      </c>
      <c r="IU13" s="13">
        <v>15992.58</v>
      </c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15995</v>
      </c>
      <c r="C14" s="11">
        <f>=ROUNDDOWN(56.6595820049593,0)</f>
      </c>
      <c r="D14" s="11">
        <v>2832</v>
      </c>
      <c r="E14" s="12">
        <v>0.7974</v>
      </c>
      <c r="F14" s="11"/>
      <c r="G14" s="11">
        <f>=ROUNDDOWN({0},0)</f>
      </c>
      <c r="H14" s="11"/>
      <c r="I14" s="12"/>
      <c r="J14" s="11">
        <v>173390</v>
      </c>
      <c r="K14" s="13">
        <v>1467148.53</v>
      </c>
      <c r="L14" s="11">
        <v>22</v>
      </c>
      <c r="M14" s="14">
        <v>66688.57</v>
      </c>
      <c r="N14" s="11"/>
      <c r="O14" s="13"/>
      <c r="P14" s="11"/>
      <c r="Q14" s="14"/>
      <c r="R14" s="12"/>
      <c r="S14" s="12"/>
      <c r="T14" s="12"/>
      <c r="U14" s="12"/>
      <c r="V14" s="11">
        <v>173357</v>
      </c>
      <c r="W14" s="13">
        <v>1466673.09</v>
      </c>
      <c r="X14" s="11">
        <v>22</v>
      </c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>
        <v>4</v>
      </c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>
        <v>16</v>
      </c>
      <c r="BS14" s="13">
        <v>228.11</v>
      </c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>
        <v>17</v>
      </c>
      <c r="EM14" s="13">
        <v>247.33</v>
      </c>
      <c r="EN14" s="11">
        <v>14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1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71452</v>
      </c>
      <c r="C15" s="11">
        <f>=ROUNDDOWN(42.4425304425304,0)</f>
      </c>
      <c r="D15" s="11">
        <v>11384</v>
      </c>
      <c r="E15" s="12">
        <v>0.6797</v>
      </c>
      <c r="F15" s="11"/>
      <c r="G15" s="11">
        <f>=ROUNDDOWN({0},0)</f>
      </c>
      <c r="H15" s="11"/>
      <c r="I15" s="12"/>
      <c r="J15" s="11">
        <v>237586</v>
      </c>
      <c r="K15" s="13">
        <v>9784225.53</v>
      </c>
      <c r="L15" s="11">
        <v>112</v>
      </c>
      <c r="M15" s="14">
        <v>87359.16</v>
      </c>
      <c r="N15" s="11"/>
      <c r="O15" s="13"/>
      <c r="P15" s="11"/>
      <c r="Q15" s="14"/>
      <c r="R15" s="12"/>
      <c r="S15" s="12"/>
      <c r="T15" s="12"/>
      <c r="U15" s="12"/>
      <c r="V15" s="11">
        <v>101087</v>
      </c>
      <c r="W15" s="13">
        <v>4227020.89</v>
      </c>
      <c r="X15" s="11">
        <v>91</v>
      </c>
      <c r="Y15" s="11"/>
      <c r="Z15" s="13"/>
      <c r="AA15" s="11"/>
      <c r="AB15" s="12"/>
      <c r="AC15" s="12"/>
      <c r="AD15" s="11">
        <v>7933</v>
      </c>
      <c r="AE15" s="13">
        <v>264202.61</v>
      </c>
      <c r="AF15" s="11">
        <v>91</v>
      </c>
      <c r="AG15" s="11"/>
      <c r="AH15" s="13"/>
      <c r="AI15" s="11"/>
      <c r="AJ15" s="12"/>
      <c r="AK15" s="12"/>
      <c r="AL15" s="11">
        <v>6944</v>
      </c>
      <c r="AM15" s="13">
        <v>223358.25</v>
      </c>
      <c r="AN15" s="11">
        <v>69</v>
      </c>
      <c r="AO15" s="11"/>
      <c r="AP15" s="13"/>
      <c r="AQ15" s="11"/>
      <c r="AR15" s="12"/>
      <c r="AS15" s="12"/>
      <c r="AT15" s="11">
        <v>2035</v>
      </c>
      <c r="AU15" s="13">
        <v>59514.81</v>
      </c>
      <c r="AV15" s="11"/>
      <c r="AW15" s="11"/>
      <c r="AX15" s="13"/>
      <c r="AY15" s="11"/>
      <c r="AZ15" s="12"/>
      <c r="BA15" s="12"/>
      <c r="BB15" s="11">
        <v>2012</v>
      </c>
      <c r="BC15" s="13">
        <v>72404.68</v>
      </c>
      <c r="BD15" s="11">
        <v>34</v>
      </c>
      <c r="BE15" s="11"/>
      <c r="BF15" s="13"/>
      <c r="BG15" s="11"/>
      <c r="BH15" s="12"/>
      <c r="BI15" s="12"/>
      <c r="BJ15" s="11">
        <v>6435</v>
      </c>
      <c r="BK15" s="13">
        <v>197383.33</v>
      </c>
      <c r="BL15" s="11"/>
      <c r="BM15" s="11"/>
      <c r="BN15" s="13"/>
      <c r="BO15" s="11"/>
      <c r="BP15" s="12"/>
      <c r="BQ15" s="12"/>
      <c r="BR15" s="11">
        <v>749</v>
      </c>
      <c r="BS15" s="13">
        <v>26934.78</v>
      </c>
      <c r="BT15" s="11">
        <v>11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1693</v>
      </c>
      <c r="CQ15" s="13">
        <v>62517.9</v>
      </c>
      <c r="CR15" s="11">
        <v>9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104961</v>
      </c>
      <c r="EE15" s="13">
        <v>4557312.55</v>
      </c>
      <c r="EF15" s="11"/>
      <c r="EG15" s="11"/>
      <c r="EH15" s="13"/>
      <c r="EI15" s="11"/>
      <c r="EJ15" s="12"/>
      <c r="EK15" s="12"/>
      <c r="EL15" s="11">
        <v>132</v>
      </c>
      <c r="EM15" s="13">
        <v>4832.72</v>
      </c>
      <c r="EN15" s="11">
        <v>107</v>
      </c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>
        <v>436</v>
      </c>
      <c r="FK15" s="13">
        <v>13740.94</v>
      </c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9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>
        <v>2</v>
      </c>
      <c r="HO15" s="13">
        <v>74.42</v>
      </c>
      <c r="HP15" s="11">
        <v>20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>
        <v>3167</v>
      </c>
      <c r="JS15" s="13">
        <v>74927.65</v>
      </c>
      <c r="JT15" s="11">
        <v>21</v>
      </c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12231</v>
      </c>
      <c r="C16" s="11">
        <f>=ROUNDDOWN(89.6700879765396,0)</f>
      </c>
      <c r="D16" s="11"/>
      <c r="E16" s="12">
        <v>0.5315</v>
      </c>
      <c r="F16" s="11"/>
      <c r="G16" s="11">
        <f>=ROUNDDOWN({0},0)</f>
      </c>
      <c r="H16" s="11"/>
      <c r="I16" s="12"/>
      <c r="J16" s="11">
        <v>14964</v>
      </c>
      <c r="K16" s="13">
        <v>1196805.73</v>
      </c>
      <c r="L16" s="11">
        <v>85</v>
      </c>
      <c r="M16" s="14">
        <v>14080.07</v>
      </c>
      <c r="N16" s="11"/>
      <c r="O16" s="13"/>
      <c r="P16" s="11"/>
      <c r="Q16" s="14"/>
      <c r="R16" s="12"/>
      <c r="S16" s="12"/>
      <c r="T16" s="12"/>
      <c r="U16" s="12"/>
      <c r="V16" s="11">
        <v>1062</v>
      </c>
      <c r="W16" s="13">
        <v>96787.12</v>
      </c>
      <c r="X16" s="11">
        <v>83</v>
      </c>
      <c r="Y16" s="11"/>
      <c r="Z16" s="13"/>
      <c r="AA16" s="11"/>
      <c r="AB16" s="12"/>
      <c r="AC16" s="12"/>
      <c r="AD16" s="11">
        <v>1200</v>
      </c>
      <c r="AE16" s="13">
        <v>110709.71</v>
      </c>
      <c r="AF16" s="11">
        <v>85</v>
      </c>
      <c r="AG16" s="11"/>
      <c r="AH16" s="13"/>
      <c r="AI16" s="11"/>
      <c r="AJ16" s="12"/>
      <c r="AK16" s="12"/>
      <c r="AL16" s="11">
        <v>1292</v>
      </c>
      <c r="AM16" s="13">
        <v>102722.35</v>
      </c>
      <c r="AN16" s="11">
        <v>85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510</v>
      </c>
      <c r="BC16" s="13">
        <v>37808.58</v>
      </c>
      <c r="BD16" s="11">
        <v>85</v>
      </c>
      <c r="BE16" s="11"/>
      <c r="BF16" s="13"/>
      <c r="BG16" s="11"/>
      <c r="BH16" s="12"/>
      <c r="BI16" s="12"/>
      <c r="BJ16" s="11">
        <v>1612</v>
      </c>
      <c r="BK16" s="13">
        <v>114910.32</v>
      </c>
      <c r="BL16" s="11"/>
      <c r="BM16" s="11"/>
      <c r="BN16" s="13"/>
      <c r="BO16" s="11"/>
      <c r="BP16" s="12"/>
      <c r="BQ16" s="12"/>
      <c r="BR16" s="11">
        <v>2720</v>
      </c>
      <c r="BS16" s="13">
        <v>239505.78</v>
      </c>
      <c r="BT16" s="11">
        <v>85</v>
      </c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>
        <v>1105</v>
      </c>
      <c r="CI16" s="13">
        <v>82397.14</v>
      </c>
      <c r="CJ16" s="11">
        <v>63</v>
      </c>
      <c r="CK16" s="11"/>
      <c r="CL16" s="13"/>
      <c r="CM16" s="11"/>
      <c r="CN16" s="12"/>
      <c r="CO16" s="12"/>
      <c r="CP16" s="11">
        <v>112</v>
      </c>
      <c r="CQ16" s="13">
        <v>7014.77</v>
      </c>
      <c r="CR16" s="11">
        <v>69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409</v>
      </c>
      <c r="DO16" s="13">
        <v>33717.32</v>
      </c>
      <c r="DP16" s="11">
        <v>28</v>
      </c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94</v>
      </c>
      <c r="EM16" s="13">
        <v>9187.56</v>
      </c>
      <c r="EN16" s="11">
        <v>85</v>
      </c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>
        <v>2084</v>
      </c>
      <c r="FC16" s="13">
        <v>188587.77</v>
      </c>
      <c r="FD16" s="11">
        <v>84</v>
      </c>
      <c r="FE16" s="11"/>
      <c r="FF16" s="13"/>
      <c r="FG16" s="11"/>
      <c r="FH16" s="12"/>
      <c r="FI16" s="12"/>
      <c r="FJ16" s="11">
        <v>38</v>
      </c>
      <c r="FK16" s="13">
        <v>3331.81</v>
      </c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34</v>
      </c>
      <c r="GI16" s="13">
        <v>4001.93</v>
      </c>
      <c r="GJ16" s="11">
        <v>85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>
        <v>55</v>
      </c>
      <c r="HO16" s="13">
        <v>8058.06</v>
      </c>
      <c r="HP16" s="11">
        <v>81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>
        <v>2637</v>
      </c>
      <c r="IM16" s="13">
        <v>158065.51</v>
      </c>
      <c r="IN16" s="11">
        <v>83</v>
      </c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293474</v>
      </c>
      <c r="C17" s="11">
        <f>=ROUNDDOWN(12.1921672406702,0)</f>
      </c>
      <c r="D17" s="11">
        <v>688751</v>
      </c>
      <c r="E17" s="12">
        <v>0.4706</v>
      </c>
      <c r="F17" s="11"/>
      <c r="G17" s="11">
        <f>=ROUNDDOWN({0},0)</f>
      </c>
      <c r="H17" s="11"/>
      <c r="I17" s="12">
        <v>0.0002</v>
      </c>
      <c r="J17" s="11">
        <v>3179717</v>
      </c>
      <c r="K17" s="13">
        <v>74796641.29</v>
      </c>
      <c r="L17" s="11">
        <v>1293</v>
      </c>
      <c r="M17" s="14">
        <v>57847.36</v>
      </c>
      <c r="N17" s="11"/>
      <c r="O17" s="13"/>
      <c r="P17" s="11"/>
      <c r="Q17" s="14"/>
      <c r="R17" s="12"/>
      <c r="S17" s="12"/>
      <c r="T17" s="12"/>
      <c r="U17" s="12"/>
      <c r="V17" s="11">
        <v>1167598</v>
      </c>
      <c r="W17" s="13">
        <v>25097084.88</v>
      </c>
      <c r="X17" s="11">
        <v>997</v>
      </c>
      <c r="Y17" s="11"/>
      <c r="Z17" s="13"/>
      <c r="AA17" s="11"/>
      <c r="AB17" s="12"/>
      <c r="AC17" s="12"/>
      <c r="AD17" s="11">
        <v>81352</v>
      </c>
      <c r="AE17" s="13">
        <v>1873095.95</v>
      </c>
      <c r="AF17" s="11">
        <v>1049</v>
      </c>
      <c r="AG17" s="11"/>
      <c r="AH17" s="13"/>
      <c r="AI17" s="11"/>
      <c r="AJ17" s="12"/>
      <c r="AK17" s="12"/>
      <c r="AL17" s="11">
        <v>539728</v>
      </c>
      <c r="AM17" s="13">
        <v>13041543.81</v>
      </c>
      <c r="AN17" s="11">
        <v>1049</v>
      </c>
      <c r="AO17" s="11"/>
      <c r="AP17" s="13"/>
      <c r="AQ17" s="11"/>
      <c r="AR17" s="12"/>
      <c r="AS17" s="12"/>
      <c r="AT17" s="11">
        <v>374978</v>
      </c>
      <c r="AU17" s="13">
        <v>8562149.1</v>
      </c>
      <c r="AV17" s="11">
        <v>989</v>
      </c>
      <c r="AW17" s="11"/>
      <c r="AX17" s="13"/>
      <c r="AY17" s="11"/>
      <c r="AZ17" s="12"/>
      <c r="BA17" s="12"/>
      <c r="BB17" s="11">
        <v>68132</v>
      </c>
      <c r="BC17" s="13">
        <v>2189117.65</v>
      </c>
      <c r="BD17" s="11">
        <v>1051</v>
      </c>
      <c r="BE17" s="11"/>
      <c r="BF17" s="13"/>
      <c r="BG17" s="11"/>
      <c r="BH17" s="12"/>
      <c r="BI17" s="12"/>
      <c r="BJ17" s="11">
        <v>179440</v>
      </c>
      <c r="BK17" s="13">
        <v>4975222.45</v>
      </c>
      <c r="BL17" s="11"/>
      <c r="BM17" s="11"/>
      <c r="BN17" s="13"/>
      <c r="BO17" s="11"/>
      <c r="BP17" s="12"/>
      <c r="BQ17" s="12"/>
      <c r="BR17" s="11">
        <v>63467</v>
      </c>
      <c r="BS17" s="13">
        <v>1756042.77</v>
      </c>
      <c r="BT17" s="11">
        <v>1049</v>
      </c>
      <c r="BU17" s="11"/>
      <c r="BV17" s="13"/>
      <c r="BW17" s="11"/>
      <c r="BX17" s="12"/>
      <c r="BY17" s="12"/>
      <c r="BZ17" s="11">
        <v>263074</v>
      </c>
      <c r="CA17" s="13">
        <v>6136135.27</v>
      </c>
      <c r="CB17" s="11">
        <v>840</v>
      </c>
      <c r="CC17" s="11"/>
      <c r="CD17" s="13"/>
      <c r="CE17" s="11"/>
      <c r="CF17" s="12"/>
      <c r="CG17" s="12"/>
      <c r="CH17" s="11">
        <v>152169</v>
      </c>
      <c r="CI17" s="13">
        <v>4370836.25</v>
      </c>
      <c r="CJ17" s="11">
        <v>969</v>
      </c>
      <c r="CK17" s="11"/>
      <c r="CL17" s="13"/>
      <c r="CM17" s="11"/>
      <c r="CN17" s="12"/>
      <c r="CO17" s="12"/>
      <c r="CP17" s="11">
        <v>75474</v>
      </c>
      <c r="CQ17" s="13">
        <v>2082630.82</v>
      </c>
      <c r="CR17" s="11">
        <v>913</v>
      </c>
      <c r="CS17" s="11"/>
      <c r="CT17" s="13"/>
      <c r="CU17" s="11"/>
      <c r="CV17" s="12"/>
      <c r="CW17" s="12"/>
      <c r="CX17" s="11">
        <v>82167</v>
      </c>
      <c r="CY17" s="13">
        <v>1528866.02</v>
      </c>
      <c r="CZ17" s="11">
        <v>616</v>
      </c>
      <c r="DA17" s="11"/>
      <c r="DB17" s="13"/>
      <c r="DC17" s="11"/>
      <c r="DD17" s="12"/>
      <c r="DE17" s="12"/>
      <c r="DF17" s="11">
        <v>43965</v>
      </c>
      <c r="DG17" s="13">
        <v>956582.69</v>
      </c>
      <c r="DH17" s="11">
        <v>576</v>
      </c>
      <c r="DI17" s="11"/>
      <c r="DJ17" s="13"/>
      <c r="DK17" s="11"/>
      <c r="DL17" s="12"/>
      <c r="DM17" s="12"/>
      <c r="DN17" s="11">
        <v>1859</v>
      </c>
      <c r="DO17" s="13">
        <v>59697.51</v>
      </c>
      <c r="DP17" s="11">
        <v>68</v>
      </c>
      <c r="DQ17" s="11"/>
      <c r="DR17" s="13"/>
      <c r="DS17" s="11"/>
      <c r="DT17" s="12"/>
      <c r="DU17" s="12"/>
      <c r="DV17" s="11">
        <v>2748</v>
      </c>
      <c r="DW17" s="13">
        <v>34797.48</v>
      </c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6747</v>
      </c>
      <c r="EM17" s="13">
        <v>272707.17</v>
      </c>
      <c r="EN17" s="11">
        <v>1125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>
        <v>9221</v>
      </c>
      <c r="FC17" s="13">
        <v>231175.79</v>
      </c>
      <c r="FD17" s="11">
        <v>365</v>
      </c>
      <c r="FE17" s="11"/>
      <c r="FF17" s="13"/>
      <c r="FG17" s="11"/>
      <c r="FH17" s="12"/>
      <c r="FI17" s="12"/>
      <c r="FJ17" s="11">
        <v>5766</v>
      </c>
      <c r="FK17" s="13">
        <v>144329.64</v>
      </c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99</v>
      </c>
      <c r="GI17" s="13">
        <v>3406.9</v>
      </c>
      <c r="GJ17" s="11">
        <v>862</v>
      </c>
      <c r="GK17" s="11"/>
      <c r="GL17" s="13"/>
      <c r="GM17" s="11"/>
      <c r="GN17" s="12"/>
      <c r="GO17" s="12"/>
      <c r="GP17" s="11">
        <v>5397</v>
      </c>
      <c r="GQ17" s="13">
        <v>135359.87</v>
      </c>
      <c r="GR17" s="11">
        <v>32</v>
      </c>
      <c r="GS17" s="11"/>
      <c r="GT17" s="13"/>
      <c r="GU17" s="11"/>
      <c r="GV17" s="12"/>
      <c r="GW17" s="12"/>
      <c r="GX17" s="11">
        <v>10220</v>
      </c>
      <c r="GY17" s="13">
        <v>201308.26</v>
      </c>
      <c r="GZ17" s="11">
        <v>109</v>
      </c>
      <c r="HA17" s="11"/>
      <c r="HB17" s="13"/>
      <c r="HC17" s="11"/>
      <c r="HD17" s="12"/>
      <c r="HE17" s="12"/>
      <c r="HF17" s="11">
        <v>1</v>
      </c>
      <c r="HG17" s="13">
        <v>18.19</v>
      </c>
      <c r="HH17" s="11"/>
      <c r="HI17" s="11"/>
      <c r="HJ17" s="13"/>
      <c r="HK17" s="11"/>
      <c r="HL17" s="12"/>
      <c r="HM17" s="12"/>
      <c r="HN17" s="11">
        <v>35022</v>
      </c>
      <c r="HO17" s="13">
        <v>792451.5</v>
      </c>
      <c r="HP17" s="11">
        <v>928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>
        <v>2785</v>
      </c>
      <c r="IE17" s="13">
        <v>68328.09</v>
      </c>
      <c r="IF17" s="11">
        <v>357</v>
      </c>
      <c r="IG17" s="11"/>
      <c r="IH17" s="13"/>
      <c r="II17" s="11"/>
      <c r="IJ17" s="12"/>
      <c r="IK17" s="12"/>
      <c r="IL17" s="11">
        <v>125</v>
      </c>
      <c r="IM17" s="13">
        <v>8428.96</v>
      </c>
      <c r="IN17" s="11">
        <v>12</v>
      </c>
      <c r="IO17" s="11"/>
      <c r="IP17" s="13"/>
      <c r="IQ17" s="11"/>
      <c r="IR17" s="12"/>
      <c r="IS17" s="12"/>
      <c r="IT17" s="11">
        <v>916</v>
      </c>
      <c r="IU17" s="13">
        <v>28908.8</v>
      </c>
      <c r="IV17" s="11"/>
      <c r="IW17" s="11"/>
      <c r="IX17" s="13"/>
      <c r="IY17" s="11"/>
      <c r="IZ17" s="12"/>
      <c r="JA17" s="12"/>
      <c r="JB17" s="11">
        <v>7003</v>
      </c>
      <c r="JC17" s="13">
        <v>235203.52</v>
      </c>
      <c r="JD17" s="11">
        <v>105</v>
      </c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>
        <v>142</v>
      </c>
      <c r="KA17" s="13">
        <v>7089.23</v>
      </c>
      <c r="KB17" s="11">
        <v>24</v>
      </c>
      <c r="KC17" s="11"/>
      <c r="KD17" s="13"/>
      <c r="KE17" s="11"/>
      <c r="KF17" s="12"/>
      <c r="KG17" s="12"/>
      <c r="KH17" s="11">
        <v>121</v>
      </c>
      <c r="KI17" s="13">
        <v>4098.75</v>
      </c>
      <c r="KJ17" s="11">
        <v>105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>
        <v>1</v>
      </c>
      <c r="KY17" s="13">
        <v>23.97</v>
      </c>
      <c r="KZ17" s="11">
        <v>503</v>
      </c>
      <c r="LA17" s="11"/>
      <c r="LB17" s="13"/>
      <c r="LC17" s="11"/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79910</v>
      </c>
      <c r="C18" s="11">
        <f>=ROUNDDOWN(18.9963390861979,0)</f>
      </c>
      <c r="D18" s="11">
        <v>91757</v>
      </c>
      <c r="E18" s="12">
        <v>0.591</v>
      </c>
      <c r="F18" s="11"/>
      <c r="G18" s="11">
        <f>=ROUNDDOWN({0},0)</f>
      </c>
      <c r="H18" s="11"/>
      <c r="I18" s="12">
        <v>0.0146</v>
      </c>
      <c r="J18" s="11">
        <v>588294</v>
      </c>
      <c r="K18" s="13">
        <v>19000803.72</v>
      </c>
      <c r="L18" s="11">
        <v>131</v>
      </c>
      <c r="M18" s="14">
        <v>145044.3</v>
      </c>
      <c r="N18" s="11"/>
      <c r="O18" s="13"/>
      <c r="P18" s="11"/>
      <c r="Q18" s="14"/>
      <c r="R18" s="12"/>
      <c r="S18" s="12"/>
      <c r="T18" s="12"/>
      <c r="U18" s="12"/>
      <c r="V18" s="11">
        <v>66514</v>
      </c>
      <c r="W18" s="13">
        <v>2108047.81</v>
      </c>
      <c r="X18" s="11">
        <v>102</v>
      </c>
      <c r="Y18" s="11"/>
      <c r="Z18" s="13"/>
      <c r="AA18" s="11"/>
      <c r="AB18" s="12"/>
      <c r="AC18" s="12"/>
      <c r="AD18" s="11">
        <v>21049</v>
      </c>
      <c r="AE18" s="13">
        <v>568288.34</v>
      </c>
      <c r="AF18" s="11">
        <v>120</v>
      </c>
      <c r="AG18" s="11"/>
      <c r="AH18" s="13"/>
      <c r="AI18" s="11"/>
      <c r="AJ18" s="12"/>
      <c r="AK18" s="12"/>
      <c r="AL18" s="11">
        <v>75312</v>
      </c>
      <c r="AM18" s="13">
        <v>2314516.2</v>
      </c>
      <c r="AN18" s="11">
        <v>121</v>
      </c>
      <c r="AO18" s="11"/>
      <c r="AP18" s="13"/>
      <c r="AQ18" s="11"/>
      <c r="AR18" s="12"/>
      <c r="AS18" s="12"/>
      <c r="AT18" s="11">
        <v>77190</v>
      </c>
      <c r="AU18" s="13">
        <v>2652688.41</v>
      </c>
      <c r="AV18" s="11">
        <v>120</v>
      </c>
      <c r="AW18" s="11"/>
      <c r="AX18" s="13"/>
      <c r="AY18" s="11"/>
      <c r="AZ18" s="12"/>
      <c r="BA18" s="12"/>
      <c r="BB18" s="11">
        <v>25881</v>
      </c>
      <c r="BC18" s="13">
        <v>922222.38</v>
      </c>
      <c r="BD18" s="11">
        <v>120</v>
      </c>
      <c r="BE18" s="11"/>
      <c r="BF18" s="13"/>
      <c r="BG18" s="11"/>
      <c r="BH18" s="12"/>
      <c r="BI18" s="12"/>
      <c r="BJ18" s="11">
        <v>83579</v>
      </c>
      <c r="BK18" s="13">
        <v>2816715.71</v>
      </c>
      <c r="BL18" s="11"/>
      <c r="BM18" s="11"/>
      <c r="BN18" s="13"/>
      <c r="BO18" s="11"/>
      <c r="BP18" s="12"/>
      <c r="BQ18" s="12"/>
      <c r="BR18" s="11">
        <v>18533</v>
      </c>
      <c r="BS18" s="13">
        <v>616411.33</v>
      </c>
      <c r="BT18" s="11">
        <v>128</v>
      </c>
      <c r="BU18" s="11"/>
      <c r="BV18" s="13"/>
      <c r="BW18" s="11"/>
      <c r="BX18" s="12"/>
      <c r="BY18" s="12"/>
      <c r="BZ18" s="11">
        <v>84385</v>
      </c>
      <c r="CA18" s="13">
        <v>2899955.5</v>
      </c>
      <c r="CB18" s="11">
        <v>110</v>
      </c>
      <c r="CC18" s="11"/>
      <c r="CD18" s="13"/>
      <c r="CE18" s="11"/>
      <c r="CF18" s="12"/>
      <c r="CG18" s="12"/>
      <c r="CH18" s="11">
        <v>74867</v>
      </c>
      <c r="CI18" s="13">
        <v>2223870.23</v>
      </c>
      <c r="CJ18" s="11">
        <v>116</v>
      </c>
      <c r="CK18" s="11"/>
      <c r="CL18" s="13"/>
      <c r="CM18" s="11"/>
      <c r="CN18" s="12"/>
      <c r="CO18" s="12"/>
      <c r="CP18" s="11">
        <v>31958</v>
      </c>
      <c r="CQ18" s="13">
        <v>970489.42</v>
      </c>
      <c r="CR18" s="11">
        <v>121</v>
      </c>
      <c r="CS18" s="11"/>
      <c r="CT18" s="13"/>
      <c r="CU18" s="11"/>
      <c r="CV18" s="12"/>
      <c r="CW18" s="12"/>
      <c r="CX18" s="11">
        <v>1174</v>
      </c>
      <c r="CY18" s="13">
        <v>32551.72</v>
      </c>
      <c r="CZ18" s="11">
        <v>60</v>
      </c>
      <c r="DA18" s="11"/>
      <c r="DB18" s="13"/>
      <c r="DC18" s="11"/>
      <c r="DD18" s="12"/>
      <c r="DE18" s="12"/>
      <c r="DF18" s="11">
        <v>11231</v>
      </c>
      <c r="DG18" s="13">
        <v>321487.89</v>
      </c>
      <c r="DH18" s="11">
        <v>51</v>
      </c>
      <c r="DI18" s="11"/>
      <c r="DJ18" s="13"/>
      <c r="DK18" s="11"/>
      <c r="DL18" s="12"/>
      <c r="DM18" s="12"/>
      <c r="DN18" s="11">
        <v>741</v>
      </c>
      <c r="DO18" s="13">
        <v>22846.59</v>
      </c>
      <c r="DP18" s="11">
        <v>16</v>
      </c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2383</v>
      </c>
      <c r="EE18" s="13">
        <v>92102.95</v>
      </c>
      <c r="EF18" s="11"/>
      <c r="EG18" s="11"/>
      <c r="EH18" s="13"/>
      <c r="EI18" s="11"/>
      <c r="EJ18" s="12"/>
      <c r="EK18" s="12"/>
      <c r="EL18" s="11">
        <v>434</v>
      </c>
      <c r="EM18" s="13">
        <v>19016.56</v>
      </c>
      <c r="EN18" s="11">
        <v>128</v>
      </c>
      <c r="EO18" s="11"/>
      <c r="EP18" s="13"/>
      <c r="EQ18" s="11"/>
      <c r="ER18" s="12"/>
      <c r="ES18" s="12"/>
      <c r="ET18" s="11">
        <v>555</v>
      </c>
      <c r="EU18" s="13">
        <v>17316.47</v>
      </c>
      <c r="EV18" s="11"/>
      <c r="EW18" s="11"/>
      <c r="EX18" s="13"/>
      <c r="EY18" s="11"/>
      <c r="EZ18" s="12"/>
      <c r="FA18" s="12"/>
      <c r="FB18" s="11">
        <v>2935</v>
      </c>
      <c r="FC18" s="13">
        <v>101527.16</v>
      </c>
      <c r="FD18" s="11">
        <v>101</v>
      </c>
      <c r="FE18" s="11"/>
      <c r="FF18" s="13"/>
      <c r="FG18" s="11"/>
      <c r="FH18" s="12"/>
      <c r="FI18" s="12"/>
      <c r="FJ18" s="11">
        <v>528</v>
      </c>
      <c r="FK18" s="13">
        <v>13636.92</v>
      </c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52</v>
      </c>
      <c r="GI18" s="13">
        <v>2018.99</v>
      </c>
      <c r="GJ18" s="11">
        <v>109</v>
      </c>
      <c r="GK18" s="11"/>
      <c r="GL18" s="13"/>
      <c r="GM18" s="11"/>
      <c r="GN18" s="12"/>
      <c r="GO18" s="12"/>
      <c r="GP18" s="11">
        <v>6508</v>
      </c>
      <c r="GQ18" s="13">
        <v>221495.83</v>
      </c>
      <c r="GR18" s="11">
        <v>83</v>
      </c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36</v>
      </c>
      <c r="HO18" s="13">
        <v>1237.41</v>
      </c>
      <c r="HP18" s="11">
        <v>109</v>
      </c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1007</v>
      </c>
      <c r="IE18" s="13">
        <v>26730.22</v>
      </c>
      <c r="IF18" s="11">
        <v>27</v>
      </c>
      <c r="IG18" s="11"/>
      <c r="IH18" s="13"/>
      <c r="II18" s="11"/>
      <c r="IJ18" s="12"/>
      <c r="IK18" s="12"/>
      <c r="IL18" s="11">
        <v>493</v>
      </c>
      <c r="IM18" s="13">
        <v>12034.15</v>
      </c>
      <c r="IN18" s="11">
        <v>17</v>
      </c>
      <c r="IO18" s="11"/>
      <c r="IP18" s="13"/>
      <c r="IQ18" s="11"/>
      <c r="IR18" s="12"/>
      <c r="IS18" s="12"/>
      <c r="IT18" s="11">
        <v>405</v>
      </c>
      <c r="IU18" s="13">
        <v>14648.82</v>
      </c>
      <c r="IV18" s="11"/>
      <c r="IW18" s="11"/>
      <c r="IX18" s="13"/>
      <c r="IY18" s="11"/>
      <c r="IZ18" s="12"/>
      <c r="JA18" s="12"/>
      <c r="JB18" s="11">
        <v>50</v>
      </c>
      <c r="JC18" s="13">
        <v>1995</v>
      </c>
      <c r="JD18" s="11">
        <v>5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>
        <v>346</v>
      </c>
      <c r="KA18" s="13">
        <v>2237.11</v>
      </c>
      <c r="KB18" s="11">
        <v>11</v>
      </c>
      <c r="KC18" s="11"/>
      <c r="KD18" s="13"/>
      <c r="KE18" s="11"/>
      <c r="KF18" s="12"/>
      <c r="KG18" s="12"/>
      <c r="KH18" s="11">
        <v>147</v>
      </c>
      <c r="KI18" s="13">
        <v>4688.14</v>
      </c>
      <c r="KJ18" s="11">
        <v>37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>
        <v>1</v>
      </c>
      <c r="KY18" s="13">
        <v>26.46</v>
      </c>
      <c r="KZ18" s="11">
        <v>35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263618</v>
      </c>
      <c r="C19" s="11">
        <f>=ROUNDDOWN(21.1654663551477,0)</f>
      </c>
      <c r="D19" s="11">
        <v>189000</v>
      </c>
      <c r="E19" s="12">
        <v>0.5727</v>
      </c>
      <c r="F19" s="11"/>
      <c r="G19" s="11">
        <f>=ROUNDDOWN({0},0)</f>
      </c>
      <c r="H19" s="11"/>
      <c r="I19" s="12">
        <v>0.0337</v>
      </c>
      <c r="J19" s="11">
        <v>2816634</v>
      </c>
      <c r="K19" s="13">
        <v>52380196.84</v>
      </c>
      <c r="L19" s="11">
        <v>644</v>
      </c>
      <c r="M19" s="14">
        <v>81335.71</v>
      </c>
      <c r="N19" s="11"/>
      <c r="O19" s="13"/>
      <c r="P19" s="11"/>
      <c r="Q19" s="14"/>
      <c r="R19" s="12"/>
      <c r="S19" s="12"/>
      <c r="T19" s="12"/>
      <c r="U19" s="12"/>
      <c r="V19" s="11">
        <v>756985</v>
      </c>
      <c r="W19" s="13">
        <v>15691380.11</v>
      </c>
      <c r="X19" s="11">
        <v>594</v>
      </c>
      <c r="Y19" s="11"/>
      <c r="Z19" s="13"/>
      <c r="AA19" s="11"/>
      <c r="AB19" s="12"/>
      <c r="AC19" s="12"/>
      <c r="AD19" s="11">
        <v>352005</v>
      </c>
      <c r="AE19" s="13">
        <v>5538853.81</v>
      </c>
      <c r="AF19" s="11">
        <v>633</v>
      </c>
      <c r="AG19" s="11"/>
      <c r="AH19" s="13"/>
      <c r="AI19" s="11"/>
      <c r="AJ19" s="12"/>
      <c r="AK19" s="12"/>
      <c r="AL19" s="11">
        <v>284694</v>
      </c>
      <c r="AM19" s="13">
        <v>4623080.64</v>
      </c>
      <c r="AN19" s="11">
        <v>624</v>
      </c>
      <c r="AO19" s="11"/>
      <c r="AP19" s="13"/>
      <c r="AQ19" s="11"/>
      <c r="AR19" s="12"/>
      <c r="AS19" s="12"/>
      <c r="AT19" s="11">
        <v>322723</v>
      </c>
      <c r="AU19" s="13">
        <v>5764428.54</v>
      </c>
      <c r="AV19" s="11">
        <v>14</v>
      </c>
      <c r="AW19" s="11"/>
      <c r="AX19" s="13"/>
      <c r="AY19" s="11"/>
      <c r="AZ19" s="12"/>
      <c r="BA19" s="12"/>
      <c r="BB19" s="11">
        <v>153284</v>
      </c>
      <c r="BC19" s="13">
        <v>3059704.96</v>
      </c>
      <c r="BD19" s="11">
        <v>558</v>
      </c>
      <c r="BE19" s="11"/>
      <c r="BF19" s="13"/>
      <c r="BG19" s="11"/>
      <c r="BH19" s="12"/>
      <c r="BI19" s="12"/>
      <c r="BJ19" s="11">
        <v>251394</v>
      </c>
      <c r="BK19" s="13">
        <v>4425077.36</v>
      </c>
      <c r="BL19" s="11"/>
      <c r="BM19" s="11"/>
      <c r="BN19" s="13"/>
      <c r="BO19" s="11"/>
      <c r="BP19" s="12"/>
      <c r="BQ19" s="12"/>
      <c r="BR19" s="11">
        <v>38133</v>
      </c>
      <c r="BS19" s="13">
        <v>815810.62</v>
      </c>
      <c r="BT19" s="11">
        <v>635</v>
      </c>
      <c r="BU19" s="11"/>
      <c r="BV19" s="13"/>
      <c r="BW19" s="11"/>
      <c r="BX19" s="12"/>
      <c r="BY19" s="12"/>
      <c r="BZ19" s="11">
        <v>176031</v>
      </c>
      <c r="CA19" s="13">
        <v>3421208.11</v>
      </c>
      <c r="CB19" s="11">
        <v>462</v>
      </c>
      <c r="CC19" s="11"/>
      <c r="CD19" s="13"/>
      <c r="CE19" s="11"/>
      <c r="CF19" s="12"/>
      <c r="CG19" s="12"/>
      <c r="CH19" s="11">
        <v>308162</v>
      </c>
      <c r="CI19" s="13">
        <v>5586284.45</v>
      </c>
      <c r="CJ19" s="11">
        <v>630</v>
      </c>
      <c r="CK19" s="11"/>
      <c r="CL19" s="13"/>
      <c r="CM19" s="11"/>
      <c r="CN19" s="12"/>
      <c r="CO19" s="12"/>
      <c r="CP19" s="11">
        <v>33387</v>
      </c>
      <c r="CQ19" s="13">
        <v>559359.01</v>
      </c>
      <c r="CR19" s="11">
        <v>527</v>
      </c>
      <c r="CS19" s="11"/>
      <c r="CT19" s="13"/>
      <c r="CU19" s="11"/>
      <c r="CV19" s="12"/>
      <c r="CW19" s="12"/>
      <c r="CX19" s="11">
        <v>33640</v>
      </c>
      <c r="CY19" s="13">
        <v>490673.62</v>
      </c>
      <c r="CZ19" s="11">
        <v>169</v>
      </c>
      <c r="DA19" s="11"/>
      <c r="DB19" s="13"/>
      <c r="DC19" s="11"/>
      <c r="DD19" s="12"/>
      <c r="DE19" s="12"/>
      <c r="DF19" s="11">
        <v>13071</v>
      </c>
      <c r="DG19" s="13">
        <v>194539.29</v>
      </c>
      <c r="DH19" s="11">
        <v>74</v>
      </c>
      <c r="DI19" s="11"/>
      <c r="DJ19" s="13"/>
      <c r="DK19" s="11"/>
      <c r="DL19" s="12"/>
      <c r="DM19" s="12"/>
      <c r="DN19" s="11">
        <v>11903</v>
      </c>
      <c r="DO19" s="13">
        <v>210986.11</v>
      </c>
      <c r="DP19" s="11">
        <v>28</v>
      </c>
      <c r="DQ19" s="11"/>
      <c r="DR19" s="13"/>
      <c r="DS19" s="11"/>
      <c r="DT19" s="12"/>
      <c r="DU19" s="12"/>
      <c r="DV19" s="11"/>
      <c r="DW19" s="13"/>
      <c r="DX19" s="11"/>
      <c r="DY19" s="11"/>
      <c r="DZ19" s="13"/>
      <c r="EA19" s="11"/>
      <c r="EB19" s="12"/>
      <c r="EC19" s="12"/>
      <c r="ED19" s="11">
        <v>18222</v>
      </c>
      <c r="EE19" s="13">
        <v>557912.75</v>
      </c>
      <c r="EF19" s="11"/>
      <c r="EG19" s="11"/>
      <c r="EH19" s="13"/>
      <c r="EI19" s="11"/>
      <c r="EJ19" s="12"/>
      <c r="EK19" s="12"/>
      <c r="EL19" s="11">
        <v>4564</v>
      </c>
      <c r="EM19" s="13">
        <v>134412.09</v>
      </c>
      <c r="EN19" s="11">
        <v>642</v>
      </c>
      <c r="EO19" s="11"/>
      <c r="EP19" s="13"/>
      <c r="EQ19" s="11"/>
      <c r="ER19" s="12"/>
      <c r="ES19" s="12"/>
      <c r="ET19" s="11">
        <v>12598</v>
      </c>
      <c r="EU19" s="13">
        <v>285022.42</v>
      </c>
      <c r="EV19" s="11">
        <v>240</v>
      </c>
      <c r="EW19" s="11"/>
      <c r="EX19" s="13"/>
      <c r="EY19" s="11"/>
      <c r="EZ19" s="12"/>
      <c r="FA19" s="12"/>
      <c r="FB19" s="11">
        <v>25820</v>
      </c>
      <c r="FC19" s="13">
        <v>642860.31</v>
      </c>
      <c r="FD19" s="11">
        <v>310</v>
      </c>
      <c r="FE19" s="11"/>
      <c r="FF19" s="13"/>
      <c r="FG19" s="11"/>
      <c r="FH19" s="12"/>
      <c r="FI19" s="12"/>
      <c r="FJ19" s="11">
        <v>2218</v>
      </c>
      <c r="FK19" s="13">
        <v>40970.74</v>
      </c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140</v>
      </c>
      <c r="GI19" s="13">
        <v>3683.35</v>
      </c>
      <c r="GJ19" s="11">
        <v>364</v>
      </c>
      <c r="GK19" s="11"/>
      <c r="GL19" s="13"/>
      <c r="GM19" s="11"/>
      <c r="GN19" s="12"/>
      <c r="GO19" s="12"/>
      <c r="GP19" s="11">
        <v>16</v>
      </c>
      <c r="GQ19" s="13">
        <v>537.46</v>
      </c>
      <c r="GR19" s="11"/>
      <c r="GS19" s="11"/>
      <c r="GT19" s="13"/>
      <c r="GU19" s="11"/>
      <c r="GV19" s="12"/>
      <c r="GW19" s="12"/>
      <c r="GX19" s="11">
        <v>4032</v>
      </c>
      <c r="GY19" s="13">
        <v>76865.35</v>
      </c>
      <c r="GZ19" s="11">
        <v>49</v>
      </c>
      <c r="HA19" s="11"/>
      <c r="HB19" s="13"/>
      <c r="HC19" s="11"/>
      <c r="HD19" s="12"/>
      <c r="HE19" s="12"/>
      <c r="HF19" s="11">
        <v>1638</v>
      </c>
      <c r="HG19" s="13">
        <v>35593.68</v>
      </c>
      <c r="HH19" s="11">
        <v>110</v>
      </c>
      <c r="HI19" s="11"/>
      <c r="HJ19" s="13"/>
      <c r="HK19" s="11"/>
      <c r="HL19" s="12"/>
      <c r="HM19" s="12"/>
      <c r="HN19" s="11">
        <v>398</v>
      </c>
      <c r="HO19" s="13">
        <v>16413.91</v>
      </c>
      <c r="HP19" s="11">
        <v>543</v>
      </c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3936</v>
      </c>
      <c r="IE19" s="13">
        <v>64762.21</v>
      </c>
      <c r="IF19" s="11">
        <v>176</v>
      </c>
      <c r="IG19" s="11"/>
      <c r="IH19" s="13"/>
      <c r="II19" s="11"/>
      <c r="IJ19" s="12"/>
      <c r="IK19" s="12"/>
      <c r="IL19" s="11">
        <v>5945</v>
      </c>
      <c r="IM19" s="13">
        <v>101314.22</v>
      </c>
      <c r="IN19" s="11">
        <v>182</v>
      </c>
      <c r="IO19" s="11"/>
      <c r="IP19" s="13"/>
      <c r="IQ19" s="11"/>
      <c r="IR19" s="12"/>
      <c r="IS19" s="12"/>
      <c r="IT19" s="11">
        <v>828</v>
      </c>
      <c r="IU19" s="13">
        <v>18343.97</v>
      </c>
      <c r="IV19" s="11"/>
      <c r="IW19" s="11"/>
      <c r="IX19" s="13"/>
      <c r="IY19" s="11"/>
      <c r="IZ19" s="12"/>
      <c r="JA19" s="12"/>
      <c r="JB19" s="11">
        <v>425</v>
      </c>
      <c r="JC19" s="13">
        <v>12773.44</v>
      </c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437</v>
      </c>
      <c r="KA19" s="13">
        <v>7219.29</v>
      </c>
      <c r="KB19" s="11">
        <v>23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>
        <v>5</v>
      </c>
      <c r="KY19" s="13">
        <v>125.02</v>
      </c>
      <c r="KZ19" s="11">
        <v>246</v>
      </c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250509</v>
      </c>
      <c r="C20" s="11">
        <f>=ROUNDDOWN(29.7735862511588,0)</f>
      </c>
      <c r="D20" s="11">
        <v>177882</v>
      </c>
      <c r="E20" s="12">
        <v>0.5566</v>
      </c>
      <c r="F20" s="11"/>
      <c r="G20" s="11">
        <f>=ROUNDDOWN({0},0)</f>
      </c>
      <c r="H20" s="11"/>
      <c r="I20" s="12">
        <v>0.0217</v>
      </c>
      <c r="J20" s="11">
        <v>2118575</v>
      </c>
      <c r="K20" s="13">
        <v>83641891.08</v>
      </c>
      <c r="L20" s="11">
        <v>654</v>
      </c>
      <c r="M20" s="14">
        <v>127892.8</v>
      </c>
      <c r="N20" s="11"/>
      <c r="O20" s="13"/>
      <c r="P20" s="11"/>
      <c r="Q20" s="14"/>
      <c r="R20" s="12"/>
      <c r="S20" s="12"/>
      <c r="T20" s="12"/>
      <c r="U20" s="12"/>
      <c r="V20" s="11">
        <v>753764</v>
      </c>
      <c r="W20" s="13">
        <v>29371365.22</v>
      </c>
      <c r="X20" s="11">
        <v>536</v>
      </c>
      <c r="Y20" s="11"/>
      <c r="Z20" s="13"/>
      <c r="AA20" s="11"/>
      <c r="AB20" s="12"/>
      <c r="AC20" s="12"/>
      <c r="AD20" s="11">
        <v>124931</v>
      </c>
      <c r="AE20" s="13">
        <v>4825473.79</v>
      </c>
      <c r="AF20" s="11">
        <v>560</v>
      </c>
      <c r="AG20" s="11"/>
      <c r="AH20" s="13"/>
      <c r="AI20" s="11"/>
      <c r="AJ20" s="12"/>
      <c r="AK20" s="12"/>
      <c r="AL20" s="11">
        <v>150322</v>
      </c>
      <c r="AM20" s="13">
        <v>6255880.61</v>
      </c>
      <c r="AN20" s="11">
        <v>551</v>
      </c>
      <c r="AO20" s="11"/>
      <c r="AP20" s="13"/>
      <c r="AQ20" s="11"/>
      <c r="AR20" s="12"/>
      <c r="AS20" s="12"/>
      <c r="AT20" s="11">
        <v>207478</v>
      </c>
      <c r="AU20" s="13">
        <v>6564961.97</v>
      </c>
      <c r="AV20" s="11">
        <v>388</v>
      </c>
      <c r="AW20" s="11"/>
      <c r="AX20" s="13"/>
      <c r="AY20" s="11"/>
      <c r="AZ20" s="12"/>
      <c r="BA20" s="12"/>
      <c r="BB20" s="11">
        <v>98530</v>
      </c>
      <c r="BC20" s="13">
        <v>4319674.09</v>
      </c>
      <c r="BD20" s="11">
        <v>585</v>
      </c>
      <c r="BE20" s="11"/>
      <c r="BF20" s="13"/>
      <c r="BG20" s="11"/>
      <c r="BH20" s="12"/>
      <c r="BI20" s="12"/>
      <c r="BJ20" s="11">
        <v>167292</v>
      </c>
      <c r="BK20" s="13">
        <v>6895044.46</v>
      </c>
      <c r="BL20" s="11"/>
      <c r="BM20" s="11"/>
      <c r="BN20" s="13"/>
      <c r="BO20" s="11"/>
      <c r="BP20" s="12"/>
      <c r="BQ20" s="12"/>
      <c r="BR20" s="11">
        <v>56186</v>
      </c>
      <c r="BS20" s="13">
        <v>2567539.1</v>
      </c>
      <c r="BT20" s="11">
        <v>560</v>
      </c>
      <c r="BU20" s="11"/>
      <c r="BV20" s="13"/>
      <c r="BW20" s="11"/>
      <c r="BX20" s="12"/>
      <c r="BY20" s="12"/>
      <c r="BZ20" s="11">
        <v>194399</v>
      </c>
      <c r="CA20" s="13">
        <v>9257421.39</v>
      </c>
      <c r="CB20" s="11">
        <v>535</v>
      </c>
      <c r="CC20" s="11"/>
      <c r="CD20" s="13"/>
      <c r="CE20" s="11"/>
      <c r="CF20" s="12"/>
      <c r="CG20" s="12"/>
      <c r="CH20" s="11">
        <v>97313</v>
      </c>
      <c r="CI20" s="13">
        <v>4143515.43</v>
      </c>
      <c r="CJ20" s="11">
        <v>516</v>
      </c>
      <c r="CK20" s="11"/>
      <c r="CL20" s="13"/>
      <c r="CM20" s="11"/>
      <c r="CN20" s="12"/>
      <c r="CO20" s="12"/>
      <c r="CP20" s="11">
        <v>37899</v>
      </c>
      <c r="CQ20" s="13">
        <v>1619664.33</v>
      </c>
      <c r="CR20" s="11">
        <v>522</v>
      </c>
      <c r="CS20" s="11"/>
      <c r="CT20" s="13"/>
      <c r="CU20" s="11"/>
      <c r="CV20" s="12"/>
      <c r="CW20" s="12"/>
      <c r="CX20" s="11">
        <v>41815</v>
      </c>
      <c r="CY20" s="13">
        <v>1666961.18</v>
      </c>
      <c r="CZ20" s="11">
        <v>74</v>
      </c>
      <c r="DA20" s="11"/>
      <c r="DB20" s="13"/>
      <c r="DC20" s="11"/>
      <c r="DD20" s="12"/>
      <c r="DE20" s="12"/>
      <c r="DF20" s="11">
        <v>39232</v>
      </c>
      <c r="DG20" s="13">
        <v>1656300.86</v>
      </c>
      <c r="DH20" s="11">
        <v>66</v>
      </c>
      <c r="DI20" s="11"/>
      <c r="DJ20" s="13"/>
      <c r="DK20" s="11"/>
      <c r="DL20" s="12"/>
      <c r="DM20" s="12"/>
      <c r="DN20" s="11">
        <v>388</v>
      </c>
      <c r="DO20" s="13">
        <v>23265.67</v>
      </c>
      <c r="DP20" s="11">
        <v>35</v>
      </c>
      <c r="DQ20" s="11"/>
      <c r="DR20" s="13"/>
      <c r="DS20" s="11"/>
      <c r="DT20" s="12"/>
      <c r="DU20" s="12"/>
      <c r="DV20" s="11">
        <v>68782</v>
      </c>
      <c r="DW20" s="13">
        <v>1260626.21</v>
      </c>
      <c r="DX20" s="11"/>
      <c r="DY20" s="11"/>
      <c r="DZ20" s="13"/>
      <c r="EA20" s="11"/>
      <c r="EB20" s="12"/>
      <c r="EC20" s="12"/>
      <c r="ED20" s="11"/>
      <c r="EE20" s="13"/>
      <c r="EF20" s="11"/>
      <c r="EG20" s="11"/>
      <c r="EH20" s="13"/>
      <c r="EI20" s="11"/>
      <c r="EJ20" s="12"/>
      <c r="EK20" s="12"/>
      <c r="EL20" s="11">
        <v>38788</v>
      </c>
      <c r="EM20" s="13">
        <v>1549033.01</v>
      </c>
      <c r="EN20" s="11">
        <v>619</v>
      </c>
      <c r="EO20" s="11"/>
      <c r="EP20" s="13"/>
      <c r="EQ20" s="11"/>
      <c r="ER20" s="12"/>
      <c r="ES20" s="12"/>
      <c r="ET20" s="11">
        <v>1264</v>
      </c>
      <c r="EU20" s="13">
        <v>58583.44</v>
      </c>
      <c r="EV20" s="11">
        <v>307</v>
      </c>
      <c r="EW20" s="11"/>
      <c r="EX20" s="13"/>
      <c r="EY20" s="11"/>
      <c r="EZ20" s="12"/>
      <c r="FA20" s="12"/>
      <c r="FB20" s="11">
        <v>16089</v>
      </c>
      <c r="FC20" s="13">
        <v>634730.74</v>
      </c>
      <c r="FD20" s="11">
        <v>396</v>
      </c>
      <c r="FE20" s="11"/>
      <c r="FF20" s="13"/>
      <c r="FG20" s="11"/>
      <c r="FH20" s="12"/>
      <c r="FI20" s="12"/>
      <c r="FJ20" s="11">
        <v>13609</v>
      </c>
      <c r="FK20" s="13">
        <v>485276.67</v>
      </c>
      <c r="FL20" s="11"/>
      <c r="FM20" s="11"/>
      <c r="FN20" s="13"/>
      <c r="FO20" s="11"/>
      <c r="FP20" s="12"/>
      <c r="FQ20" s="12"/>
      <c r="FR20" s="11">
        <v>2776</v>
      </c>
      <c r="FS20" s="13">
        <v>131456.22</v>
      </c>
      <c r="FT20" s="11">
        <v>245</v>
      </c>
      <c r="FU20" s="11"/>
      <c r="FV20" s="13"/>
      <c r="FW20" s="11"/>
      <c r="FX20" s="12"/>
      <c r="FY20" s="12"/>
      <c r="FZ20" s="11"/>
      <c r="GA20" s="13"/>
      <c r="GB20" s="11"/>
      <c r="GC20" s="11"/>
      <c r="GD20" s="13"/>
      <c r="GE20" s="11"/>
      <c r="GF20" s="12"/>
      <c r="GG20" s="12"/>
      <c r="GH20" s="11">
        <v>204</v>
      </c>
      <c r="GI20" s="13">
        <v>8658.62</v>
      </c>
      <c r="GJ20" s="11">
        <v>333</v>
      </c>
      <c r="GK20" s="11"/>
      <c r="GL20" s="13"/>
      <c r="GM20" s="11"/>
      <c r="GN20" s="12"/>
      <c r="GO20" s="12"/>
      <c r="GP20" s="11">
        <v>616</v>
      </c>
      <c r="GQ20" s="13">
        <v>45608.61</v>
      </c>
      <c r="GR20" s="11">
        <v>21</v>
      </c>
      <c r="GS20" s="11"/>
      <c r="GT20" s="13"/>
      <c r="GU20" s="11"/>
      <c r="GV20" s="12"/>
      <c r="GW20" s="12"/>
      <c r="GX20" s="11">
        <v>1414</v>
      </c>
      <c r="GY20" s="13">
        <v>61991.53</v>
      </c>
      <c r="GZ20" s="11">
        <v>70</v>
      </c>
      <c r="HA20" s="11"/>
      <c r="HB20" s="13"/>
      <c r="HC20" s="11"/>
      <c r="HD20" s="12"/>
      <c r="HE20" s="12"/>
      <c r="HF20" s="11">
        <v>1110</v>
      </c>
      <c r="HG20" s="13">
        <v>55781.74</v>
      </c>
      <c r="HH20" s="11">
        <v>103</v>
      </c>
      <c r="HI20" s="11"/>
      <c r="HJ20" s="13"/>
      <c r="HK20" s="11"/>
      <c r="HL20" s="12"/>
      <c r="HM20" s="12"/>
      <c r="HN20" s="11">
        <v>1595</v>
      </c>
      <c r="HO20" s="13">
        <v>63484.2</v>
      </c>
      <c r="HP20" s="11">
        <v>539</v>
      </c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1450</v>
      </c>
      <c r="IE20" s="13">
        <v>59070.07</v>
      </c>
      <c r="IF20" s="11">
        <v>220</v>
      </c>
      <c r="IG20" s="11"/>
      <c r="IH20" s="13"/>
      <c r="II20" s="11"/>
      <c r="IJ20" s="12"/>
      <c r="IK20" s="12"/>
      <c r="IL20" s="11">
        <v>687</v>
      </c>
      <c r="IM20" s="13">
        <v>28208.45</v>
      </c>
      <c r="IN20" s="11">
        <v>101</v>
      </c>
      <c r="IO20" s="11"/>
      <c r="IP20" s="13"/>
      <c r="IQ20" s="11"/>
      <c r="IR20" s="12"/>
      <c r="IS20" s="12"/>
      <c r="IT20" s="11">
        <v>588</v>
      </c>
      <c r="IU20" s="13">
        <v>30186.11</v>
      </c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>
        <v>48</v>
      </c>
      <c r="KI20" s="13">
        <v>1830.76</v>
      </c>
      <c r="KJ20" s="11">
        <v>127</v>
      </c>
      <c r="KK20" s="11"/>
      <c r="KL20" s="13"/>
      <c r="KM20" s="11"/>
      <c r="KN20" s="12"/>
      <c r="KO20" s="12"/>
      <c r="KP20" s="11">
        <v>6</v>
      </c>
      <c r="KQ20" s="13">
        <v>296.6</v>
      </c>
      <c r="KR20" s="11">
        <v>60</v>
      </c>
      <c r="KS20" s="11"/>
      <c r="KT20" s="13"/>
      <c r="KU20" s="11"/>
      <c r="KV20" s="12"/>
      <c r="KW20" s="12"/>
      <c r="KX20" s="11"/>
      <c r="KY20" s="13"/>
      <c r="KZ20" s="11">
        <v>279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24664146</v>
      </c>
      <c r="K21" s="17">
        <v>1075329160.49</v>
      </c>
      <c r="L21" s="15">
        <v>8537</v>
      </c>
      <c r="M21" s="18">
        <v>125961.01</v>
      </c>
      <c r="N21" s="15"/>
      <c r="O21" s="17"/>
      <c r="P21" s="15"/>
      <c r="Q21" s="18"/>
      <c r="R21" s="16"/>
      <c r="S21" s="16"/>
      <c r="T21" s="16"/>
      <c r="U21" s="16"/>
      <c r="V21" s="15">
        <v>7127309</v>
      </c>
      <c r="W21" s="17">
        <v>262636711.01</v>
      </c>
      <c r="X21" s="15">
        <v>6197</v>
      </c>
      <c r="Y21" s="15"/>
      <c r="Z21" s="17"/>
      <c r="AA21" s="15"/>
      <c r="AB21" s="16"/>
      <c r="AC21" s="16"/>
      <c r="AD21" s="15">
        <v>1943417</v>
      </c>
      <c r="AE21" s="17">
        <v>145916212.15</v>
      </c>
      <c r="AF21" s="15">
        <v>6960</v>
      </c>
      <c r="AG21" s="15"/>
      <c r="AH21" s="17"/>
      <c r="AI21" s="15"/>
      <c r="AJ21" s="16"/>
      <c r="AK21" s="16"/>
      <c r="AL21" s="15">
        <v>3131059</v>
      </c>
      <c r="AM21" s="17">
        <v>117946234.54</v>
      </c>
      <c r="AN21" s="15">
        <v>6823</v>
      </c>
      <c r="AO21" s="15"/>
      <c r="AP21" s="17"/>
      <c r="AQ21" s="15"/>
      <c r="AR21" s="16"/>
      <c r="AS21" s="16"/>
      <c r="AT21" s="15">
        <v>3383575</v>
      </c>
      <c r="AU21" s="17">
        <v>107189787</v>
      </c>
      <c r="AV21" s="15">
        <v>5945</v>
      </c>
      <c r="AW21" s="15"/>
      <c r="AX21" s="17"/>
      <c r="AY21" s="15"/>
      <c r="AZ21" s="16"/>
      <c r="BA21" s="16"/>
      <c r="BB21" s="15">
        <v>1277725</v>
      </c>
      <c r="BC21" s="17">
        <v>86588139.5</v>
      </c>
      <c r="BD21" s="15">
        <v>6908</v>
      </c>
      <c r="BE21" s="15"/>
      <c r="BF21" s="17"/>
      <c r="BG21" s="15"/>
      <c r="BH21" s="16"/>
      <c r="BI21" s="16"/>
      <c r="BJ21" s="15">
        <v>1571635</v>
      </c>
      <c r="BK21" s="17">
        <v>67563426.55</v>
      </c>
      <c r="BL21" s="15"/>
      <c r="BM21" s="15"/>
      <c r="BN21" s="17"/>
      <c r="BO21" s="15"/>
      <c r="BP21" s="16"/>
      <c r="BQ21" s="16"/>
      <c r="BR21" s="15">
        <v>812766</v>
      </c>
      <c r="BS21" s="17">
        <v>65413660.14</v>
      </c>
      <c r="BT21" s="15">
        <v>6818</v>
      </c>
      <c r="BU21" s="15"/>
      <c r="BV21" s="17"/>
      <c r="BW21" s="15"/>
      <c r="BX21" s="16"/>
      <c r="BY21" s="16"/>
      <c r="BZ21" s="15">
        <v>1735472</v>
      </c>
      <c r="CA21" s="17">
        <v>63079535.09</v>
      </c>
      <c r="CB21" s="15">
        <v>5773</v>
      </c>
      <c r="CC21" s="15"/>
      <c r="CD21" s="17"/>
      <c r="CE21" s="15"/>
      <c r="CF21" s="16"/>
      <c r="CG21" s="16"/>
      <c r="CH21" s="15">
        <v>1390815</v>
      </c>
      <c r="CI21" s="17">
        <v>58012548.96</v>
      </c>
      <c r="CJ21" s="15">
        <v>5660</v>
      </c>
      <c r="CK21" s="15"/>
      <c r="CL21" s="17"/>
      <c r="CM21" s="15"/>
      <c r="CN21" s="16"/>
      <c r="CO21" s="16"/>
      <c r="CP21" s="15">
        <v>508743</v>
      </c>
      <c r="CQ21" s="17">
        <v>23093829.74</v>
      </c>
      <c r="CR21" s="15">
        <v>5397</v>
      </c>
      <c r="CS21" s="15"/>
      <c r="CT21" s="17"/>
      <c r="CU21" s="15"/>
      <c r="CV21" s="16"/>
      <c r="CW21" s="16"/>
      <c r="CX21" s="15">
        <v>345134</v>
      </c>
      <c r="CY21" s="17">
        <v>10893360.19</v>
      </c>
      <c r="CZ21" s="15">
        <v>2001</v>
      </c>
      <c r="DA21" s="15"/>
      <c r="DB21" s="17"/>
      <c r="DC21" s="15"/>
      <c r="DD21" s="16"/>
      <c r="DE21" s="16"/>
      <c r="DF21" s="15">
        <v>236061</v>
      </c>
      <c r="DG21" s="17">
        <v>9450418.12</v>
      </c>
      <c r="DH21" s="15">
        <v>1594</v>
      </c>
      <c r="DI21" s="15"/>
      <c r="DJ21" s="17"/>
      <c r="DK21" s="15"/>
      <c r="DL21" s="16"/>
      <c r="DM21" s="16"/>
      <c r="DN21" s="15">
        <v>104267</v>
      </c>
      <c r="DO21" s="17">
        <v>8521580.09</v>
      </c>
      <c r="DP21" s="15">
        <v>877</v>
      </c>
      <c r="DQ21" s="15"/>
      <c r="DR21" s="17"/>
      <c r="DS21" s="15"/>
      <c r="DT21" s="16"/>
      <c r="DU21" s="16"/>
      <c r="DV21" s="15">
        <v>320957</v>
      </c>
      <c r="DW21" s="17">
        <v>7643536.06</v>
      </c>
      <c r="DX21" s="15"/>
      <c r="DY21" s="15"/>
      <c r="DZ21" s="17"/>
      <c r="EA21" s="15"/>
      <c r="EB21" s="16"/>
      <c r="EC21" s="16"/>
      <c r="ED21" s="15">
        <v>158866</v>
      </c>
      <c r="EE21" s="17">
        <v>7185614.61</v>
      </c>
      <c r="EF21" s="15"/>
      <c r="EG21" s="15"/>
      <c r="EH21" s="17"/>
      <c r="EI21" s="15"/>
      <c r="EJ21" s="16"/>
      <c r="EK21" s="16"/>
      <c r="EL21" s="15">
        <v>105230</v>
      </c>
      <c r="EM21" s="17">
        <v>4812389.17</v>
      </c>
      <c r="EN21" s="15">
        <v>7299</v>
      </c>
      <c r="EO21" s="15"/>
      <c r="EP21" s="17"/>
      <c r="EQ21" s="15"/>
      <c r="ER21" s="16"/>
      <c r="ES21" s="16"/>
      <c r="ET21" s="15">
        <v>48022</v>
      </c>
      <c r="EU21" s="17">
        <v>4426643.79</v>
      </c>
      <c r="EV21" s="15">
        <v>2587</v>
      </c>
      <c r="EW21" s="15"/>
      <c r="EX21" s="17"/>
      <c r="EY21" s="15"/>
      <c r="EZ21" s="16"/>
      <c r="FA21" s="16"/>
      <c r="FB21" s="15">
        <v>102039</v>
      </c>
      <c r="FC21" s="17">
        <v>4163536.04</v>
      </c>
      <c r="FD21" s="15">
        <v>2616</v>
      </c>
      <c r="FE21" s="15"/>
      <c r="FF21" s="17"/>
      <c r="FG21" s="15"/>
      <c r="FH21" s="16"/>
      <c r="FI21" s="16"/>
      <c r="FJ21" s="15">
        <v>82631</v>
      </c>
      <c r="FK21" s="17">
        <v>3520425.92</v>
      </c>
      <c r="FL21" s="15"/>
      <c r="FM21" s="15"/>
      <c r="FN21" s="17"/>
      <c r="FO21" s="15"/>
      <c r="FP21" s="16"/>
      <c r="FQ21" s="16"/>
      <c r="FR21" s="15">
        <v>21233</v>
      </c>
      <c r="FS21" s="17">
        <v>2396055.01</v>
      </c>
      <c r="FT21" s="15">
        <v>1275</v>
      </c>
      <c r="FU21" s="15"/>
      <c r="FV21" s="17"/>
      <c r="FW21" s="15"/>
      <c r="FX21" s="16"/>
      <c r="FY21" s="16"/>
      <c r="FZ21" s="15">
        <v>17136</v>
      </c>
      <c r="GA21" s="17">
        <v>2164960.01</v>
      </c>
      <c r="GB21" s="15"/>
      <c r="GC21" s="15"/>
      <c r="GD21" s="17"/>
      <c r="GE21" s="15"/>
      <c r="GF21" s="16"/>
      <c r="GG21" s="16"/>
      <c r="GH21" s="15">
        <v>14334</v>
      </c>
      <c r="GI21" s="17">
        <v>1935554.07</v>
      </c>
      <c r="GJ21" s="15">
        <v>5340</v>
      </c>
      <c r="GK21" s="15"/>
      <c r="GL21" s="17"/>
      <c r="GM21" s="15"/>
      <c r="GN21" s="16"/>
      <c r="GO21" s="16"/>
      <c r="GP21" s="15">
        <v>34171</v>
      </c>
      <c r="GQ21" s="17">
        <v>1653116.93</v>
      </c>
      <c r="GR21" s="15">
        <v>1018</v>
      </c>
      <c r="GS21" s="15"/>
      <c r="GT21" s="17"/>
      <c r="GU21" s="15"/>
      <c r="GV21" s="16"/>
      <c r="GW21" s="16"/>
      <c r="GX21" s="15">
        <v>41859</v>
      </c>
      <c r="GY21" s="17">
        <v>1623212.47</v>
      </c>
      <c r="GZ21" s="15">
        <v>1184</v>
      </c>
      <c r="HA21" s="15"/>
      <c r="HB21" s="17"/>
      <c r="HC21" s="15"/>
      <c r="HD21" s="16"/>
      <c r="HE21" s="16"/>
      <c r="HF21" s="15">
        <v>16690</v>
      </c>
      <c r="HG21" s="17">
        <v>1581653.55</v>
      </c>
      <c r="HH21" s="15">
        <v>1077</v>
      </c>
      <c r="HI21" s="15"/>
      <c r="HJ21" s="17"/>
      <c r="HK21" s="15"/>
      <c r="HL21" s="16"/>
      <c r="HM21" s="16"/>
      <c r="HN21" s="15">
        <v>49672</v>
      </c>
      <c r="HO21" s="17">
        <v>1420821.35</v>
      </c>
      <c r="HP21" s="15">
        <v>5904</v>
      </c>
      <c r="HQ21" s="15"/>
      <c r="HR21" s="17"/>
      <c r="HS21" s="15"/>
      <c r="HT21" s="16"/>
      <c r="HU21" s="16"/>
      <c r="HV21" s="15">
        <v>9179</v>
      </c>
      <c r="HW21" s="17">
        <v>1370900.57</v>
      </c>
      <c r="HX21" s="15">
        <v>872</v>
      </c>
      <c r="HY21" s="15"/>
      <c r="HZ21" s="17"/>
      <c r="IA21" s="15"/>
      <c r="IB21" s="16"/>
      <c r="IC21" s="16"/>
      <c r="ID21" s="15">
        <v>26288</v>
      </c>
      <c r="IE21" s="17">
        <v>975440.54</v>
      </c>
      <c r="IF21" s="15">
        <v>2145</v>
      </c>
      <c r="IG21" s="15"/>
      <c r="IH21" s="17"/>
      <c r="II21" s="15"/>
      <c r="IJ21" s="16"/>
      <c r="IK21" s="16"/>
      <c r="IL21" s="15">
        <v>22719</v>
      </c>
      <c r="IM21" s="17">
        <v>888456.35</v>
      </c>
      <c r="IN21" s="15">
        <v>841</v>
      </c>
      <c r="IO21" s="15"/>
      <c r="IP21" s="17"/>
      <c r="IQ21" s="15"/>
      <c r="IR21" s="16"/>
      <c r="IS21" s="16"/>
      <c r="IT21" s="15">
        <v>8374</v>
      </c>
      <c r="IU21" s="17">
        <v>644917.41</v>
      </c>
      <c r="IV21" s="15"/>
      <c r="IW21" s="15"/>
      <c r="IX21" s="17"/>
      <c r="IY21" s="15"/>
      <c r="IZ21" s="16"/>
      <c r="JA21" s="16"/>
      <c r="JB21" s="15">
        <v>9844</v>
      </c>
      <c r="JC21" s="17">
        <v>367168.84</v>
      </c>
      <c r="JD21" s="15">
        <v>254</v>
      </c>
      <c r="JE21" s="15"/>
      <c r="JF21" s="17"/>
      <c r="JG21" s="15"/>
      <c r="JH21" s="16"/>
      <c r="JI21" s="16"/>
      <c r="JJ21" s="15">
        <v>1016</v>
      </c>
      <c r="JK21" s="17">
        <v>76303.54</v>
      </c>
      <c r="JL21" s="15">
        <v>100</v>
      </c>
      <c r="JM21" s="15"/>
      <c r="JN21" s="17"/>
      <c r="JO21" s="15"/>
      <c r="JP21" s="16"/>
      <c r="JQ21" s="16"/>
      <c r="JR21" s="15">
        <v>3167</v>
      </c>
      <c r="JS21" s="17">
        <v>74927.65</v>
      </c>
      <c r="JT21" s="15">
        <v>21</v>
      </c>
      <c r="JU21" s="15"/>
      <c r="JV21" s="17"/>
      <c r="JW21" s="15"/>
      <c r="JX21" s="16"/>
      <c r="JY21" s="16"/>
      <c r="JZ21" s="15">
        <v>1988</v>
      </c>
      <c r="KA21" s="17">
        <v>59884.83</v>
      </c>
      <c r="KB21" s="15">
        <v>166</v>
      </c>
      <c r="KC21" s="15"/>
      <c r="KD21" s="17"/>
      <c r="KE21" s="15"/>
      <c r="KF21" s="16"/>
      <c r="KG21" s="16"/>
      <c r="KH21" s="15">
        <v>708</v>
      </c>
      <c r="KI21" s="17">
        <v>35896.59</v>
      </c>
      <c r="KJ21" s="15">
        <v>904</v>
      </c>
      <c r="KK21" s="15"/>
      <c r="KL21" s="17"/>
      <c r="KM21" s="15"/>
      <c r="KN21" s="16"/>
      <c r="KO21" s="16"/>
      <c r="KP21" s="15">
        <v>28</v>
      </c>
      <c r="KQ21" s="17">
        <v>1680.74</v>
      </c>
      <c r="KR21" s="15">
        <v>131</v>
      </c>
      <c r="KS21" s="15"/>
      <c r="KT21" s="17"/>
      <c r="KU21" s="15"/>
      <c r="KV21" s="16"/>
      <c r="KW21" s="16"/>
      <c r="KX21" s="15">
        <v>17</v>
      </c>
      <c r="KY21" s="17">
        <v>621.37</v>
      </c>
      <c r="KZ21" s="15">
        <v>2704</v>
      </c>
      <c r="LA21" s="15"/>
      <c r="LB21" s="17"/>
      <c r="LC21" s="15"/>
      <c r="LD21" s="16"/>
      <c r="LE21" s="16"/>
      <c r="LF21" s="15"/>
      <c r="LG21" s="17"/>
      <c r="LH21" s="15">
        <v>4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