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<sst xmlns="http://schemas.openxmlformats.org/spreadsheetml/2006/main" count="50" uniqueCount="50">
  <si>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</si>
  <si>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Shipped Date</t>
  </si>
  <si>
    <t>Start Date:</t>
  </si>
  <si>
    <t>05/20/2024</t>
  </si>
  <si>
    <t>End Date:</t>
  </si>
  <si>
    <t>05/26/2024</t>
  </si>
  <si>
    <t>Report Run Date:</t>
  </si>
  <si>
    <t>05/28/2024</t>
  </si>
  <si>
    <t>Division</t>
  </si>
  <si>
    <t>Current And Future Inventory</t>
  </si>
  <si>
    <t>Current And History Sales Comparison</t>
  </si>
  <si>
    <t>ASHFURNDS</t>
  </si>
  <si>
    <t>AMERSIGNDS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</si>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</sst>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565675</v>
      </c>
      <c r="C5" s="11">
        <f>=ROUNDDOWN(22.3785090356679,0)</f>
      </c>
      <c r="D5" s="11">
        <v>443821</v>
      </c>
      <c r="E5" s="12">
        <v>0.9357</v>
      </c>
      <c r="F5" s="11"/>
      <c r="G5" s="11">
        <f>=ROUNDDOWN({0},0)</f>
      </c>
      <c r="H5" s="11">
        <v>150</v>
      </c>
      <c r="I5" s="12"/>
      <c r="J5" s="11">
        <v>124</v>
      </c>
      <c r="K5" s="13">
        <v>8510</v>
      </c>
      <c r="L5" s="11">
        <v>1701</v>
      </c>
      <c r="M5" s="14">
        <v>5</v>
      </c>
      <c r="N5" s="11"/>
      <c r="O5" s="13"/>
      <c r="P5" s="11"/>
      <c r="Q5" s="14"/>
      <c r="R5" s="12"/>
      <c r="S5" s="12"/>
      <c r="T5" s="12"/>
      <c r="U5" s="12"/>
      <c r="V5" s="11">
        <v>66</v>
      </c>
      <c r="W5" s="13">
        <v>3712.28</v>
      </c>
      <c r="X5" s="11">
        <v>919</v>
      </c>
      <c r="Y5" s="11"/>
      <c r="Z5" s="13"/>
      <c r="AA5" s="11"/>
      <c r="AB5" s="12"/>
      <c r="AC5" s="12"/>
      <c r="AD5" s="11">
        <v>20</v>
      </c>
      <c r="AE5" s="13">
        <v>2002.37</v>
      </c>
      <c r="AF5" s="11">
        <v>292</v>
      </c>
      <c r="AG5" s="11"/>
      <c r="AH5" s="13"/>
      <c r="AI5" s="11"/>
      <c r="AJ5" s="12"/>
      <c r="AK5" s="12"/>
      <c r="AL5" s="11">
        <v>38</v>
      </c>
      <c r="AM5" s="13">
        <v>2795.35</v>
      </c>
      <c r="AN5" s="11">
        <v>531</v>
      </c>
      <c r="AO5" s="11"/>
      <c r="AP5" s="13"/>
      <c r="AQ5" s="11"/>
      <c r="AR5" s="12"/>
      <c r="AS5" s="12"/>
    </row>
    <row r="6">
      <c r="A6" s="10" t="s">
        <v>35</v>
      </c>
      <c r="B6" s="11">
        <v>20585</v>
      </c>
      <c r="C6" s="11">
        <f>=ROUNDDOWN(270.144356955381,0)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279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</row>
    <row r="7">
      <c r="A7" s="10" t="s">
        <v>36</v>
      </c>
      <c r="B7" s="11">
        <v>26910</v>
      </c>
      <c r="C7" s="11">
        <f>=ROUNDDOWN(19.5794528521537,0)</f>
      </c>
      <c r="D7" s="11">
        <v>19266</v>
      </c>
      <c r="E7" s="12">
        <v>0.9464</v>
      </c>
      <c r="F7" s="11"/>
      <c r="G7" s="11">
        <f>=ROUNDDOWN({0},0)</f>
      </c>
      <c r="H7" s="11"/>
      <c r="I7" s="12"/>
      <c r="J7" s="11">
        <v>52</v>
      </c>
      <c r="K7" s="13">
        <v>2821.11</v>
      </c>
      <c r="L7" s="11">
        <v>198</v>
      </c>
      <c r="M7" s="14">
        <v>14.25</v>
      </c>
      <c r="N7" s="11"/>
      <c r="O7" s="13"/>
      <c r="P7" s="11"/>
      <c r="Q7" s="14"/>
      <c r="R7" s="12"/>
      <c r="S7" s="12"/>
      <c r="T7" s="12"/>
      <c r="U7" s="12"/>
      <c r="V7" s="11">
        <v>15</v>
      </c>
      <c r="W7" s="13">
        <v>659.17</v>
      </c>
      <c r="X7" s="11">
        <v>121</v>
      </c>
      <c r="Y7" s="11"/>
      <c r="Z7" s="13"/>
      <c r="AA7" s="11"/>
      <c r="AB7" s="12"/>
      <c r="AC7" s="12"/>
      <c r="AD7" s="11">
        <v>23</v>
      </c>
      <c r="AE7" s="13">
        <v>1421.11</v>
      </c>
      <c r="AF7" s="11">
        <v>105</v>
      </c>
      <c r="AG7" s="11"/>
      <c r="AH7" s="13"/>
      <c r="AI7" s="11"/>
      <c r="AJ7" s="12"/>
      <c r="AK7" s="12"/>
      <c r="AL7" s="11">
        <v>14</v>
      </c>
      <c r="AM7" s="13">
        <v>740.83</v>
      </c>
      <c r="AN7" s="11">
        <v>88</v>
      </c>
      <c r="AO7" s="11"/>
      <c r="AP7" s="13"/>
      <c r="AQ7" s="11"/>
      <c r="AR7" s="12"/>
      <c r="AS7" s="12"/>
    </row>
    <row r="8">
      <c r="A8" s="10" t="s">
        <v>37</v>
      </c>
      <c r="B8" s="11">
        <v>98338</v>
      </c>
      <c r="C8" s="11">
        <f>=ROUNDDOWN(16.9134188710399,0)</f>
      </c>
      <c r="D8" s="11">
        <v>137004</v>
      </c>
      <c r="E8" s="12">
        <v>0.8589</v>
      </c>
      <c r="F8" s="11"/>
      <c r="G8" s="11">
        <f>=ROUNDDOWN({0},0)</f>
      </c>
      <c r="H8" s="11"/>
      <c r="I8" s="12"/>
      <c r="J8" s="11"/>
      <c r="K8" s="13"/>
      <c r="L8" s="11">
        <v>274</v>
      </c>
      <c r="M8" s="14"/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>
        <v>2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</row>
    <row r="9">
      <c r="A9" s="10" t="s">
        <v>38</v>
      </c>
      <c r="B9" s="11">
        <v>139922</v>
      </c>
      <c r="C9" s="11">
        <f>=ROUNDDOWN(15.1258850872926,0)</f>
      </c>
      <c r="D9" s="11">
        <v>200790</v>
      </c>
      <c r="E9" s="12">
        <v>0.9476</v>
      </c>
      <c r="F9" s="11"/>
      <c r="G9" s="11">
        <f>=ROUNDDOWN({0},0)</f>
      </c>
      <c r="H9" s="11"/>
      <c r="I9" s="12"/>
      <c r="J9" s="11"/>
      <c r="K9" s="13"/>
      <c r="L9" s="11">
        <v>245</v>
      </c>
      <c r="M9" s="14"/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179</v>
      </c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</row>
    <row r="10">
      <c r="A10" s="10" t="s">
        <v>39</v>
      </c>
      <c r="B10" s="11">
        <v>375864</v>
      </c>
      <c r="C10" s="11">
        <f>=ROUNDDOWN(17.7337837582803,0)</f>
      </c>
      <c r="D10" s="11">
        <v>468400</v>
      </c>
      <c r="E10" s="12">
        <v>0.8289</v>
      </c>
      <c r="F10" s="11"/>
      <c r="G10" s="11">
        <f>=ROUNDDOWN({0},0)</f>
      </c>
      <c r="H10" s="11"/>
      <c r="I10" s="12"/>
      <c r="J10" s="11">
        <v>36</v>
      </c>
      <c r="K10" s="13">
        <v>1151.49</v>
      </c>
      <c r="L10" s="11">
        <v>1182</v>
      </c>
      <c r="M10" s="14">
        <v>0.97</v>
      </c>
      <c r="N10" s="11"/>
      <c r="O10" s="13"/>
      <c r="P10" s="11"/>
      <c r="Q10" s="14"/>
      <c r="R10" s="12"/>
      <c r="S10" s="12"/>
      <c r="T10" s="12"/>
      <c r="U10" s="12"/>
      <c r="V10" s="11">
        <v>31</v>
      </c>
      <c r="W10" s="13">
        <v>1046.89</v>
      </c>
      <c r="X10" s="11">
        <v>574</v>
      </c>
      <c r="Y10" s="11"/>
      <c r="Z10" s="13"/>
      <c r="AA10" s="11"/>
      <c r="AB10" s="12"/>
      <c r="AC10" s="12"/>
      <c r="AD10" s="11">
        <v>5</v>
      </c>
      <c r="AE10" s="13">
        <v>104.6</v>
      </c>
      <c r="AF10" s="11">
        <v>10</v>
      </c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</row>
    <row r="11">
      <c r="A11" s="10" t="s">
        <v>40</v>
      </c>
      <c r="B11" s="11">
        <v>106844</v>
      </c>
      <c r="C11" s="11">
        <f>=ROUNDDOWN(23.3355174070677,0)</f>
      </c>
      <c r="D11" s="11">
        <v>80478</v>
      </c>
      <c r="E11" s="12">
        <v>0.8404</v>
      </c>
      <c r="F11" s="11"/>
      <c r="G11" s="11">
        <f>=ROUNDDOWN({0},0)</f>
      </c>
      <c r="H11" s="11">
        <v>2503</v>
      </c>
      <c r="I11" s="12"/>
      <c r="J11" s="11">
        <v>194</v>
      </c>
      <c r="K11" s="13">
        <v>29862.77</v>
      </c>
      <c r="L11" s="11">
        <v>663</v>
      </c>
      <c r="M11" s="14">
        <v>45.04</v>
      </c>
      <c r="N11" s="11"/>
      <c r="O11" s="13"/>
      <c r="P11" s="11"/>
      <c r="Q11" s="14"/>
      <c r="R11" s="12"/>
      <c r="S11" s="12"/>
      <c r="T11" s="12"/>
      <c r="U11" s="12"/>
      <c r="V11" s="11">
        <v>79</v>
      </c>
      <c r="W11" s="13">
        <v>13288.47</v>
      </c>
      <c r="X11" s="11">
        <v>227</v>
      </c>
      <c r="Y11" s="11"/>
      <c r="Z11" s="13"/>
      <c r="AA11" s="11"/>
      <c r="AB11" s="12"/>
      <c r="AC11" s="12"/>
      <c r="AD11" s="11">
        <v>54</v>
      </c>
      <c r="AE11" s="13">
        <v>8300.39</v>
      </c>
      <c r="AF11" s="11">
        <v>373</v>
      </c>
      <c r="AG11" s="11"/>
      <c r="AH11" s="13"/>
      <c r="AI11" s="11"/>
      <c r="AJ11" s="12"/>
      <c r="AK11" s="12"/>
      <c r="AL11" s="11">
        <v>61</v>
      </c>
      <c r="AM11" s="13">
        <v>8273.91</v>
      </c>
      <c r="AN11" s="11">
        <v>309</v>
      </c>
      <c r="AO11" s="11"/>
      <c r="AP11" s="13"/>
      <c r="AQ11" s="11"/>
      <c r="AR11" s="12"/>
      <c r="AS11" s="12"/>
    </row>
    <row r="12">
      <c r="A12" s="10" t="s">
        <v>41</v>
      </c>
      <c r="B12" s="11">
        <v>15836</v>
      </c>
      <c r="C12" s="11">
        <f>=ROUNDDOWN(25.4189406099518,0)</f>
      </c>
      <c r="D12" s="11">
        <v>12460</v>
      </c>
      <c r="E12" s="12">
        <v>0.8341</v>
      </c>
      <c r="F12" s="11"/>
      <c r="G12" s="11">
        <f>=ROUNDDOWN({0},0)</f>
      </c>
      <c r="H12" s="11"/>
      <c r="I12" s="12"/>
      <c r="J12" s="11">
        <v>29</v>
      </c>
      <c r="K12" s="13">
        <v>2182.8</v>
      </c>
      <c r="L12" s="11">
        <v>143</v>
      </c>
      <c r="M12" s="14">
        <v>15.26</v>
      </c>
      <c r="N12" s="11"/>
      <c r="O12" s="13"/>
      <c r="P12" s="11"/>
      <c r="Q12" s="14"/>
      <c r="R12" s="12"/>
      <c r="S12" s="12"/>
      <c r="T12" s="12"/>
      <c r="U12" s="12"/>
      <c r="V12" s="11">
        <v>1</v>
      </c>
      <c r="W12" s="13">
        <v>99.35</v>
      </c>
      <c r="X12" s="11">
        <v>19</v>
      </c>
      <c r="Y12" s="11"/>
      <c r="Z12" s="13"/>
      <c r="AA12" s="11"/>
      <c r="AB12" s="12"/>
      <c r="AC12" s="12"/>
      <c r="AD12" s="11">
        <v>14</v>
      </c>
      <c r="AE12" s="13">
        <v>1097.2</v>
      </c>
      <c r="AF12" s="11">
        <v>81</v>
      </c>
      <c r="AG12" s="11"/>
      <c r="AH12" s="13"/>
      <c r="AI12" s="11"/>
      <c r="AJ12" s="12"/>
      <c r="AK12" s="12"/>
      <c r="AL12" s="11">
        <v>14</v>
      </c>
      <c r="AM12" s="13">
        <v>986.25</v>
      </c>
      <c r="AN12" s="11">
        <v>101</v>
      </c>
      <c r="AO12" s="11"/>
      <c r="AP12" s="13"/>
      <c r="AQ12" s="11"/>
      <c r="AR12" s="12"/>
      <c r="AS12" s="12"/>
    </row>
    <row r="13">
      <c r="A13" s="10" t="s">
        <v>42</v>
      </c>
      <c r="B13" s="11">
        <v>4888</v>
      </c>
      <c r="C13" s="11">
        <f>=ROUNDDOWN(66.8673050615595,0)</f>
      </c>
      <c r="D13" s="11">
        <v>1788</v>
      </c>
      <c r="E13" s="12">
        <v>0.8961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</row>
    <row r="14">
      <c r="A14" s="10" t="s">
        <v>43</v>
      </c>
      <c r="B14" s="11">
        <v>37709</v>
      </c>
      <c r="C14" s="11">
        <f>=ROUNDDOWN(54.1251614755275,0)</f>
      </c>
      <c r="D14" s="11">
        <v>4625</v>
      </c>
      <c r="E14" s="12">
        <v>0.9872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</row>
    <row r="15">
      <c r="A15" s="10" t="s">
        <v>44</v>
      </c>
      <c r="B15" s="11">
        <v>9089</v>
      </c>
      <c r="C15" s="11">
        <f>=ROUNDDOWN(85.9073724007561,0)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83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</row>
    <row r="16">
      <c r="A16" s="10" t="s">
        <v>45</v>
      </c>
      <c r="B16" s="11">
        <v>190533</v>
      </c>
      <c r="C16" s="11">
        <f>=ROUNDDOWN(9.46705488947078,0)</f>
      </c>
      <c r="D16" s="11">
        <v>600114</v>
      </c>
      <c r="E16" s="12">
        <v>0.5819</v>
      </c>
      <c r="F16" s="11"/>
      <c r="G16" s="11">
        <f>=ROUNDDOWN({0},0)</f>
      </c>
      <c r="H16" s="11"/>
      <c r="I16" s="12"/>
      <c r="J16" s="11"/>
      <c r="K16" s="13"/>
      <c r="L16" s="11">
        <v>1027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</row>
    <row r="17">
      <c r="A17" s="10" t="s">
        <v>46</v>
      </c>
      <c r="B17" s="11">
        <v>71822</v>
      </c>
      <c r="C17" s="11">
        <f>=ROUNDDOWN(18.3079276064237,0)</f>
      </c>
      <c r="D17" s="11">
        <v>92328</v>
      </c>
      <c r="E17" s="12">
        <v>0.9921</v>
      </c>
      <c r="F17" s="11"/>
      <c r="G17" s="11">
        <f>=ROUNDDOWN({0},0)</f>
      </c>
      <c r="H17" s="11"/>
      <c r="I17" s="12"/>
      <c r="J17" s="11"/>
      <c r="K17" s="13"/>
      <c r="L17" s="11">
        <v>117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</row>
    <row r="18">
      <c r="A18" s="10" t="s">
        <v>47</v>
      </c>
      <c r="B18" s="11">
        <v>253131</v>
      </c>
      <c r="C18" s="11">
        <f>=ROUNDDOWN(21.6693917733168,0)</f>
      </c>
      <c r="D18" s="11">
        <v>188968</v>
      </c>
      <c r="E18" s="12">
        <v>0.9808</v>
      </c>
      <c r="F18" s="11"/>
      <c r="G18" s="11">
        <f>=ROUNDDOWN({0},0)</f>
      </c>
      <c r="H18" s="11"/>
      <c r="I18" s="12"/>
      <c r="J18" s="11">
        <v>110</v>
      </c>
      <c r="K18" s="13">
        <v>2229.24</v>
      </c>
      <c r="L18" s="11">
        <v>613</v>
      </c>
      <c r="M18" s="14">
        <v>3.64</v>
      </c>
      <c r="N18" s="11"/>
      <c r="O18" s="13"/>
      <c r="P18" s="11"/>
      <c r="Q18" s="14"/>
      <c r="R18" s="12"/>
      <c r="S18" s="12"/>
      <c r="T18" s="12"/>
      <c r="U18" s="12"/>
      <c r="V18" s="11">
        <v>106</v>
      </c>
      <c r="W18" s="13">
        <v>2140.98</v>
      </c>
      <c r="X18" s="11">
        <v>237</v>
      </c>
      <c r="Y18" s="11"/>
      <c r="Z18" s="13"/>
      <c r="AA18" s="11"/>
      <c r="AB18" s="12"/>
      <c r="AC18" s="12"/>
      <c r="AD18" s="11">
        <v>4</v>
      </c>
      <c r="AE18" s="13">
        <v>88.26</v>
      </c>
      <c r="AF18" s="11">
        <v>110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</row>
    <row r="19">
      <c r="A19" s="10" t="s">
        <v>48</v>
      </c>
      <c r="B19" s="11">
        <v>170612</v>
      </c>
      <c r="C19" s="11">
        <f>=ROUNDDOWN(26.252846679387,0)</f>
      </c>
      <c r="D19" s="11">
        <v>154996</v>
      </c>
      <c r="E19" s="12">
        <v>0.8538</v>
      </c>
      <c r="F19" s="11"/>
      <c r="G19" s="11">
        <f>=ROUNDDOWN({0},0)</f>
      </c>
      <c r="H19" s="11"/>
      <c r="I19" s="12"/>
      <c r="J19" s="11">
        <v>12</v>
      </c>
      <c r="K19" s="13">
        <v>587.18</v>
      </c>
      <c r="L19" s="11">
        <v>569</v>
      </c>
      <c r="M19" s="14">
        <v>1.03</v>
      </c>
      <c r="N19" s="11"/>
      <c r="O19" s="13"/>
      <c r="P19" s="11"/>
      <c r="Q19" s="14"/>
      <c r="R19" s="12"/>
      <c r="S19" s="12"/>
      <c r="T19" s="12"/>
      <c r="U19" s="12"/>
      <c r="V19" s="11">
        <v>1</v>
      </c>
      <c r="W19" s="13">
        <v>74.96</v>
      </c>
      <c r="X19" s="11">
        <v>306</v>
      </c>
      <c r="Y19" s="11"/>
      <c r="Z19" s="13"/>
      <c r="AA19" s="11"/>
      <c r="AB19" s="12"/>
      <c r="AC19" s="12"/>
      <c r="AD19" s="11">
        <v>4</v>
      </c>
      <c r="AE19" s="13">
        <v>193.24</v>
      </c>
      <c r="AF19" s="11">
        <v>103</v>
      </c>
      <c r="AG19" s="11"/>
      <c r="AH19" s="13"/>
      <c r="AI19" s="11"/>
      <c r="AJ19" s="12"/>
      <c r="AK19" s="12"/>
      <c r="AL19" s="11">
        <v>7</v>
      </c>
      <c r="AM19" s="13">
        <v>318.98</v>
      </c>
      <c r="AN19" s="11">
        <v>245</v>
      </c>
      <c r="AO19" s="11"/>
      <c r="AP19" s="13"/>
      <c r="AQ19" s="11"/>
      <c r="AR19" s="12"/>
      <c r="AS19" s="12"/>
    </row>
    <row r="20">
      <c r="A20" s="19" t="s">
        <v>49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557</v>
      </c>
      <c r="K20" s="17">
        <v>47344.59</v>
      </c>
      <c r="L20" s="15">
        <v>7228</v>
      </c>
      <c r="M20" s="18">
        <v>6.55</v>
      </c>
      <c r="N20" s="15"/>
      <c r="O20" s="17"/>
      <c r="P20" s="15"/>
      <c r="Q20" s="18"/>
      <c r="R20" s="16"/>
      <c r="S20" s="16"/>
      <c r="T20" s="16"/>
      <c r="U20" s="16"/>
      <c r="V20" s="15">
        <v>299</v>
      </c>
      <c r="W20" s="17">
        <v>21022.1</v>
      </c>
      <c r="X20" s="15">
        <v>2582</v>
      </c>
      <c r="Y20" s="15"/>
      <c r="Z20" s="17"/>
      <c r="AA20" s="15"/>
      <c r="AB20" s="16"/>
      <c r="AC20" s="16"/>
      <c r="AD20" s="15">
        <v>124</v>
      </c>
      <c r="AE20" s="17">
        <v>13207.17</v>
      </c>
      <c r="AF20" s="15">
        <v>1076</v>
      </c>
      <c r="AG20" s="15"/>
      <c r="AH20" s="17"/>
      <c r="AI20" s="15"/>
      <c r="AJ20" s="16"/>
      <c r="AK20" s="16"/>
      <c r="AL20" s="15">
        <v>134</v>
      </c>
      <c r="AM20" s="17">
        <v>13115.32</v>
      </c>
      <c r="AN20" s="15">
        <v>1274</v>
      </c>
      <c r="AO20" s="15"/>
      <c r="AP20" s="17"/>
      <c r="AQ20" s="15"/>
      <c r="AR20" s="16"/>
      <c r="AS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