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<sst xmlns="http://schemas.openxmlformats.org/spreadsheetml/2006/main" count="47" uniqueCount="47">
  <si>
    <t>Date Type:</t>
  </si>
  <si>
    <t>Shipped Date</t>
  </si>
  <si>
    <t>Start Date:</t>
  </si>
  <si>
    <t>05/01/2024</t>
  </si>
  <si>
    <t>End Date:</t>
  </si>
  <si>
    <t>05/24/2024</t>
  </si>
  <si>
    <t>Report Run Date:</t>
  </si>
  <si>
    <t>Division</t>
  </si>
  <si>
    <t>Current And Future Inventory</t>
  </si>
  <si>
    <t>Current And History Sales Comparison</t>
  </si>
  <si>
    <t>BLK01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</si>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</sst>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690523</v>
      </c>
      <c r="C5" s="11">
        <f>=ROUNDDOWN(22.6647695196082,0)</f>
      </c>
      <c r="D5" s="11">
        <v>711149</v>
      </c>
      <c r="E5" s="12">
        <v>0.8843</v>
      </c>
      <c r="F5" s="11"/>
      <c r="G5" s="11">
        <f>=ROUNDDOWN({0},0)</f>
      </c>
      <c r="H5" s="11">
        <v>150</v>
      </c>
      <c r="I5" s="12"/>
      <c r="J5" s="11">
        <v>1215</v>
      </c>
      <c r="K5" s="13">
        <v>73755.61</v>
      </c>
      <c r="L5" s="11">
        <v>2013</v>
      </c>
      <c r="M5" s="14">
        <v>36.64</v>
      </c>
      <c r="N5" s="11"/>
      <c r="O5" s="13"/>
      <c r="P5" s="11"/>
      <c r="Q5" s="14"/>
      <c r="R5" s="12"/>
      <c r="S5" s="12"/>
      <c r="T5" s="12"/>
      <c r="U5" s="12"/>
      <c r="V5" s="11">
        <v>1215</v>
      </c>
      <c r="W5" s="13">
        <v>73755.61</v>
      </c>
      <c r="X5" s="11">
        <v>1691</v>
      </c>
      <c r="Y5" s="11"/>
      <c r="Z5" s="13"/>
      <c r="AA5" s="11"/>
      <c r="AB5" s="12"/>
      <c r="AC5" s="12"/>
    </row>
    <row r="6">
      <c r="A6" s="10" t="s">
        <v>32</v>
      </c>
      <c r="B6" s="11"/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42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</row>
    <row r="7">
      <c r="A7" s="10" t="s">
        <v>33</v>
      </c>
      <c r="B7" s="11">
        <v>26428</v>
      </c>
      <c r="C7" s="11">
        <f>=ROUNDDOWN(18.8421502923143,0)</f>
      </c>
      <c r="D7" s="11">
        <v>20886</v>
      </c>
      <c r="E7" s="12">
        <v>0.9459</v>
      </c>
      <c r="F7" s="11"/>
      <c r="G7" s="11">
        <f>=ROUNDDOWN({0},0)</f>
      </c>
      <c r="H7" s="11"/>
      <c r="I7" s="12"/>
      <c r="J7" s="11">
        <v>16</v>
      </c>
      <c r="K7" s="13">
        <v>429.47</v>
      </c>
      <c r="L7" s="11">
        <v>199</v>
      </c>
      <c r="M7" s="14">
        <v>2.16</v>
      </c>
      <c r="N7" s="11"/>
      <c r="O7" s="13"/>
      <c r="P7" s="11"/>
      <c r="Q7" s="14"/>
      <c r="R7" s="12"/>
      <c r="S7" s="12"/>
      <c r="T7" s="12"/>
      <c r="U7" s="12"/>
      <c r="V7" s="11">
        <v>16</v>
      </c>
      <c r="W7" s="13">
        <v>429.47</v>
      </c>
      <c r="X7" s="11">
        <v>128</v>
      </c>
      <c r="Y7" s="11"/>
      <c r="Z7" s="13"/>
      <c r="AA7" s="11"/>
      <c r="AB7" s="12"/>
      <c r="AC7" s="12"/>
    </row>
    <row r="8">
      <c r="A8" s="10" t="s">
        <v>34</v>
      </c>
      <c r="B8" s="11">
        <v>101340</v>
      </c>
      <c r="C8" s="11">
        <f>=ROUNDDOWN(17.2086467761382,0)</f>
      </c>
      <c r="D8" s="11">
        <v>143371</v>
      </c>
      <c r="E8" s="12">
        <v>0.8589</v>
      </c>
      <c r="F8" s="11"/>
      <c r="G8" s="11">
        <f>=ROUNDDOWN({0},0)</f>
      </c>
      <c r="H8" s="11"/>
      <c r="I8" s="12"/>
      <c r="J8" s="11">
        <v>352</v>
      </c>
      <c r="K8" s="13">
        <v>9346.77</v>
      </c>
      <c r="L8" s="11">
        <v>279</v>
      </c>
      <c r="M8" s="14">
        <v>33.5</v>
      </c>
      <c r="N8" s="11"/>
      <c r="O8" s="13"/>
      <c r="P8" s="11"/>
      <c r="Q8" s="14"/>
      <c r="R8" s="12"/>
      <c r="S8" s="12"/>
      <c r="T8" s="12"/>
      <c r="U8" s="12"/>
      <c r="V8" s="11">
        <v>352</v>
      </c>
      <c r="W8" s="13">
        <v>9346.77</v>
      </c>
      <c r="X8" s="11">
        <v>212</v>
      </c>
      <c r="Y8" s="11"/>
      <c r="Z8" s="13"/>
      <c r="AA8" s="11"/>
      <c r="AB8" s="12"/>
      <c r="AC8" s="12"/>
    </row>
    <row r="9">
      <c r="A9" s="10" t="s">
        <v>35</v>
      </c>
      <c r="B9" s="11">
        <v>23659</v>
      </c>
      <c r="C9" s="11">
        <f>=ROUNDDOWN(15.8000534259383,0)</f>
      </c>
      <c r="D9" s="11">
        <v>38942</v>
      </c>
      <c r="E9" s="12">
        <v>0.8245</v>
      </c>
      <c r="F9" s="11"/>
      <c r="G9" s="11">
        <f>=ROUNDDOWN({0},0)</f>
      </c>
      <c r="H9" s="11"/>
      <c r="I9" s="12"/>
      <c r="J9" s="11">
        <v>10</v>
      </c>
      <c r="K9" s="13">
        <v>296.79</v>
      </c>
      <c r="L9" s="11">
        <v>236</v>
      </c>
      <c r="M9" s="14">
        <v>1.26</v>
      </c>
      <c r="N9" s="11"/>
      <c r="O9" s="13"/>
      <c r="P9" s="11"/>
      <c r="Q9" s="14"/>
      <c r="R9" s="12"/>
      <c r="S9" s="12"/>
      <c r="T9" s="12"/>
      <c r="U9" s="12"/>
      <c r="V9" s="11">
        <v>10</v>
      </c>
      <c r="W9" s="13">
        <v>296.79</v>
      </c>
      <c r="X9" s="11">
        <v>13</v>
      </c>
      <c r="Y9" s="11"/>
      <c r="Z9" s="13"/>
      <c r="AA9" s="11"/>
      <c r="AB9" s="12"/>
      <c r="AC9" s="12"/>
    </row>
    <row r="10">
      <c r="A10" s="10" t="s">
        <v>36</v>
      </c>
      <c r="B10" s="11">
        <v>377038</v>
      </c>
      <c r="C10" s="11">
        <f>=ROUNDDOWN(16.6306299153555,0)</f>
      </c>
      <c r="D10" s="11">
        <v>443154</v>
      </c>
      <c r="E10" s="12">
        <v>0.8064</v>
      </c>
      <c r="F10" s="11"/>
      <c r="G10" s="11">
        <f>=ROUNDDOWN({0},0)</f>
      </c>
      <c r="H10" s="11"/>
      <c r="I10" s="12"/>
      <c r="J10" s="11">
        <v>240</v>
      </c>
      <c r="K10" s="13">
        <v>9031.77</v>
      </c>
      <c r="L10" s="11">
        <v>1195</v>
      </c>
      <c r="M10" s="14">
        <v>7.56</v>
      </c>
      <c r="N10" s="11"/>
      <c r="O10" s="13"/>
      <c r="P10" s="11"/>
      <c r="Q10" s="14"/>
      <c r="R10" s="12"/>
      <c r="S10" s="12"/>
      <c r="T10" s="12"/>
      <c r="U10" s="12"/>
      <c r="V10" s="11">
        <v>240</v>
      </c>
      <c r="W10" s="13">
        <v>9031.77</v>
      </c>
      <c r="X10" s="11">
        <v>911</v>
      </c>
      <c r="Y10" s="11"/>
      <c r="Z10" s="13"/>
      <c r="AA10" s="11"/>
      <c r="AB10" s="12"/>
      <c r="AC10" s="12"/>
    </row>
    <row r="11">
      <c r="A11" s="10" t="s">
        <v>37</v>
      </c>
      <c r="B11" s="11">
        <v>105880</v>
      </c>
      <c r="C11" s="11">
        <f>=ROUNDDOWN(23.5912747042178,0)</f>
      </c>
      <c r="D11" s="11">
        <v>83806</v>
      </c>
      <c r="E11" s="12">
        <v>0.9069</v>
      </c>
      <c r="F11" s="11"/>
      <c r="G11" s="11">
        <f>=ROUNDDOWN({0},0)</f>
      </c>
      <c r="H11" s="11">
        <v>2449</v>
      </c>
      <c r="I11" s="12"/>
      <c r="J11" s="11">
        <v>10</v>
      </c>
      <c r="K11" s="13">
        <v>2052.55</v>
      </c>
      <c r="L11" s="11">
        <v>663</v>
      </c>
      <c r="M11" s="14">
        <v>3.1</v>
      </c>
      <c r="N11" s="11"/>
      <c r="O11" s="13"/>
      <c r="P11" s="11"/>
      <c r="Q11" s="14"/>
      <c r="R11" s="12"/>
      <c r="S11" s="12"/>
      <c r="T11" s="12"/>
      <c r="U11" s="12"/>
      <c r="V11" s="11">
        <v>10</v>
      </c>
      <c r="W11" s="13">
        <v>2052.55</v>
      </c>
      <c r="X11" s="11">
        <v>281</v>
      </c>
      <c r="Y11" s="11"/>
      <c r="Z11" s="13"/>
      <c r="AA11" s="11"/>
      <c r="AB11" s="12"/>
      <c r="AC11" s="12"/>
    </row>
    <row r="12">
      <c r="A12" s="10" t="s">
        <v>38</v>
      </c>
      <c r="B12" s="11">
        <v>16097</v>
      </c>
      <c r="C12" s="11">
        <f>=ROUNDDOWN(25.8171611868484,0)</f>
      </c>
      <c r="D12" s="11">
        <v>11765</v>
      </c>
      <c r="E12" s="12">
        <v>0.8405</v>
      </c>
      <c r="F12" s="11"/>
      <c r="G12" s="11">
        <f>=ROUNDDOWN({0},0)</f>
      </c>
      <c r="H12" s="11"/>
      <c r="I12" s="12"/>
      <c r="J12" s="11"/>
      <c r="K12" s="13"/>
      <c r="L12" s="11">
        <v>143</v>
      </c>
      <c r="M12" s="14"/>
      <c r="N12" s="11"/>
      <c r="O12" s="13"/>
      <c r="P12" s="11"/>
      <c r="Q12" s="14"/>
      <c r="R12" s="12"/>
      <c r="S12" s="12"/>
      <c r="T12" s="12"/>
      <c r="U12" s="12"/>
      <c r="V12" s="11"/>
      <c r="W12" s="13"/>
      <c r="X12" s="11"/>
      <c r="Y12" s="11"/>
      <c r="Z12" s="13"/>
      <c r="AA12" s="11"/>
      <c r="AB12" s="12"/>
      <c r="AC12" s="12"/>
    </row>
    <row r="13">
      <c r="A13" s="10" t="s">
        <v>39</v>
      </c>
      <c r="B13" s="11">
        <v>5127</v>
      </c>
      <c r="C13" s="11">
        <f>=ROUNDDOWN(57.6067415730337,0)</f>
      </c>
      <c r="D13" s="11">
        <v>3216</v>
      </c>
      <c r="E13" s="12">
        <v>0.8933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</row>
    <row r="14">
      <c r="A14" s="10" t="s">
        <v>40</v>
      </c>
      <c r="B14" s="11">
        <v>22834</v>
      </c>
      <c r="C14" s="11">
        <f>=ROUNDDOWN(51.4975191700496,0)</f>
      </c>
      <c r="D14" s="11">
        <v>2205</v>
      </c>
      <c r="E14" s="12">
        <v>1</v>
      </c>
      <c r="F14" s="11"/>
      <c r="G14" s="11">
        <f>=ROUNDDOWN({0},0)</f>
      </c>
      <c r="H14" s="11"/>
      <c r="I14" s="12"/>
      <c r="J14" s="11">
        <v>1</v>
      </c>
      <c r="K14" s="13">
        <v>26.78</v>
      </c>
      <c r="L14" s="11">
        <v>112</v>
      </c>
      <c r="M14" s="14">
        <v>0.24</v>
      </c>
      <c r="N14" s="11"/>
      <c r="O14" s="13"/>
      <c r="P14" s="11"/>
      <c r="Q14" s="14"/>
      <c r="R14" s="12"/>
      <c r="S14" s="12"/>
      <c r="T14" s="12"/>
      <c r="U14" s="12"/>
      <c r="V14" s="11">
        <v>1</v>
      </c>
      <c r="W14" s="13">
        <v>26.78</v>
      </c>
      <c r="X14" s="11">
        <v>9</v>
      </c>
      <c r="Y14" s="11"/>
      <c r="Z14" s="13"/>
      <c r="AA14" s="11"/>
      <c r="AB14" s="12"/>
      <c r="AC14" s="12"/>
    </row>
    <row r="15">
      <c r="A15" s="10" t="s">
        <v>41</v>
      </c>
      <c r="B15" s="11">
        <v>9172</v>
      </c>
      <c r="C15" s="11">
        <f>=ROUNDDOWN(83.2304900181488,0)</f>
      </c>
      <c r="D15" s="11"/>
      <c r="E15" s="12"/>
      <c r="F15" s="11"/>
      <c r="G15" s="11">
        <f>=ROUNDDOWN({0},0)</f>
      </c>
      <c r="H15" s="11"/>
      <c r="I15" s="12"/>
      <c r="J15" s="11">
        <v>4</v>
      </c>
      <c r="K15" s="13">
        <v>151.47</v>
      </c>
      <c r="L15" s="11">
        <v>85</v>
      </c>
      <c r="M15" s="14">
        <v>1.78</v>
      </c>
      <c r="N15" s="11"/>
      <c r="O15" s="13"/>
      <c r="P15" s="11"/>
      <c r="Q15" s="14"/>
      <c r="R15" s="12"/>
      <c r="S15" s="12"/>
      <c r="T15" s="12"/>
      <c r="U15" s="12"/>
      <c r="V15" s="11">
        <v>4</v>
      </c>
      <c r="W15" s="13">
        <v>151.47</v>
      </c>
      <c r="X15" s="11">
        <v>69</v>
      </c>
      <c r="Y15" s="11"/>
      <c r="Z15" s="13"/>
      <c r="AA15" s="11"/>
      <c r="AB15" s="12"/>
      <c r="AC15" s="12"/>
    </row>
    <row r="16">
      <c r="A16" s="10" t="s">
        <v>42</v>
      </c>
      <c r="B16" s="11">
        <v>195428</v>
      </c>
      <c r="C16" s="11">
        <f>=ROUNDDOWN(9.63017350554124,0)</f>
      </c>
      <c r="D16" s="11">
        <v>609416</v>
      </c>
      <c r="E16" s="12">
        <v>0.5736</v>
      </c>
      <c r="F16" s="11"/>
      <c r="G16" s="11">
        <f>=ROUNDDOWN({0},0)</f>
      </c>
      <c r="H16" s="11"/>
      <c r="I16" s="12"/>
      <c r="J16" s="11">
        <v>641</v>
      </c>
      <c r="K16" s="13">
        <v>19992.53</v>
      </c>
      <c r="L16" s="11">
        <v>1051</v>
      </c>
      <c r="M16" s="14">
        <v>19.02</v>
      </c>
      <c r="N16" s="11"/>
      <c r="O16" s="13"/>
      <c r="P16" s="11"/>
      <c r="Q16" s="14"/>
      <c r="R16" s="12"/>
      <c r="S16" s="12"/>
      <c r="T16" s="12"/>
      <c r="U16" s="12"/>
      <c r="V16" s="11">
        <v>641</v>
      </c>
      <c r="W16" s="13">
        <v>19992.53</v>
      </c>
      <c r="X16" s="11">
        <v>912</v>
      </c>
      <c r="Y16" s="11"/>
      <c r="Z16" s="13"/>
      <c r="AA16" s="11"/>
      <c r="AB16" s="12"/>
      <c r="AC16" s="12"/>
    </row>
    <row r="17">
      <c r="A17" s="10" t="s">
        <v>43</v>
      </c>
      <c r="B17" s="11">
        <v>79220</v>
      </c>
      <c r="C17" s="11">
        <f>=ROUNDDOWN(19.8835399829326,0)</f>
      </c>
      <c r="D17" s="11">
        <v>88683</v>
      </c>
      <c r="E17" s="12">
        <v>0.9973</v>
      </c>
      <c r="F17" s="11"/>
      <c r="G17" s="11">
        <f>=ROUNDDOWN({0},0)</f>
      </c>
      <c r="H17" s="11"/>
      <c r="I17" s="12"/>
      <c r="J17" s="11">
        <v>683</v>
      </c>
      <c r="K17" s="13">
        <v>19536.82</v>
      </c>
      <c r="L17" s="11">
        <v>128</v>
      </c>
      <c r="M17" s="14">
        <v>152.63</v>
      </c>
      <c r="N17" s="11"/>
      <c r="O17" s="13"/>
      <c r="P17" s="11"/>
      <c r="Q17" s="14"/>
      <c r="R17" s="12"/>
      <c r="S17" s="12"/>
      <c r="T17" s="12"/>
      <c r="U17" s="12"/>
      <c r="V17" s="11">
        <v>683</v>
      </c>
      <c r="W17" s="13">
        <v>19536.82</v>
      </c>
      <c r="X17" s="11">
        <v>121</v>
      </c>
      <c r="Y17" s="11"/>
      <c r="Z17" s="13"/>
      <c r="AA17" s="11"/>
      <c r="AB17" s="12"/>
      <c r="AC17" s="12"/>
    </row>
    <row r="18">
      <c r="A18" s="10" t="s">
        <v>44</v>
      </c>
      <c r="B18" s="11">
        <v>258462</v>
      </c>
      <c r="C18" s="11">
        <f>=ROUNDDOWN(21.853001107607,0)</f>
      </c>
      <c r="D18" s="11">
        <v>198986</v>
      </c>
      <c r="E18" s="12">
        <v>0.9651</v>
      </c>
      <c r="F18" s="11"/>
      <c r="G18" s="11">
        <f>=ROUNDDOWN({0},0)</f>
      </c>
      <c r="H18" s="11"/>
      <c r="I18" s="12"/>
      <c r="J18" s="11">
        <v>230</v>
      </c>
      <c r="K18" s="13">
        <v>4292.93</v>
      </c>
      <c r="L18" s="11">
        <v>635</v>
      </c>
      <c r="M18" s="14">
        <v>6.76</v>
      </c>
      <c r="N18" s="11"/>
      <c r="O18" s="13"/>
      <c r="P18" s="11"/>
      <c r="Q18" s="14"/>
      <c r="R18" s="12"/>
      <c r="S18" s="12"/>
      <c r="T18" s="12"/>
      <c r="U18" s="12"/>
      <c r="V18" s="11">
        <v>230</v>
      </c>
      <c r="W18" s="13">
        <v>4292.93</v>
      </c>
      <c r="X18" s="11">
        <v>526</v>
      </c>
      <c r="Y18" s="11"/>
      <c r="Z18" s="13"/>
      <c r="AA18" s="11"/>
      <c r="AB18" s="12"/>
      <c r="AC18" s="12"/>
    </row>
    <row r="19">
      <c r="A19" s="10" t="s">
        <v>45</v>
      </c>
      <c r="B19" s="11">
        <v>172924</v>
      </c>
      <c r="C19" s="11">
        <f>=ROUNDDOWN(26.4223940347768,0)</f>
      </c>
      <c r="D19" s="11">
        <v>157250</v>
      </c>
      <c r="E19" s="12">
        <v>0.8538</v>
      </c>
      <c r="F19" s="11"/>
      <c r="G19" s="11">
        <f>=ROUNDDOWN({0},0)</f>
      </c>
      <c r="H19" s="11"/>
      <c r="I19" s="12"/>
      <c r="J19" s="11">
        <v>176</v>
      </c>
      <c r="K19" s="13">
        <v>7253.01</v>
      </c>
      <c r="L19" s="11">
        <v>569</v>
      </c>
      <c r="M19" s="14">
        <v>12.75</v>
      </c>
      <c r="N19" s="11"/>
      <c r="O19" s="13"/>
      <c r="P19" s="11"/>
      <c r="Q19" s="14"/>
      <c r="R19" s="12"/>
      <c r="S19" s="12"/>
      <c r="T19" s="12"/>
      <c r="U19" s="12"/>
      <c r="V19" s="11">
        <v>176</v>
      </c>
      <c r="W19" s="13">
        <v>7253.01</v>
      </c>
      <c r="X19" s="11">
        <v>522</v>
      </c>
      <c r="Y19" s="11"/>
      <c r="Z19" s="13"/>
      <c r="AA19" s="11"/>
      <c r="AB19" s="12"/>
      <c r="AC19" s="12"/>
    </row>
    <row r="20">
      <c r="A20" s="19" t="s">
        <v>46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3578</v>
      </c>
      <c r="K20" s="17">
        <v>146166.5</v>
      </c>
      <c r="L20" s="15">
        <v>7372</v>
      </c>
      <c r="M20" s="18">
        <v>19.83</v>
      </c>
      <c r="N20" s="15"/>
      <c r="O20" s="17"/>
      <c r="P20" s="15"/>
      <c r="Q20" s="18"/>
      <c r="R20" s="16"/>
      <c r="S20" s="16"/>
      <c r="T20" s="16"/>
      <c r="U20" s="16"/>
      <c r="V20" s="15">
        <v>3578</v>
      </c>
      <c r="W20" s="17">
        <v>146166.5</v>
      </c>
      <c r="X20" s="15">
        <v>5395</v>
      </c>
      <c r="Y20" s="15"/>
      <c r="Z20" s="17"/>
      <c r="AA20" s="15"/>
      <c r="AB20" s="16"/>
      <c r="AC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