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<sst xmlns="http://schemas.openxmlformats.org/spreadsheetml/2006/main" count="52" uniqueCount="52">
  <si>
    <t>Date Type:</t>
  </si>
  <si>
    <t>Shipped Date</t>
  </si>
  <si>
    <t>Start Date:</t>
  </si>
  <si>
    <t>01/01/2024</t>
  </si>
  <si>
    <t>End Date:</t>
  </si>
  <si>
    <t>05/20/2024</t>
  </si>
  <si>
    <t>Report Run Date:</t>
  </si>
  <si>
    <t>05/21/2024</t>
  </si>
  <si>
    <t>Division</t>
  </si>
  <si>
    <t>Current And Future Inventory</t>
  </si>
  <si>
    <t>Current And History Sales Comparison</t>
  </si>
  <si>
    <t>ASHFURNDS</t>
  </si>
  <si>
    <t>ROOMECOM</t>
  </si>
  <si>
    <t>AMERSIGNDS</t>
  </si>
  <si>
    <t>NORDSTRACKDS</t>
  </si>
  <si>
    <t>BRANDX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</si>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</sst>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568395</v>
      </c>
      <c r="C5" s="11">
        <f>=ROUNDDOWN(22.4985750249371,0)</f>
      </c>
      <c r="D5" s="11">
        <v>417114</v>
      </c>
      <c r="E5" s="12">
        <v>0.9233</v>
      </c>
      <c r="F5" s="11"/>
      <c r="G5" s="11">
        <f>=ROUNDDOWN({0},0)</f>
      </c>
      <c r="H5" s="11">
        <v>150</v>
      </c>
      <c r="I5" s="12"/>
      <c r="J5" s="11">
        <v>2401</v>
      </c>
      <c r="K5" s="13">
        <v>159600.78</v>
      </c>
      <c r="L5" s="11">
        <v>1706</v>
      </c>
      <c r="M5" s="14">
        <v>93.55</v>
      </c>
      <c r="N5" s="11"/>
      <c r="O5" s="13"/>
      <c r="P5" s="11"/>
      <c r="Q5" s="14"/>
      <c r="R5" s="12"/>
      <c r="S5" s="12"/>
      <c r="T5" s="12"/>
      <c r="U5" s="12"/>
      <c r="V5" s="11">
        <v>1200</v>
      </c>
      <c r="W5" s="13">
        <v>68701.43</v>
      </c>
      <c r="X5" s="11">
        <v>919</v>
      </c>
      <c r="Y5" s="11"/>
      <c r="Z5" s="13"/>
      <c r="AA5" s="11"/>
      <c r="AB5" s="12"/>
      <c r="AC5" s="12"/>
      <c r="AD5" s="11">
        <v>792</v>
      </c>
      <c r="AE5" s="13">
        <v>56722.13</v>
      </c>
      <c r="AF5" s="11">
        <v>532</v>
      </c>
      <c r="AG5" s="11"/>
      <c r="AH5" s="13"/>
      <c r="AI5" s="11"/>
      <c r="AJ5" s="12"/>
      <c r="AK5" s="12"/>
      <c r="AL5" s="11">
        <v>409</v>
      </c>
      <c r="AM5" s="13">
        <v>34177.22</v>
      </c>
      <c r="AN5" s="11">
        <v>292</v>
      </c>
      <c r="AO5" s="11"/>
      <c r="AP5" s="13"/>
      <c r="AQ5" s="11"/>
      <c r="AR5" s="12"/>
      <c r="AS5" s="12"/>
      <c r="AT5" s="11"/>
      <c r="AU5" s="13"/>
      <c r="AV5" s="11"/>
      <c r="AW5" s="11"/>
      <c r="AX5" s="13"/>
      <c r="AY5" s="11"/>
      <c r="AZ5" s="12"/>
      <c r="BA5" s="12"/>
      <c r="BB5" s="11"/>
      <c r="BC5" s="13"/>
      <c r="BD5" s="11">
        <v>697</v>
      </c>
      <c r="BE5" s="11"/>
      <c r="BF5" s="13"/>
      <c r="BG5" s="11"/>
      <c r="BH5" s="12"/>
      <c r="BI5" s="12"/>
    </row>
    <row r="6">
      <c r="A6" s="10" t="s">
        <v>37</v>
      </c>
      <c r="B6" s="11">
        <v>20651</v>
      </c>
      <c r="C6" s="11">
        <f>=ROUNDDOWN(225.693989071038,0)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279</v>
      </c>
      <c r="M6" s="14"/>
      <c r="N6" s="11"/>
      <c r="O6" s="13"/>
      <c r="P6" s="11"/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38</v>
      </c>
      <c r="B7" s="11">
        <v>24921</v>
      </c>
      <c r="C7" s="11">
        <f>=ROUNDDOWN(17.6219770895206,0)</f>
      </c>
      <c r="D7" s="11">
        <v>21286</v>
      </c>
      <c r="E7" s="12">
        <v>0.9563</v>
      </c>
      <c r="F7" s="11"/>
      <c r="G7" s="11">
        <f>=ROUNDDOWN({0},0)</f>
      </c>
      <c r="H7" s="11"/>
      <c r="I7" s="12"/>
      <c r="J7" s="11">
        <v>1400</v>
      </c>
      <c r="K7" s="13">
        <v>66966.04</v>
      </c>
      <c r="L7" s="11">
        <v>199</v>
      </c>
      <c r="M7" s="14">
        <v>336.51</v>
      </c>
      <c r="N7" s="11"/>
      <c r="O7" s="13"/>
      <c r="P7" s="11"/>
      <c r="Q7" s="14"/>
      <c r="R7" s="12"/>
      <c r="S7" s="12"/>
      <c r="T7" s="12"/>
      <c r="U7" s="12"/>
      <c r="V7" s="11">
        <v>461</v>
      </c>
      <c r="W7" s="13">
        <v>19031.02</v>
      </c>
      <c r="X7" s="11">
        <v>122</v>
      </c>
      <c r="Y7" s="11"/>
      <c r="Z7" s="13"/>
      <c r="AA7" s="11"/>
      <c r="AB7" s="12"/>
      <c r="AC7" s="12"/>
      <c r="AD7" s="11">
        <v>401</v>
      </c>
      <c r="AE7" s="13">
        <v>20157.45</v>
      </c>
      <c r="AF7" s="11">
        <v>89</v>
      </c>
      <c r="AG7" s="11"/>
      <c r="AH7" s="13"/>
      <c r="AI7" s="11"/>
      <c r="AJ7" s="12"/>
      <c r="AK7" s="12"/>
      <c r="AL7" s="11">
        <v>538</v>
      </c>
      <c r="AM7" s="13">
        <v>27777.57</v>
      </c>
      <c r="AN7" s="11">
        <v>106</v>
      </c>
      <c r="AO7" s="11"/>
      <c r="AP7" s="13"/>
      <c r="AQ7" s="11"/>
      <c r="AR7" s="12"/>
      <c r="AS7" s="12"/>
      <c r="AT7" s="11"/>
      <c r="AU7" s="13"/>
      <c r="AV7" s="11"/>
      <c r="AW7" s="11"/>
      <c r="AX7" s="13"/>
      <c r="AY7" s="11"/>
      <c r="AZ7" s="12"/>
      <c r="BA7" s="12"/>
      <c r="BB7" s="11"/>
      <c r="BC7" s="13"/>
      <c r="BD7" s="11"/>
      <c r="BE7" s="11"/>
      <c r="BF7" s="13"/>
      <c r="BG7" s="11"/>
      <c r="BH7" s="12"/>
      <c r="BI7" s="12"/>
    </row>
    <row r="8">
      <c r="A8" s="10" t="s">
        <v>39</v>
      </c>
      <c r="B8" s="11">
        <v>96670</v>
      </c>
      <c r="C8" s="11">
        <f>=ROUNDDOWN(16.6031189887332,0)</f>
      </c>
      <c r="D8" s="11">
        <v>141351</v>
      </c>
      <c r="E8" s="12">
        <v>0.834</v>
      </c>
      <c r="F8" s="11"/>
      <c r="G8" s="11">
        <f>=ROUNDDOWN({0},0)</f>
      </c>
      <c r="H8" s="11"/>
      <c r="I8" s="12"/>
      <c r="J8" s="11">
        <v>28</v>
      </c>
      <c r="K8" s="13">
        <v>1155.44</v>
      </c>
      <c r="L8" s="11">
        <v>273</v>
      </c>
      <c r="M8" s="14">
        <v>4.23</v>
      </c>
      <c r="N8" s="11"/>
      <c r="O8" s="13"/>
      <c r="P8" s="11"/>
      <c r="Q8" s="14"/>
      <c r="R8" s="12"/>
      <c r="S8" s="12"/>
      <c r="T8" s="12"/>
      <c r="U8" s="12"/>
      <c r="V8" s="11"/>
      <c r="W8" s="13"/>
      <c r="X8" s="11"/>
      <c r="Y8" s="11"/>
      <c r="Z8" s="13"/>
      <c r="AA8" s="11"/>
      <c r="AB8" s="12"/>
      <c r="AC8" s="12"/>
      <c r="AD8" s="11"/>
      <c r="AE8" s="13"/>
      <c r="AF8" s="11"/>
      <c r="AG8" s="11"/>
      <c r="AH8" s="13"/>
      <c r="AI8" s="11"/>
      <c r="AJ8" s="12"/>
      <c r="AK8" s="12"/>
      <c r="AL8" s="11">
        <v>28</v>
      </c>
      <c r="AM8" s="13">
        <v>1155.44</v>
      </c>
      <c r="AN8" s="11">
        <v>2</v>
      </c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  <c r="BB8" s="11"/>
      <c r="BC8" s="13"/>
      <c r="BD8" s="11">
        <v>75</v>
      </c>
      <c r="BE8" s="11"/>
      <c r="BF8" s="13"/>
      <c r="BG8" s="11"/>
      <c r="BH8" s="12"/>
      <c r="BI8" s="12"/>
    </row>
    <row r="9">
      <c r="A9" s="10" t="s">
        <v>40</v>
      </c>
      <c r="B9" s="11">
        <v>132197</v>
      </c>
      <c r="C9" s="11">
        <f>=ROUNDDOWN(14.4296239698739,0)</f>
      </c>
      <c r="D9" s="11">
        <v>201722</v>
      </c>
      <c r="E9" s="12">
        <v>0.9369</v>
      </c>
      <c r="F9" s="11"/>
      <c r="G9" s="11">
        <f>=ROUNDDOWN({0},0)</f>
      </c>
      <c r="H9" s="11"/>
      <c r="I9" s="12"/>
      <c r="J9" s="11"/>
      <c r="K9" s="13"/>
      <c r="L9" s="11">
        <v>245</v>
      </c>
      <c r="M9" s="14"/>
      <c r="N9" s="11"/>
      <c r="O9" s="13"/>
      <c r="P9" s="11"/>
      <c r="Q9" s="14"/>
      <c r="R9" s="12"/>
      <c r="S9" s="12"/>
      <c r="T9" s="12"/>
      <c r="U9" s="12"/>
      <c r="V9" s="11"/>
      <c r="W9" s="13"/>
      <c r="X9" s="11">
        <v>179</v>
      </c>
      <c r="Y9" s="11"/>
      <c r="Z9" s="13"/>
      <c r="AA9" s="11"/>
      <c r="AB9" s="12"/>
      <c r="AC9" s="12"/>
      <c r="AD9" s="11"/>
      <c r="AE9" s="13"/>
      <c r="AF9" s="11"/>
      <c r="AG9" s="11"/>
      <c r="AH9" s="13"/>
      <c r="AI9" s="11"/>
      <c r="AJ9" s="12"/>
      <c r="AK9" s="12"/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>
        <v>169</v>
      </c>
      <c r="BE9" s="11"/>
      <c r="BF9" s="13"/>
      <c r="BG9" s="11"/>
      <c r="BH9" s="12"/>
      <c r="BI9" s="12"/>
    </row>
    <row r="10">
      <c r="A10" s="10" t="s">
        <v>41</v>
      </c>
      <c r="B10" s="11">
        <v>370782</v>
      </c>
      <c r="C10" s="11">
        <f>=ROUNDDOWN(16.2072070496905,0)</f>
      </c>
      <c r="D10" s="11">
        <v>408973</v>
      </c>
      <c r="E10" s="12">
        <v>0.831</v>
      </c>
      <c r="F10" s="11"/>
      <c r="G10" s="11">
        <f>=ROUNDDOWN({0},0)</f>
      </c>
      <c r="H10" s="11"/>
      <c r="I10" s="12"/>
      <c r="J10" s="11">
        <v>1732</v>
      </c>
      <c r="K10" s="13">
        <v>55178.21</v>
      </c>
      <c r="L10" s="11">
        <v>1183</v>
      </c>
      <c r="M10" s="14">
        <v>46.64</v>
      </c>
      <c r="N10" s="11"/>
      <c r="O10" s="13"/>
      <c r="P10" s="11"/>
      <c r="Q10" s="14"/>
      <c r="R10" s="12"/>
      <c r="S10" s="12"/>
      <c r="T10" s="12"/>
      <c r="U10" s="12"/>
      <c r="V10" s="11">
        <v>1254</v>
      </c>
      <c r="W10" s="13">
        <v>37162.96</v>
      </c>
      <c r="X10" s="11">
        <v>574</v>
      </c>
      <c r="Y10" s="11"/>
      <c r="Z10" s="13"/>
      <c r="AA10" s="11"/>
      <c r="AB10" s="12"/>
      <c r="AC10" s="12"/>
      <c r="AD10" s="11"/>
      <c r="AE10" s="13"/>
      <c r="AF10" s="11"/>
      <c r="AG10" s="11"/>
      <c r="AH10" s="13"/>
      <c r="AI10" s="11"/>
      <c r="AJ10" s="12"/>
      <c r="AK10" s="12"/>
      <c r="AL10" s="11">
        <v>157</v>
      </c>
      <c r="AM10" s="13">
        <v>3089.15</v>
      </c>
      <c r="AN10" s="11">
        <v>10</v>
      </c>
      <c r="AO10" s="11"/>
      <c r="AP10" s="13"/>
      <c r="AQ10" s="11"/>
      <c r="AR10" s="12"/>
      <c r="AS10" s="12"/>
      <c r="AT10" s="11">
        <v>319</v>
      </c>
      <c r="AU10" s="13">
        <v>14820.54</v>
      </c>
      <c r="AV10" s="11">
        <v>144</v>
      </c>
      <c r="AW10" s="11"/>
      <c r="AX10" s="13"/>
      <c r="AY10" s="11"/>
      <c r="AZ10" s="12"/>
      <c r="BA10" s="12"/>
      <c r="BB10" s="11">
        <v>2</v>
      </c>
      <c r="BC10" s="13">
        <v>105.56</v>
      </c>
      <c r="BD10" s="11">
        <v>701</v>
      </c>
      <c r="BE10" s="11"/>
      <c r="BF10" s="13"/>
      <c r="BG10" s="11"/>
      <c r="BH10" s="12"/>
      <c r="BI10" s="12"/>
    </row>
    <row r="11">
      <c r="A11" s="10" t="s">
        <v>42</v>
      </c>
      <c r="B11" s="11">
        <v>107511</v>
      </c>
      <c r="C11" s="11">
        <f>=ROUNDDOWN(22.7348854913405,0)</f>
      </c>
      <c r="D11" s="11">
        <v>86183</v>
      </c>
      <c r="E11" s="12">
        <v>0.8098</v>
      </c>
      <c r="F11" s="11"/>
      <c r="G11" s="11">
        <f>=ROUNDDOWN({0},0)</f>
      </c>
      <c r="H11" s="11">
        <v>3539</v>
      </c>
      <c r="I11" s="12"/>
      <c r="J11" s="11">
        <v>6190</v>
      </c>
      <c r="K11" s="13">
        <v>989089</v>
      </c>
      <c r="L11" s="11">
        <v>668</v>
      </c>
      <c r="M11" s="14">
        <v>1480.67</v>
      </c>
      <c r="N11" s="11"/>
      <c r="O11" s="13"/>
      <c r="P11" s="11"/>
      <c r="Q11" s="14"/>
      <c r="R11" s="12"/>
      <c r="S11" s="12"/>
      <c r="T11" s="12"/>
      <c r="U11" s="12"/>
      <c r="V11" s="11">
        <v>4054</v>
      </c>
      <c r="W11" s="13">
        <v>673001.33</v>
      </c>
      <c r="X11" s="11">
        <v>227</v>
      </c>
      <c r="Y11" s="11"/>
      <c r="Z11" s="13"/>
      <c r="AA11" s="11"/>
      <c r="AB11" s="12"/>
      <c r="AC11" s="12"/>
      <c r="AD11" s="11">
        <v>1155</v>
      </c>
      <c r="AE11" s="13">
        <v>172052.11</v>
      </c>
      <c r="AF11" s="11">
        <v>309</v>
      </c>
      <c r="AG11" s="11"/>
      <c r="AH11" s="13"/>
      <c r="AI11" s="11"/>
      <c r="AJ11" s="12"/>
      <c r="AK11" s="12"/>
      <c r="AL11" s="11">
        <v>981</v>
      </c>
      <c r="AM11" s="13">
        <v>144035.56</v>
      </c>
      <c r="AN11" s="11">
        <v>375</v>
      </c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</row>
    <row r="12">
      <c r="A12" s="10" t="s">
        <v>43</v>
      </c>
      <c r="B12" s="11">
        <v>15492</v>
      </c>
      <c r="C12" s="11">
        <f>=ROUNDDOWN(25.0193798449612,0)</f>
      </c>
      <c r="D12" s="11">
        <v>11765</v>
      </c>
      <c r="E12" s="12">
        <v>0.8443</v>
      </c>
      <c r="F12" s="11"/>
      <c r="G12" s="11">
        <f>=ROUNDDOWN({0},0)</f>
      </c>
      <c r="H12" s="11"/>
      <c r="I12" s="12"/>
      <c r="J12" s="11">
        <v>474</v>
      </c>
      <c r="K12" s="13">
        <v>32382.66</v>
      </c>
      <c r="L12" s="11">
        <v>143</v>
      </c>
      <c r="M12" s="14">
        <v>226.45</v>
      </c>
      <c r="N12" s="11"/>
      <c r="O12" s="13"/>
      <c r="P12" s="11"/>
      <c r="Q12" s="14"/>
      <c r="R12" s="12"/>
      <c r="S12" s="12"/>
      <c r="T12" s="12"/>
      <c r="U12" s="12"/>
      <c r="V12" s="11">
        <v>12</v>
      </c>
      <c r="W12" s="13">
        <v>951.4</v>
      </c>
      <c r="X12" s="11">
        <v>19</v>
      </c>
      <c r="Y12" s="11"/>
      <c r="Z12" s="13"/>
      <c r="AA12" s="11"/>
      <c r="AB12" s="12"/>
      <c r="AC12" s="12"/>
      <c r="AD12" s="11">
        <v>180</v>
      </c>
      <c r="AE12" s="13">
        <v>11649</v>
      </c>
      <c r="AF12" s="11">
        <v>101</v>
      </c>
      <c r="AG12" s="11"/>
      <c r="AH12" s="13"/>
      <c r="AI12" s="11"/>
      <c r="AJ12" s="12"/>
      <c r="AK12" s="12"/>
      <c r="AL12" s="11">
        <v>282</v>
      </c>
      <c r="AM12" s="13">
        <v>19782.26</v>
      </c>
      <c r="AN12" s="11">
        <v>81</v>
      </c>
      <c r="AO12" s="11"/>
      <c r="AP12" s="13"/>
      <c r="AQ12" s="11"/>
      <c r="AR12" s="12"/>
      <c r="AS12" s="12"/>
      <c r="AT12" s="11"/>
      <c r="AU12" s="13"/>
      <c r="AV12" s="11"/>
      <c r="AW12" s="11"/>
      <c r="AX12" s="13"/>
      <c r="AY12" s="11"/>
      <c r="AZ12" s="12"/>
      <c r="BA12" s="12"/>
      <c r="BB12" s="11"/>
      <c r="BC12" s="13"/>
      <c r="BD12" s="11"/>
      <c r="BE12" s="11"/>
      <c r="BF12" s="13"/>
      <c r="BG12" s="11"/>
      <c r="BH12" s="12"/>
      <c r="BI12" s="12"/>
    </row>
    <row r="13">
      <c r="A13" s="10" t="s">
        <v>44</v>
      </c>
      <c r="B13" s="11">
        <v>3701</v>
      </c>
      <c r="C13" s="11">
        <f>=ROUNDDOWN(41.5842696629214,0)</f>
      </c>
      <c r="D13" s="11">
        <v>3216</v>
      </c>
      <c r="E13" s="12">
        <v>0.9084</v>
      </c>
      <c r="F13" s="11"/>
      <c r="G13" s="11">
        <f>=ROUNDDOWN({0},0)</f>
      </c>
      <c r="H13" s="11"/>
      <c r="I13" s="12"/>
      <c r="J13" s="11"/>
      <c r="K13" s="13"/>
      <c r="L13" s="11">
        <v>22</v>
      </c>
      <c r="M13" s="14"/>
      <c r="N13" s="11"/>
      <c r="O13" s="13"/>
      <c r="P13" s="11"/>
      <c r="Q13" s="14"/>
      <c r="R13" s="12"/>
      <c r="S13" s="12"/>
      <c r="T13" s="12"/>
      <c r="U13" s="12"/>
      <c r="V13" s="11"/>
      <c r="W13" s="13"/>
      <c r="X13" s="11"/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  <c r="BB13" s="11"/>
      <c r="BC13" s="13"/>
      <c r="BD13" s="11"/>
      <c r="BE13" s="11"/>
      <c r="BF13" s="13"/>
      <c r="BG13" s="11"/>
      <c r="BH13" s="12"/>
      <c r="BI13" s="12"/>
    </row>
    <row r="14">
      <c r="A14" s="10" t="s">
        <v>45</v>
      </c>
      <c r="B14" s="11">
        <v>38183</v>
      </c>
      <c r="C14" s="11">
        <f>=ROUNDDOWN(54.2372159090909,0)</f>
      </c>
      <c r="D14" s="11">
        <v>4625</v>
      </c>
      <c r="E14" s="12">
        <v>0.9745</v>
      </c>
      <c r="F14" s="11"/>
      <c r="G14" s="11">
        <f>=ROUNDDOWN({0},0)</f>
      </c>
      <c r="H14" s="11"/>
      <c r="I14" s="12"/>
      <c r="J14" s="11"/>
      <c r="K14" s="13"/>
      <c r="L14" s="11">
        <v>112</v>
      </c>
      <c r="M14" s="14"/>
      <c r="N14" s="11"/>
      <c r="O14" s="13"/>
      <c r="P14" s="11"/>
      <c r="Q14" s="14"/>
      <c r="R14" s="12"/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</row>
    <row r="15">
      <c r="A15" s="10" t="s">
        <v>46</v>
      </c>
      <c r="B15" s="11">
        <v>9198</v>
      </c>
      <c r="C15" s="11">
        <f>=ROUNDDOWN(83.4664246823956,0)</f>
      </c>
      <c r="D15" s="11"/>
      <c r="E15" s="12"/>
      <c r="F15" s="11"/>
      <c r="G15" s="11">
        <f>=ROUNDDOWN({0},0)</f>
      </c>
      <c r="H15" s="11"/>
      <c r="I15" s="12"/>
      <c r="J15" s="11"/>
      <c r="K15" s="13"/>
      <c r="L15" s="11">
        <v>85</v>
      </c>
      <c r="M15" s="14"/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>
        <v>183760</v>
      </c>
      <c r="C16" s="11">
        <f>=ROUNDDOWN(9.01164216287258,0)</f>
      </c>
      <c r="D16" s="11">
        <v>620676</v>
      </c>
      <c r="E16" s="12">
        <v>0.606</v>
      </c>
      <c r="F16" s="11"/>
      <c r="G16" s="11">
        <f>=ROUNDDOWN({0},0)</f>
      </c>
      <c r="H16" s="11"/>
      <c r="I16" s="12"/>
      <c r="J16" s="11">
        <v>1489</v>
      </c>
      <c r="K16" s="13">
        <v>50613.31</v>
      </c>
      <c r="L16" s="11">
        <v>1029</v>
      </c>
      <c r="M16" s="14">
        <v>49.19</v>
      </c>
      <c r="N16" s="11"/>
      <c r="O16" s="13"/>
      <c r="P16" s="11"/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>
        <v>1489</v>
      </c>
      <c r="AU16" s="13">
        <v>50613.31</v>
      </c>
      <c r="AV16" s="11">
        <v>106</v>
      </c>
      <c r="AW16" s="11"/>
      <c r="AX16" s="13"/>
      <c r="AY16" s="11"/>
      <c r="AZ16" s="12"/>
      <c r="BA16" s="12"/>
      <c r="BB16" s="11"/>
      <c r="BC16" s="13"/>
      <c r="BD16" s="11">
        <v>503</v>
      </c>
      <c r="BE16" s="11"/>
      <c r="BF16" s="13"/>
      <c r="BG16" s="11"/>
      <c r="BH16" s="12"/>
      <c r="BI16" s="12"/>
    </row>
    <row r="17">
      <c r="A17" s="10" t="s">
        <v>48</v>
      </c>
      <c r="B17" s="11">
        <v>74118</v>
      </c>
      <c r="C17" s="11">
        <f>=ROUNDDOWN(19.0868355995056,0)</f>
      </c>
      <c r="D17" s="11">
        <v>88647</v>
      </c>
      <c r="E17" s="12">
        <v>0.9925</v>
      </c>
      <c r="F17" s="11"/>
      <c r="G17" s="11">
        <f>=ROUNDDOWN({0},0)</f>
      </c>
      <c r="H17" s="11"/>
      <c r="I17" s="12"/>
      <c r="J17" s="11">
        <v>6</v>
      </c>
      <c r="K17" s="13">
        <v>239.4</v>
      </c>
      <c r="L17" s="11">
        <v>118</v>
      </c>
      <c r="M17" s="14">
        <v>2.03</v>
      </c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>
        <v>6</v>
      </c>
      <c r="AU17" s="13">
        <v>239.4</v>
      </c>
      <c r="AV17" s="11">
        <v>5</v>
      </c>
      <c r="AW17" s="11"/>
      <c r="AX17" s="13"/>
      <c r="AY17" s="11"/>
      <c r="AZ17" s="12"/>
      <c r="BA17" s="12"/>
      <c r="BB17" s="11"/>
      <c r="BC17" s="13"/>
      <c r="BD17" s="11">
        <v>36</v>
      </c>
      <c r="BE17" s="11"/>
      <c r="BF17" s="13"/>
      <c r="BG17" s="11"/>
      <c r="BH17" s="12"/>
      <c r="BI17" s="12"/>
    </row>
    <row r="18">
      <c r="A18" s="10" t="s">
        <v>49</v>
      </c>
      <c r="B18" s="11">
        <v>246368</v>
      </c>
      <c r="C18" s="11">
        <f>=ROUNDDOWN(21.3130325706129,0)</f>
      </c>
      <c r="D18" s="11">
        <v>180152</v>
      </c>
      <c r="E18" s="12">
        <v>0.9642</v>
      </c>
      <c r="F18" s="11"/>
      <c r="G18" s="11">
        <f>=ROUNDDOWN({0},0)</f>
      </c>
      <c r="H18" s="11"/>
      <c r="I18" s="12"/>
      <c r="J18" s="11">
        <v>3115</v>
      </c>
      <c r="K18" s="13">
        <v>69804.98</v>
      </c>
      <c r="L18" s="11">
        <v>615</v>
      </c>
      <c r="M18" s="14">
        <v>113.5</v>
      </c>
      <c r="N18" s="11"/>
      <c r="O18" s="13"/>
      <c r="P18" s="11"/>
      <c r="Q18" s="14"/>
      <c r="R18" s="12"/>
      <c r="S18" s="12"/>
      <c r="T18" s="12"/>
      <c r="U18" s="12"/>
      <c r="V18" s="11">
        <v>2941</v>
      </c>
      <c r="W18" s="13">
        <v>65913.38</v>
      </c>
      <c r="X18" s="11">
        <v>240</v>
      </c>
      <c r="Y18" s="11"/>
      <c r="Z18" s="13"/>
      <c r="AA18" s="11"/>
      <c r="AB18" s="12"/>
      <c r="AC18" s="12"/>
      <c r="AD18" s="11"/>
      <c r="AE18" s="13"/>
      <c r="AF18" s="11"/>
      <c r="AG18" s="11"/>
      <c r="AH18" s="13"/>
      <c r="AI18" s="11"/>
      <c r="AJ18" s="12"/>
      <c r="AK18" s="12"/>
      <c r="AL18" s="11">
        <v>174</v>
      </c>
      <c r="AM18" s="13">
        <v>3891.6</v>
      </c>
      <c r="AN18" s="11">
        <v>110</v>
      </c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>
        <v>247</v>
      </c>
      <c r="BE18" s="11"/>
      <c r="BF18" s="13"/>
      <c r="BG18" s="11"/>
      <c r="BH18" s="12"/>
      <c r="BI18" s="12"/>
    </row>
    <row r="19">
      <c r="A19" s="10" t="s">
        <v>50</v>
      </c>
      <c r="B19" s="11">
        <v>170238</v>
      </c>
      <c r="C19" s="11">
        <f>=ROUNDDOWN(25.9806180847005,0)</f>
      </c>
      <c r="D19" s="11">
        <v>151936</v>
      </c>
      <c r="E19" s="12">
        <v>0.8359</v>
      </c>
      <c r="F19" s="11"/>
      <c r="G19" s="11">
        <f>=ROUNDDOWN({0},0)</f>
      </c>
      <c r="H19" s="11"/>
      <c r="I19" s="12"/>
      <c r="J19" s="11">
        <v>303</v>
      </c>
      <c r="K19" s="13">
        <v>14794.36</v>
      </c>
      <c r="L19" s="11">
        <v>570</v>
      </c>
      <c r="M19" s="14">
        <v>25.96</v>
      </c>
      <c r="N19" s="11"/>
      <c r="O19" s="13"/>
      <c r="P19" s="11"/>
      <c r="Q19" s="14"/>
      <c r="R19" s="12"/>
      <c r="S19" s="12"/>
      <c r="T19" s="12"/>
      <c r="U19" s="12"/>
      <c r="V19" s="11">
        <v>48</v>
      </c>
      <c r="W19" s="13">
        <v>2550.26</v>
      </c>
      <c r="X19" s="11">
        <v>307</v>
      </c>
      <c r="Y19" s="11"/>
      <c r="Z19" s="13"/>
      <c r="AA19" s="11"/>
      <c r="AB19" s="12"/>
      <c r="AC19" s="12"/>
      <c r="AD19" s="11">
        <v>115</v>
      </c>
      <c r="AE19" s="13">
        <v>5588.95</v>
      </c>
      <c r="AF19" s="11">
        <v>245</v>
      </c>
      <c r="AG19" s="11"/>
      <c r="AH19" s="13"/>
      <c r="AI19" s="11"/>
      <c r="AJ19" s="12"/>
      <c r="AK19" s="12"/>
      <c r="AL19" s="11">
        <v>140</v>
      </c>
      <c r="AM19" s="13">
        <v>6655.15</v>
      </c>
      <c r="AN19" s="11">
        <v>103</v>
      </c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  <c r="BB19" s="11"/>
      <c r="BC19" s="13"/>
      <c r="BD19" s="11">
        <v>279</v>
      </c>
      <c r="BE19" s="11"/>
      <c r="BF19" s="13"/>
      <c r="BG19" s="11"/>
      <c r="BH19" s="12"/>
      <c r="BI19" s="12"/>
    </row>
    <row r="20">
      <c r="A20" s="19" t="s">
        <v>51</v>
      </c>
      <c r="B20" s="15"/>
      <c r="C20" s="15">
        <f>=ROUNDDOWN({0},0)</f>
      </c>
      <c r="D20" s="15"/>
      <c r="E20" s="16"/>
      <c r="F20" s="15"/>
      <c r="G20" s="15">
        <f>=ROUNDDOWN({0},0)</f>
      </c>
      <c r="H20" s="15"/>
      <c r="I20" s="16"/>
      <c r="J20" s="15">
        <v>17138</v>
      </c>
      <c r="K20" s="17">
        <v>1439824.18</v>
      </c>
      <c r="L20" s="15">
        <v>7247</v>
      </c>
      <c r="M20" s="18">
        <v>198.68</v>
      </c>
      <c r="N20" s="15"/>
      <c r="O20" s="17"/>
      <c r="P20" s="15"/>
      <c r="Q20" s="18"/>
      <c r="R20" s="16"/>
      <c r="S20" s="16"/>
      <c r="T20" s="16"/>
      <c r="U20" s="16"/>
      <c r="V20" s="15">
        <v>9970</v>
      </c>
      <c r="W20" s="17">
        <v>867311.78</v>
      </c>
      <c r="X20" s="15">
        <v>2587</v>
      </c>
      <c r="Y20" s="15"/>
      <c r="Z20" s="17"/>
      <c r="AA20" s="15"/>
      <c r="AB20" s="16"/>
      <c r="AC20" s="16"/>
      <c r="AD20" s="15">
        <v>2643</v>
      </c>
      <c r="AE20" s="17">
        <v>266169.64</v>
      </c>
      <c r="AF20" s="15">
        <v>1276</v>
      </c>
      <c r="AG20" s="15"/>
      <c r="AH20" s="17"/>
      <c r="AI20" s="15"/>
      <c r="AJ20" s="16"/>
      <c r="AK20" s="16"/>
      <c r="AL20" s="15">
        <v>2709</v>
      </c>
      <c r="AM20" s="17">
        <v>240563.95</v>
      </c>
      <c r="AN20" s="15">
        <v>1079</v>
      </c>
      <c r="AO20" s="15"/>
      <c r="AP20" s="17"/>
      <c r="AQ20" s="15"/>
      <c r="AR20" s="16"/>
      <c r="AS20" s="16"/>
      <c r="AT20" s="15">
        <v>1814</v>
      </c>
      <c r="AU20" s="17">
        <v>65673.25</v>
      </c>
      <c r="AV20" s="15">
        <v>255</v>
      </c>
      <c r="AW20" s="15"/>
      <c r="AX20" s="17"/>
      <c r="AY20" s="15"/>
      <c r="AZ20" s="16"/>
      <c r="BA20" s="16"/>
      <c r="BB20" s="15">
        <v>2</v>
      </c>
      <c r="BC20" s="17">
        <v>105.56</v>
      </c>
      <c r="BD20" s="15">
        <v>2707</v>
      </c>
      <c r="BE20" s="15"/>
      <c r="BF20" s="17"/>
      <c r="BG20" s="15"/>
      <c r="BH20" s="16"/>
      <c r="BI20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