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<sst xmlns="http://schemas.openxmlformats.org/spreadsheetml/2006/main" count="51" uniqueCount="51">
  <si>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</si>
  <si>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Shipped Date</t>
  </si>
  <si>
    <t>Start Date:</t>
  </si>
  <si>
    <t>01/01/2024</t>
  </si>
  <si>
    <t>End Date:</t>
  </si>
  <si>
    <t>05/20/2024</t>
  </si>
  <si>
    <t>Report Run Date:</t>
  </si>
  <si>
    <t>05/21/2024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</si>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</sst>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566993</v>
      </c>
      <c r="C5" s="11">
        <f>=ROUNDDOWN(22.489994407181,0)</f>
      </c>
      <c r="D5" s="11">
        <v>417114</v>
      </c>
      <c r="E5" s="12">
        <v>0.9233</v>
      </c>
      <c r="F5" s="11"/>
      <c r="G5" s="11">
        <f>=ROUNDDOWN({0},0)</f>
      </c>
      <c r="H5" s="11">
        <v>150</v>
      </c>
      <c r="I5" s="12"/>
      <c r="J5" s="11">
        <v>2401</v>
      </c>
      <c r="K5" s="13">
        <v>159600.78</v>
      </c>
      <c r="L5" s="11">
        <v>1706</v>
      </c>
      <c r="M5" s="14">
        <v>93.55</v>
      </c>
      <c r="N5" s="11"/>
      <c r="O5" s="13"/>
      <c r="P5" s="11"/>
      <c r="Q5" s="14"/>
      <c r="R5" s="12"/>
      <c r="S5" s="12"/>
      <c r="T5" s="12"/>
      <c r="U5" s="12"/>
      <c r="V5" s="11">
        <v>1200</v>
      </c>
      <c r="W5" s="13">
        <v>68701.43</v>
      </c>
      <c r="X5" s="11">
        <v>919</v>
      </c>
      <c r="Y5" s="11"/>
      <c r="Z5" s="13"/>
      <c r="AA5" s="11"/>
      <c r="AB5" s="12"/>
      <c r="AC5" s="12"/>
      <c r="AD5" s="11">
        <v>792</v>
      </c>
      <c r="AE5" s="13">
        <v>56722.13</v>
      </c>
      <c r="AF5" s="11">
        <v>532</v>
      </c>
      <c r="AG5" s="11"/>
      <c r="AH5" s="13"/>
      <c r="AI5" s="11"/>
      <c r="AJ5" s="12"/>
      <c r="AK5" s="12"/>
      <c r="AL5" s="11">
        <v>409</v>
      </c>
      <c r="AM5" s="13">
        <v>34177.22</v>
      </c>
      <c r="AN5" s="11">
        <v>292</v>
      </c>
      <c r="AO5" s="11"/>
      <c r="AP5" s="13"/>
      <c r="AQ5" s="11"/>
      <c r="AR5" s="12"/>
      <c r="AS5" s="12"/>
      <c r="AT5" s="11"/>
      <c r="AU5" s="13"/>
      <c r="AV5" s="11"/>
      <c r="AW5" s="11"/>
      <c r="AX5" s="13"/>
      <c r="AY5" s="11"/>
      <c r="AZ5" s="12"/>
      <c r="BA5" s="12"/>
    </row>
    <row r="6">
      <c r="A6" s="10" t="s">
        <v>36</v>
      </c>
      <c r="B6" s="11">
        <v>20651</v>
      </c>
      <c r="C6" s="11">
        <f>=ROUNDDOWN(225.693989071038,0)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24921</v>
      </c>
      <c r="C7" s="11">
        <f>=ROUNDDOWN(17.6219770895206,0)</f>
      </c>
      <c r="D7" s="11">
        <v>21286</v>
      </c>
      <c r="E7" s="12">
        <v>0.9563</v>
      </c>
      <c r="F7" s="11"/>
      <c r="G7" s="11">
        <f>=ROUNDDOWN({0},0)</f>
      </c>
      <c r="H7" s="11"/>
      <c r="I7" s="12"/>
      <c r="J7" s="11">
        <v>1400</v>
      </c>
      <c r="K7" s="13">
        <v>66966.04</v>
      </c>
      <c r="L7" s="11">
        <v>199</v>
      </c>
      <c r="M7" s="14">
        <v>336.51</v>
      </c>
      <c r="N7" s="11"/>
      <c r="O7" s="13"/>
      <c r="P7" s="11"/>
      <c r="Q7" s="14"/>
      <c r="R7" s="12"/>
      <c r="S7" s="12"/>
      <c r="T7" s="12"/>
      <c r="U7" s="12"/>
      <c r="V7" s="11">
        <v>461</v>
      </c>
      <c r="W7" s="13">
        <v>19031.02</v>
      </c>
      <c r="X7" s="11">
        <v>122</v>
      </c>
      <c r="Y7" s="11"/>
      <c r="Z7" s="13"/>
      <c r="AA7" s="11"/>
      <c r="AB7" s="12"/>
      <c r="AC7" s="12"/>
      <c r="AD7" s="11">
        <v>401</v>
      </c>
      <c r="AE7" s="13">
        <v>20157.45</v>
      </c>
      <c r="AF7" s="11">
        <v>89</v>
      </c>
      <c r="AG7" s="11"/>
      <c r="AH7" s="13"/>
      <c r="AI7" s="11"/>
      <c r="AJ7" s="12"/>
      <c r="AK7" s="12"/>
      <c r="AL7" s="11">
        <v>538</v>
      </c>
      <c r="AM7" s="13">
        <v>27777.57</v>
      </c>
      <c r="AN7" s="11">
        <v>106</v>
      </c>
      <c r="AO7" s="11"/>
      <c r="AP7" s="13"/>
      <c r="AQ7" s="11"/>
      <c r="AR7" s="12"/>
      <c r="AS7" s="12"/>
      <c r="AT7" s="11"/>
      <c r="AU7" s="13"/>
      <c r="AV7" s="11"/>
      <c r="AW7" s="11"/>
      <c r="AX7" s="13"/>
      <c r="AY7" s="11"/>
      <c r="AZ7" s="12"/>
      <c r="BA7" s="12"/>
    </row>
    <row r="8">
      <c r="A8" s="10" t="s">
        <v>38</v>
      </c>
      <c r="B8" s="11">
        <v>96670</v>
      </c>
      <c r="C8" s="11">
        <f>=ROUNDDOWN(16.6031189887332,0)</f>
      </c>
      <c r="D8" s="11">
        <v>141351</v>
      </c>
      <c r="E8" s="12">
        <v>0.834</v>
      </c>
      <c r="F8" s="11"/>
      <c r="G8" s="11">
        <f>=ROUNDDOWN({0},0)</f>
      </c>
      <c r="H8" s="11"/>
      <c r="I8" s="12"/>
      <c r="J8" s="11">
        <v>28</v>
      </c>
      <c r="K8" s="13">
        <v>1155.44</v>
      </c>
      <c r="L8" s="11">
        <v>273</v>
      </c>
      <c r="M8" s="14">
        <v>4.23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28</v>
      </c>
      <c r="AM8" s="13">
        <v>1155.44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132197</v>
      </c>
      <c r="C9" s="11">
        <f>=ROUNDDOWN(14.4296239698739,0)</f>
      </c>
      <c r="D9" s="11">
        <v>201722</v>
      </c>
      <c r="E9" s="12">
        <v>0.9369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370782</v>
      </c>
      <c r="C10" s="11">
        <f>=ROUNDDOWN(16.2072070496905,0)</f>
      </c>
      <c r="D10" s="11">
        <v>408973</v>
      </c>
      <c r="E10" s="12">
        <v>0.831</v>
      </c>
      <c r="F10" s="11"/>
      <c r="G10" s="11">
        <f>=ROUNDDOWN({0},0)</f>
      </c>
      <c r="H10" s="11"/>
      <c r="I10" s="12"/>
      <c r="J10" s="11">
        <v>1730</v>
      </c>
      <c r="K10" s="13">
        <v>55072.65</v>
      </c>
      <c r="L10" s="11">
        <v>1183</v>
      </c>
      <c r="M10" s="14">
        <v>46.55</v>
      </c>
      <c r="N10" s="11"/>
      <c r="O10" s="13"/>
      <c r="P10" s="11"/>
      <c r="Q10" s="14"/>
      <c r="R10" s="12"/>
      <c r="S10" s="12"/>
      <c r="T10" s="12"/>
      <c r="U10" s="12"/>
      <c r="V10" s="11">
        <v>1254</v>
      </c>
      <c r="W10" s="13">
        <v>37162.96</v>
      </c>
      <c r="X10" s="11">
        <v>574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157</v>
      </c>
      <c r="AM10" s="13">
        <v>3089.15</v>
      </c>
      <c r="AN10" s="11">
        <v>10</v>
      </c>
      <c r="AO10" s="11"/>
      <c r="AP10" s="13"/>
      <c r="AQ10" s="11"/>
      <c r="AR10" s="12"/>
      <c r="AS10" s="12"/>
      <c r="AT10" s="11">
        <v>319</v>
      </c>
      <c r="AU10" s="13">
        <v>14820.54</v>
      </c>
      <c r="AV10" s="11">
        <v>144</v>
      </c>
      <c r="AW10" s="11"/>
      <c r="AX10" s="13"/>
      <c r="AY10" s="11"/>
      <c r="AZ10" s="12"/>
      <c r="BA10" s="12"/>
    </row>
    <row r="11">
      <c r="A11" s="10" t="s">
        <v>41</v>
      </c>
      <c r="B11" s="11">
        <v>107511</v>
      </c>
      <c r="C11" s="11">
        <f>=ROUNDDOWN(22.7348854913405,0)</f>
      </c>
      <c r="D11" s="11">
        <v>86183</v>
      </c>
      <c r="E11" s="12">
        <v>0.8098</v>
      </c>
      <c r="F11" s="11"/>
      <c r="G11" s="11">
        <f>=ROUNDDOWN({0},0)</f>
      </c>
      <c r="H11" s="11">
        <v>3539</v>
      </c>
      <c r="I11" s="12"/>
      <c r="J11" s="11">
        <v>6190</v>
      </c>
      <c r="K11" s="13">
        <v>989089</v>
      </c>
      <c r="L11" s="11">
        <v>668</v>
      </c>
      <c r="M11" s="14">
        <v>1480.67</v>
      </c>
      <c r="N11" s="11"/>
      <c r="O11" s="13"/>
      <c r="P11" s="11"/>
      <c r="Q11" s="14"/>
      <c r="R11" s="12"/>
      <c r="S11" s="12"/>
      <c r="T11" s="12"/>
      <c r="U11" s="12"/>
      <c r="V11" s="11">
        <v>4054</v>
      </c>
      <c r="W11" s="13">
        <v>673001.33</v>
      </c>
      <c r="X11" s="11">
        <v>227</v>
      </c>
      <c r="Y11" s="11"/>
      <c r="Z11" s="13"/>
      <c r="AA11" s="11"/>
      <c r="AB11" s="12"/>
      <c r="AC11" s="12"/>
      <c r="AD11" s="11">
        <v>1155</v>
      </c>
      <c r="AE11" s="13">
        <v>172052.11</v>
      </c>
      <c r="AF11" s="11">
        <v>309</v>
      </c>
      <c r="AG11" s="11"/>
      <c r="AH11" s="13"/>
      <c r="AI11" s="11"/>
      <c r="AJ11" s="12"/>
      <c r="AK11" s="12"/>
      <c r="AL11" s="11">
        <v>981</v>
      </c>
      <c r="AM11" s="13">
        <v>144035.56</v>
      </c>
      <c r="AN11" s="11">
        <v>375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15492</v>
      </c>
      <c r="C12" s="11">
        <f>=ROUNDDOWN(25.0193798449612,0)</f>
      </c>
      <c r="D12" s="11">
        <v>11765</v>
      </c>
      <c r="E12" s="12">
        <v>0.8443</v>
      </c>
      <c r="F12" s="11"/>
      <c r="G12" s="11">
        <f>=ROUNDDOWN({0},0)</f>
      </c>
      <c r="H12" s="11"/>
      <c r="I12" s="12"/>
      <c r="J12" s="11">
        <v>474</v>
      </c>
      <c r="K12" s="13">
        <v>32382.66</v>
      </c>
      <c r="L12" s="11">
        <v>143</v>
      </c>
      <c r="M12" s="14">
        <v>226.45</v>
      </c>
      <c r="N12" s="11"/>
      <c r="O12" s="13"/>
      <c r="P12" s="11"/>
      <c r="Q12" s="14"/>
      <c r="R12" s="12"/>
      <c r="S12" s="12"/>
      <c r="T12" s="12"/>
      <c r="U12" s="12"/>
      <c r="V12" s="11">
        <v>12</v>
      </c>
      <c r="W12" s="13">
        <v>951.4</v>
      </c>
      <c r="X12" s="11">
        <v>19</v>
      </c>
      <c r="Y12" s="11"/>
      <c r="Z12" s="13"/>
      <c r="AA12" s="11"/>
      <c r="AB12" s="12"/>
      <c r="AC12" s="12"/>
      <c r="AD12" s="11">
        <v>180</v>
      </c>
      <c r="AE12" s="13">
        <v>11649</v>
      </c>
      <c r="AF12" s="11">
        <v>101</v>
      </c>
      <c r="AG12" s="11"/>
      <c r="AH12" s="13"/>
      <c r="AI12" s="11"/>
      <c r="AJ12" s="12"/>
      <c r="AK12" s="12"/>
      <c r="AL12" s="11">
        <v>282</v>
      </c>
      <c r="AM12" s="13">
        <v>19782.26</v>
      </c>
      <c r="AN12" s="11">
        <v>81</v>
      </c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</row>
    <row r="13">
      <c r="A13" s="10" t="s">
        <v>43</v>
      </c>
      <c r="B13" s="11">
        <v>3701</v>
      </c>
      <c r="C13" s="11">
        <f>=ROUNDDOWN(41.5842696629214,0)</f>
      </c>
      <c r="D13" s="11">
        <v>3216</v>
      </c>
      <c r="E13" s="12">
        <v>0.9084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38183</v>
      </c>
      <c r="C14" s="11">
        <f>=ROUNDDOWN(54.2372159090909,0)</f>
      </c>
      <c r="D14" s="11">
        <v>4625</v>
      </c>
      <c r="E14" s="12">
        <v>0.9745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9198</v>
      </c>
      <c r="C15" s="11">
        <f>=ROUNDDOWN(83.4664246823956,0)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183760</v>
      </c>
      <c r="C16" s="11">
        <f>=ROUNDDOWN(9.01164216287258,0)</f>
      </c>
      <c r="D16" s="11">
        <v>620676</v>
      </c>
      <c r="E16" s="12">
        <v>0.606</v>
      </c>
      <c r="F16" s="11"/>
      <c r="G16" s="11">
        <f>=ROUNDDOWN({0},0)</f>
      </c>
      <c r="H16" s="11"/>
      <c r="I16" s="12"/>
      <c r="J16" s="11">
        <v>1489</v>
      </c>
      <c r="K16" s="13">
        <v>50613.31</v>
      </c>
      <c r="L16" s="11">
        <v>1029</v>
      </c>
      <c r="M16" s="14">
        <v>49.19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1489</v>
      </c>
      <c r="AU16" s="13">
        <v>50613.31</v>
      </c>
      <c r="AV16" s="11">
        <v>106</v>
      </c>
      <c r="AW16" s="11"/>
      <c r="AX16" s="13"/>
      <c r="AY16" s="11"/>
      <c r="AZ16" s="12"/>
      <c r="BA16" s="12"/>
    </row>
    <row r="17">
      <c r="A17" s="10" t="s">
        <v>47</v>
      </c>
      <c r="B17" s="11">
        <v>74118</v>
      </c>
      <c r="C17" s="11">
        <f>=ROUNDDOWN(19.0868355995056,0)</f>
      </c>
      <c r="D17" s="11">
        <v>88647</v>
      </c>
      <c r="E17" s="12">
        <v>0.9925</v>
      </c>
      <c r="F17" s="11"/>
      <c r="G17" s="11">
        <f>=ROUNDDOWN({0},0)</f>
      </c>
      <c r="H17" s="11"/>
      <c r="I17" s="12"/>
      <c r="J17" s="11">
        <v>6</v>
      </c>
      <c r="K17" s="13">
        <v>239.4</v>
      </c>
      <c r="L17" s="11">
        <v>118</v>
      </c>
      <c r="M17" s="14">
        <v>2.03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6</v>
      </c>
      <c r="AU17" s="13">
        <v>239.4</v>
      </c>
      <c r="AV17" s="11">
        <v>5</v>
      </c>
      <c r="AW17" s="11"/>
      <c r="AX17" s="13"/>
      <c r="AY17" s="11"/>
      <c r="AZ17" s="12"/>
      <c r="BA17" s="12"/>
    </row>
    <row r="18">
      <c r="A18" s="10" t="s">
        <v>48</v>
      </c>
      <c r="B18" s="11">
        <v>246368</v>
      </c>
      <c r="C18" s="11">
        <f>=ROUNDDOWN(21.3130325706129,0)</f>
      </c>
      <c r="D18" s="11">
        <v>180152</v>
      </c>
      <c r="E18" s="12">
        <v>0.9642</v>
      </c>
      <c r="F18" s="11"/>
      <c r="G18" s="11">
        <f>=ROUNDDOWN({0},0)</f>
      </c>
      <c r="H18" s="11"/>
      <c r="I18" s="12"/>
      <c r="J18" s="11">
        <v>3115</v>
      </c>
      <c r="K18" s="13">
        <v>69804.98</v>
      </c>
      <c r="L18" s="11">
        <v>615</v>
      </c>
      <c r="M18" s="14">
        <v>113.5</v>
      </c>
      <c r="N18" s="11"/>
      <c r="O18" s="13"/>
      <c r="P18" s="11"/>
      <c r="Q18" s="14"/>
      <c r="R18" s="12"/>
      <c r="S18" s="12"/>
      <c r="T18" s="12"/>
      <c r="U18" s="12"/>
      <c r="V18" s="11">
        <v>2941</v>
      </c>
      <c r="W18" s="13">
        <v>65913.38</v>
      </c>
      <c r="X18" s="11">
        <v>240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174</v>
      </c>
      <c r="AM18" s="13">
        <v>3891.6</v>
      </c>
      <c r="AN18" s="11">
        <v>110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170238</v>
      </c>
      <c r="C19" s="11">
        <f>=ROUNDDOWN(25.9806180847005,0)</f>
      </c>
      <c r="D19" s="11">
        <v>151936</v>
      </c>
      <c r="E19" s="12">
        <v>0.8359</v>
      </c>
      <c r="F19" s="11"/>
      <c r="G19" s="11">
        <f>=ROUNDDOWN({0},0)</f>
      </c>
      <c r="H19" s="11"/>
      <c r="I19" s="12"/>
      <c r="J19" s="11">
        <v>303</v>
      </c>
      <c r="K19" s="13">
        <v>14794.36</v>
      </c>
      <c r="L19" s="11">
        <v>570</v>
      </c>
      <c r="M19" s="14">
        <v>25.96</v>
      </c>
      <c r="N19" s="11"/>
      <c r="O19" s="13"/>
      <c r="P19" s="11"/>
      <c r="Q19" s="14"/>
      <c r="R19" s="12"/>
      <c r="S19" s="12"/>
      <c r="T19" s="12"/>
      <c r="U19" s="12"/>
      <c r="V19" s="11">
        <v>48</v>
      </c>
      <c r="W19" s="13">
        <v>2550.26</v>
      </c>
      <c r="X19" s="11">
        <v>307</v>
      </c>
      <c r="Y19" s="11"/>
      <c r="Z19" s="13"/>
      <c r="AA19" s="11"/>
      <c r="AB19" s="12"/>
      <c r="AC19" s="12"/>
      <c r="AD19" s="11">
        <v>115</v>
      </c>
      <c r="AE19" s="13">
        <v>5588.95</v>
      </c>
      <c r="AF19" s="11">
        <v>245</v>
      </c>
      <c r="AG19" s="11"/>
      <c r="AH19" s="13"/>
      <c r="AI19" s="11"/>
      <c r="AJ19" s="12"/>
      <c r="AK19" s="12"/>
      <c r="AL19" s="11">
        <v>140</v>
      </c>
      <c r="AM19" s="13">
        <v>6655.15</v>
      </c>
      <c r="AN19" s="11">
        <v>103</v>
      </c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17136</v>
      </c>
      <c r="K20" s="17">
        <v>1439718.62</v>
      </c>
      <c r="L20" s="15">
        <v>7247</v>
      </c>
      <c r="M20" s="18">
        <v>198.66</v>
      </c>
      <c r="N20" s="15"/>
      <c r="O20" s="17"/>
      <c r="P20" s="15"/>
      <c r="Q20" s="18"/>
      <c r="R20" s="16"/>
      <c r="S20" s="16"/>
      <c r="T20" s="16"/>
      <c r="U20" s="16"/>
      <c r="V20" s="15">
        <v>9970</v>
      </c>
      <c r="W20" s="17">
        <v>867311.78</v>
      </c>
      <c r="X20" s="15">
        <v>2587</v>
      </c>
      <c r="Y20" s="15"/>
      <c r="Z20" s="17"/>
      <c r="AA20" s="15"/>
      <c r="AB20" s="16"/>
      <c r="AC20" s="16"/>
      <c r="AD20" s="15">
        <v>2643</v>
      </c>
      <c r="AE20" s="17">
        <v>266169.64</v>
      </c>
      <c r="AF20" s="15">
        <v>1276</v>
      </c>
      <c r="AG20" s="15"/>
      <c r="AH20" s="17"/>
      <c r="AI20" s="15"/>
      <c r="AJ20" s="16"/>
      <c r="AK20" s="16"/>
      <c r="AL20" s="15">
        <v>2709</v>
      </c>
      <c r="AM20" s="17">
        <v>240563.95</v>
      </c>
      <c r="AN20" s="15">
        <v>1079</v>
      </c>
      <c r="AO20" s="15"/>
      <c r="AP20" s="17"/>
      <c r="AQ20" s="15"/>
      <c r="AR20" s="16"/>
      <c r="AS20" s="16"/>
      <c r="AT20" s="15">
        <v>1814</v>
      </c>
      <c r="AU20" s="17">
        <v>65673.25</v>
      </c>
      <c r="AV20" s="15">
        <v>255</v>
      </c>
      <c r="AW20" s="15"/>
      <c r="AX20" s="17"/>
      <c r="AY20" s="15"/>
      <c r="AZ20" s="16"/>
      <c r="BA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