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<sst xmlns="http://schemas.openxmlformats.org/spreadsheetml/2006/main" count="48" uniqueCount="48">
  <si>
    <t>Date Type:</t>
  </si>
  <si>
    <t>Shipped Date</t>
  </si>
  <si>
    <t>Start Date:</t>
  </si>
  <si>
    <t>05/01/2024</t>
  </si>
  <si>
    <t>End Date:</t>
  </si>
  <si>
    <t>05/16/2024</t>
  </si>
  <si>
    <t>Report Run Date:</t>
  </si>
  <si>
    <t>05/17/2024</t>
  </si>
  <si>
    <t>Division</t>
  </si>
  <si>
    <t>Current And Future Inventory</t>
  </si>
  <si>
    <t>Current And History Sales Comparison</t>
  </si>
  <si>
    <t>ASHFURNDS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</si>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</sst>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564907</v>
      </c>
      <c r="C5" s="11">
        <f>=ROUNDDOWN(22.7928454995885,0)</f>
      </c>
      <c r="D5" s="11">
        <v>416702</v>
      </c>
      <c r="E5" s="12">
        <v>0.9347</v>
      </c>
      <c r="F5" s="11"/>
      <c r="G5" s="11">
        <f>=ROUNDDOWN({0},0)</f>
      </c>
      <c r="H5" s="11">
        <v>150</v>
      </c>
      <c r="I5" s="12"/>
      <c r="J5" s="11">
        <v>167</v>
      </c>
      <c r="K5" s="13">
        <v>9262.45</v>
      </c>
      <c r="L5" s="11">
        <v>1708</v>
      </c>
      <c r="M5" s="14">
        <v>5.42</v>
      </c>
      <c r="N5" s="11"/>
      <c r="O5" s="13"/>
      <c r="P5" s="11"/>
      <c r="Q5" s="14"/>
      <c r="R5" s="12"/>
      <c r="S5" s="12"/>
      <c r="T5" s="12"/>
      <c r="U5" s="12"/>
      <c r="V5" s="11">
        <v>167</v>
      </c>
      <c r="W5" s="13">
        <v>9262.45</v>
      </c>
      <c r="X5" s="11">
        <v>920</v>
      </c>
      <c r="Y5" s="11"/>
      <c r="Z5" s="13"/>
      <c r="AA5" s="11"/>
      <c r="AB5" s="12"/>
      <c r="AC5" s="12"/>
    </row>
    <row r="6">
      <c r="A6" s="10" t="s">
        <v>33</v>
      </c>
      <c r="B6" s="11">
        <v>20685</v>
      </c>
      <c r="C6" s="11">
        <f>=ROUNDDOWN(215.693430656934,0)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237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</row>
    <row r="7">
      <c r="A7" s="10" t="s">
        <v>34</v>
      </c>
      <c r="B7" s="11">
        <v>25564</v>
      </c>
      <c r="C7" s="11">
        <f>=ROUNDDOWN(18.726833199033,0)</f>
      </c>
      <c r="D7" s="11">
        <v>20066</v>
      </c>
      <c r="E7" s="12">
        <v>0.9466</v>
      </c>
      <c r="F7" s="11"/>
      <c r="G7" s="11">
        <f>=ROUNDDOWN({0},0)</f>
      </c>
      <c r="H7" s="11"/>
      <c r="I7" s="12"/>
      <c r="J7" s="11">
        <v>36</v>
      </c>
      <c r="K7" s="13">
        <v>1450.75</v>
      </c>
      <c r="L7" s="11">
        <v>199</v>
      </c>
      <c r="M7" s="14">
        <v>7.29</v>
      </c>
      <c r="N7" s="11"/>
      <c r="O7" s="13"/>
      <c r="P7" s="11"/>
      <c r="Q7" s="14"/>
      <c r="R7" s="12"/>
      <c r="S7" s="12"/>
      <c r="T7" s="12"/>
      <c r="U7" s="12"/>
      <c r="V7" s="11">
        <v>36</v>
      </c>
      <c r="W7" s="13">
        <v>1450.75</v>
      </c>
      <c r="X7" s="11">
        <v>122</v>
      </c>
      <c r="Y7" s="11"/>
      <c r="Z7" s="13"/>
      <c r="AA7" s="11"/>
      <c r="AB7" s="12"/>
      <c r="AC7" s="12"/>
    </row>
    <row r="8">
      <c r="A8" s="10" t="s">
        <v>35</v>
      </c>
      <c r="B8" s="11">
        <v>95118</v>
      </c>
      <c r="C8" s="11">
        <f>=ROUNDDOWN(16.4832079853048,0)</f>
      </c>
      <c r="D8" s="11">
        <v>135213</v>
      </c>
      <c r="E8" s="12">
        <v>0.8522</v>
      </c>
      <c r="F8" s="11"/>
      <c r="G8" s="11">
        <f>=ROUNDDOWN({0},0)</f>
      </c>
      <c r="H8" s="11"/>
      <c r="I8" s="12"/>
      <c r="J8" s="11"/>
      <c r="K8" s="13"/>
      <c r="L8" s="11">
        <v>271</v>
      </c>
      <c r="M8" s="14"/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</row>
    <row r="9">
      <c r="A9" s="10" t="s">
        <v>36</v>
      </c>
      <c r="B9" s="11">
        <v>123056</v>
      </c>
      <c r="C9" s="11">
        <f>=ROUNDDOWN(14.4088615154034,0)</f>
      </c>
      <c r="D9" s="11">
        <v>178488</v>
      </c>
      <c r="E9" s="12">
        <v>0.95009999999999994</v>
      </c>
      <c r="F9" s="11"/>
      <c r="G9" s="11">
        <f>=ROUNDDOWN({0},0)</f>
      </c>
      <c r="H9" s="11"/>
      <c r="I9" s="12"/>
      <c r="J9" s="11"/>
      <c r="K9" s="13"/>
      <c r="L9" s="11">
        <v>227</v>
      </c>
      <c r="M9" s="14"/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179</v>
      </c>
      <c r="Y9" s="11"/>
      <c r="Z9" s="13"/>
      <c r="AA9" s="11"/>
      <c r="AB9" s="12"/>
      <c r="AC9" s="12"/>
    </row>
    <row r="10">
      <c r="A10" s="10" t="s">
        <v>37</v>
      </c>
      <c r="B10" s="11">
        <v>373243</v>
      </c>
      <c r="C10" s="11">
        <f>=ROUNDDOWN(16.3194162064789,0)</f>
      </c>
      <c r="D10" s="11">
        <v>343967</v>
      </c>
      <c r="E10" s="12">
        <v>0.8412</v>
      </c>
      <c r="F10" s="11"/>
      <c r="G10" s="11">
        <f>=ROUNDDOWN({0},0)</f>
      </c>
      <c r="H10" s="11"/>
      <c r="I10" s="12"/>
      <c r="J10" s="11">
        <v>115</v>
      </c>
      <c r="K10" s="13">
        <v>3679.08</v>
      </c>
      <c r="L10" s="11">
        <v>1183</v>
      </c>
      <c r="M10" s="14">
        <v>3.11</v>
      </c>
      <c r="N10" s="11"/>
      <c r="O10" s="13"/>
      <c r="P10" s="11"/>
      <c r="Q10" s="14"/>
      <c r="R10" s="12"/>
      <c r="S10" s="12"/>
      <c r="T10" s="12"/>
      <c r="U10" s="12"/>
      <c r="V10" s="11">
        <v>115</v>
      </c>
      <c r="W10" s="13">
        <v>3679.08</v>
      </c>
      <c r="X10" s="11">
        <v>574</v>
      </c>
      <c r="Y10" s="11"/>
      <c r="Z10" s="13"/>
      <c r="AA10" s="11"/>
      <c r="AB10" s="12"/>
      <c r="AC10" s="12"/>
    </row>
    <row r="11">
      <c r="A11" s="10" t="s">
        <v>38</v>
      </c>
      <c r="B11" s="11">
        <v>88168</v>
      </c>
      <c r="C11" s="11">
        <f>=ROUNDDOWN(23.7918937881159,0)</f>
      </c>
      <c r="D11" s="11">
        <v>69612</v>
      </c>
      <c r="E11" s="12">
        <v>0.895</v>
      </c>
      <c r="F11" s="11"/>
      <c r="G11" s="11">
        <f>=ROUNDDOWN({0},0)</f>
      </c>
      <c r="H11" s="11">
        <v>4217</v>
      </c>
      <c r="I11" s="12"/>
      <c r="J11" s="11">
        <v>205</v>
      </c>
      <c r="K11" s="13">
        <v>35039.32</v>
      </c>
      <c r="L11" s="11">
        <v>668</v>
      </c>
      <c r="M11" s="14">
        <v>52.45</v>
      </c>
      <c r="N11" s="11"/>
      <c r="O11" s="13"/>
      <c r="P11" s="11"/>
      <c r="Q11" s="14"/>
      <c r="R11" s="12"/>
      <c r="S11" s="12"/>
      <c r="T11" s="12"/>
      <c r="U11" s="12"/>
      <c r="V11" s="11">
        <v>205</v>
      </c>
      <c r="W11" s="13">
        <v>35039.32</v>
      </c>
      <c r="X11" s="11">
        <v>228</v>
      </c>
      <c r="Y11" s="11"/>
      <c r="Z11" s="13"/>
      <c r="AA11" s="11"/>
      <c r="AB11" s="12"/>
      <c r="AC11" s="12"/>
    </row>
    <row r="12">
      <c r="A12" s="10" t="s">
        <v>39</v>
      </c>
      <c r="B12" s="11">
        <v>16001</v>
      </c>
      <c r="C12" s="11">
        <f>=ROUNDDOWN(25.1944575657377,0)</f>
      </c>
      <c r="D12" s="11">
        <v>11715</v>
      </c>
      <c r="E12" s="12">
        <v>0.8422</v>
      </c>
      <c r="F12" s="11"/>
      <c r="G12" s="11">
        <f>=ROUNDDOWN({0},0)</f>
      </c>
      <c r="H12" s="11"/>
      <c r="I12" s="12"/>
      <c r="J12" s="11">
        <v>2</v>
      </c>
      <c r="K12" s="13">
        <v>198.7</v>
      </c>
      <c r="L12" s="11">
        <v>143</v>
      </c>
      <c r="M12" s="14">
        <v>1.39</v>
      </c>
      <c r="N12" s="11"/>
      <c r="O12" s="13"/>
      <c r="P12" s="11"/>
      <c r="Q12" s="14"/>
      <c r="R12" s="12"/>
      <c r="S12" s="12"/>
      <c r="T12" s="12"/>
      <c r="U12" s="12"/>
      <c r="V12" s="11">
        <v>2</v>
      </c>
      <c r="W12" s="13">
        <v>198.7</v>
      </c>
      <c r="X12" s="11">
        <v>19</v>
      </c>
      <c r="Y12" s="11"/>
      <c r="Z12" s="13"/>
      <c r="AA12" s="11"/>
      <c r="AB12" s="12"/>
      <c r="AC12" s="12"/>
    </row>
    <row r="13">
      <c r="A13" s="10" t="s">
        <v>40</v>
      </c>
      <c r="B13" s="11">
        <v>3717</v>
      </c>
      <c r="C13" s="11">
        <f>=ROUNDDOWN(41.7640449438202,0)</f>
      </c>
      <c r="D13" s="11">
        <v>3216</v>
      </c>
      <c r="E13" s="12">
        <v>0.9091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</row>
    <row r="14">
      <c r="A14" s="10" t="s">
        <v>41</v>
      </c>
      <c r="B14" s="11">
        <v>38806</v>
      </c>
      <c r="C14" s="11">
        <f>=ROUNDDOWN(57.1769559451893,0)</f>
      </c>
      <c r="D14" s="11">
        <v>4625</v>
      </c>
      <c r="E14" s="12">
        <v>0.9872</v>
      </c>
      <c r="F14" s="11"/>
      <c r="G14" s="11">
        <f>=ROUNDDOWN({0},0)</f>
      </c>
      <c r="H14" s="11"/>
      <c r="I14" s="12"/>
      <c r="J14" s="11"/>
      <c r="K14" s="13"/>
      <c r="L14" s="11">
        <v>112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</row>
    <row r="15">
      <c r="A15" s="10" t="s">
        <v>42</v>
      </c>
      <c r="B15" s="11">
        <v>9261</v>
      </c>
      <c r="C15" s="11">
        <f>=ROUNDDOWN(80.0432152117545,0)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87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</row>
    <row r="16">
      <c r="A16" s="10" t="s">
        <v>43</v>
      </c>
      <c r="B16" s="11">
        <v>174738</v>
      </c>
      <c r="C16" s="11">
        <f>=ROUNDDOWN(8.62558680231611,0)</f>
      </c>
      <c r="D16" s="11">
        <v>551978</v>
      </c>
      <c r="E16" s="12">
        <v>0.6072</v>
      </c>
      <c r="F16" s="11"/>
      <c r="G16" s="11">
        <f>=ROUNDDOWN({0},0)</f>
      </c>
      <c r="H16" s="11"/>
      <c r="I16" s="12"/>
      <c r="J16" s="11"/>
      <c r="K16" s="13"/>
      <c r="L16" s="11">
        <v>1032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</row>
    <row r="17">
      <c r="A17" s="10" t="s">
        <v>44</v>
      </c>
      <c r="B17" s="11">
        <v>7740</v>
      </c>
      <c r="C17" s="11">
        <f>=ROUNDDOWN(34.6774193548387,0)</f>
      </c>
      <c r="D17" s="11">
        <v>7792</v>
      </c>
      <c r="E17" s="12">
        <v>1</v>
      </c>
      <c r="F17" s="11"/>
      <c r="G17" s="11">
        <f>=ROUNDDOWN({0},0)</f>
      </c>
      <c r="H17" s="11"/>
      <c r="I17" s="12"/>
      <c r="J17" s="11"/>
      <c r="K17" s="13"/>
      <c r="L17" s="11">
        <v>96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</row>
    <row r="18">
      <c r="A18" s="10" t="s">
        <v>45</v>
      </c>
      <c r="B18" s="11">
        <v>188484</v>
      </c>
      <c r="C18" s="11">
        <f>=ROUNDDOWN(21.2419420276789,0)</f>
      </c>
      <c r="D18" s="11">
        <v>159241</v>
      </c>
      <c r="E18" s="12">
        <v>0.9689</v>
      </c>
      <c r="F18" s="11"/>
      <c r="G18" s="11">
        <f>=ROUNDDOWN({0},0)</f>
      </c>
      <c r="H18" s="11"/>
      <c r="I18" s="12"/>
      <c r="J18" s="11">
        <v>267</v>
      </c>
      <c r="K18" s="13">
        <v>5519.38</v>
      </c>
      <c r="L18" s="11">
        <v>619</v>
      </c>
      <c r="M18" s="14">
        <v>8.92</v>
      </c>
      <c r="N18" s="11"/>
      <c r="O18" s="13"/>
      <c r="P18" s="11"/>
      <c r="Q18" s="14"/>
      <c r="R18" s="12"/>
      <c r="S18" s="12"/>
      <c r="T18" s="12"/>
      <c r="U18" s="12"/>
      <c r="V18" s="11">
        <v>267</v>
      </c>
      <c r="W18" s="13">
        <v>5519.38</v>
      </c>
      <c r="X18" s="11">
        <v>241</v>
      </c>
      <c r="Y18" s="11"/>
      <c r="Z18" s="13"/>
      <c r="AA18" s="11"/>
      <c r="AB18" s="12"/>
      <c r="AC18" s="12"/>
    </row>
    <row r="19">
      <c r="A19" s="10" t="s">
        <v>46</v>
      </c>
      <c r="B19" s="11">
        <v>168890</v>
      </c>
      <c r="C19" s="11">
        <f>=ROUNDDOWN(25.8079797069116,0)</f>
      </c>
      <c r="D19" s="11">
        <v>153221</v>
      </c>
      <c r="E19" s="12">
        <v>0.8493</v>
      </c>
      <c r="F19" s="11"/>
      <c r="G19" s="11">
        <f>=ROUNDDOWN({0},0)</f>
      </c>
      <c r="H19" s="11"/>
      <c r="I19" s="12"/>
      <c r="J19" s="11">
        <v>9</v>
      </c>
      <c r="K19" s="13">
        <v>424.62</v>
      </c>
      <c r="L19" s="11">
        <v>570</v>
      </c>
      <c r="M19" s="14">
        <v>0.74</v>
      </c>
      <c r="N19" s="11"/>
      <c r="O19" s="13"/>
      <c r="P19" s="11"/>
      <c r="Q19" s="14"/>
      <c r="R19" s="12"/>
      <c r="S19" s="12"/>
      <c r="T19" s="12"/>
      <c r="U19" s="12"/>
      <c r="V19" s="11">
        <v>9</v>
      </c>
      <c r="W19" s="13">
        <v>424.62</v>
      </c>
      <c r="X19" s="11">
        <v>307</v>
      </c>
      <c r="Y19" s="11"/>
      <c r="Z19" s="13"/>
      <c r="AA19" s="11"/>
      <c r="AB19" s="12"/>
      <c r="AC19" s="12"/>
    </row>
    <row r="20">
      <c r="A20" s="19" t="s">
        <v>47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801</v>
      </c>
      <c r="K20" s="17">
        <v>55574.3</v>
      </c>
      <c r="L20" s="15">
        <v>7174</v>
      </c>
      <c r="M20" s="18">
        <v>7.75</v>
      </c>
      <c r="N20" s="15"/>
      <c r="O20" s="17"/>
      <c r="P20" s="15"/>
      <c r="Q20" s="18"/>
      <c r="R20" s="16"/>
      <c r="S20" s="16"/>
      <c r="T20" s="16"/>
      <c r="U20" s="16"/>
      <c r="V20" s="15">
        <v>801</v>
      </c>
      <c r="W20" s="17">
        <v>55574.3</v>
      </c>
      <c r="X20" s="15">
        <v>2590</v>
      </c>
      <c r="Y20" s="15"/>
      <c r="Z20" s="17"/>
      <c r="AA20" s="15"/>
      <c r="AB20" s="16"/>
      <c r="AC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