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<sst xmlns="http://schemas.openxmlformats.org/spreadsheetml/2006/main" count="50" uniqueCount="50">
  <si>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</si>
  <si>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</si>
  <si>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</si>
  <si>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05/06/2024</t>
  </si>
  <si>
    <t>End Date:</t>
  </si>
  <si>
    <t>05/12/2024</t>
  </si>
  <si>
    <t>Report Run Date:</t>
  </si>
  <si>
    <t>05/15/2024</t>
  </si>
  <si>
    <t>Division</t>
  </si>
  <si>
    <t>Current And Future Inventory</t>
  </si>
  <si>
    <t>Current And History Sales Comparison</t>
  </si>
  <si>
    <t>ASHFURNDS</t>
  </si>
  <si>
    <t>AMERSIGNDS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</si>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</sst>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556245</v>
      </c>
      <c r="C5" s="11">
        <f>=ROUNDDOWN(22.6011116799532,0)</f>
      </c>
      <c r="D5" s="11">
        <v>417299</v>
      </c>
      <c r="E5" s="12">
        <v>0.934</v>
      </c>
      <c r="F5" s="11"/>
      <c r="G5" s="11">
        <f>=ROUNDDOWN({0},0)</f>
      </c>
      <c r="H5" s="11">
        <v>150</v>
      </c>
      <c r="I5" s="12"/>
      <c r="J5" s="11">
        <v>125</v>
      </c>
      <c r="K5" s="13">
        <v>9172.65</v>
      </c>
      <c r="L5" s="11">
        <v>1708</v>
      </c>
      <c r="M5" s="14">
        <v>5.37</v>
      </c>
      <c r="N5" s="11">
        <v>94</v>
      </c>
      <c r="O5" s="13">
        <v>7215.47</v>
      </c>
      <c r="P5" s="11">
        <v>1896</v>
      </c>
      <c r="Q5" s="14">
        <v>3.81</v>
      </c>
      <c r="R5" s="12">
        <v>0.3298</v>
      </c>
      <c r="S5" s="12">
        <v>0.2712</v>
      </c>
      <c r="T5" s="12">
        <v>-0.0992</v>
      </c>
      <c r="U5" s="12">
        <v>0.4094</v>
      </c>
      <c r="V5" s="11">
        <v>48</v>
      </c>
      <c r="W5" s="13">
        <v>2924.5</v>
      </c>
      <c r="X5" s="11">
        <v>920</v>
      </c>
      <c r="Y5" s="11">
        <v>32</v>
      </c>
      <c r="Z5" s="13">
        <v>2226.87</v>
      </c>
      <c r="AA5" s="11">
        <v>533</v>
      </c>
      <c r="AB5" s="12">
        <v>0.5</v>
      </c>
      <c r="AC5" s="12">
        <v>0.3133</v>
      </c>
      <c r="AD5" s="11">
        <v>48</v>
      </c>
      <c r="AE5" s="13">
        <v>4329.84</v>
      </c>
      <c r="AF5" s="11">
        <v>292</v>
      </c>
      <c r="AG5" s="11">
        <v>20</v>
      </c>
      <c r="AH5" s="13">
        <v>1858.38</v>
      </c>
      <c r="AI5" s="11">
        <v>195</v>
      </c>
      <c r="AJ5" s="12">
        <v>1.4</v>
      </c>
      <c r="AK5" s="12">
        <v>1.3299</v>
      </c>
      <c r="AL5" s="11">
        <v>29</v>
      </c>
      <c r="AM5" s="13">
        <v>1918.31</v>
      </c>
      <c r="AN5" s="11">
        <v>532</v>
      </c>
      <c r="AO5" s="11">
        <v>42</v>
      </c>
      <c r="AP5" s="13">
        <v>3130.22</v>
      </c>
      <c r="AQ5" s="11">
        <v>446</v>
      </c>
      <c r="AR5" s="12">
        <v>-0.3095</v>
      </c>
      <c r="AS5" s="12">
        <v>-0.3872</v>
      </c>
    </row>
    <row r="6">
      <c r="A6" s="10" t="s">
        <v>35</v>
      </c>
      <c r="B6" s="11">
        <v>20705</v>
      </c>
      <c r="C6" s="11">
        <f>=ROUNDDOWN(215.901981230448,0)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279</v>
      </c>
      <c r="M6" s="14"/>
      <c r="N6" s="11"/>
      <c r="O6" s="13"/>
      <c r="P6" s="11">
        <v>300</v>
      </c>
      <c r="Q6" s="14"/>
      <c r="R6" s="12"/>
      <c r="S6" s="12"/>
      <c r="T6" s="12">
        <v>-0.07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26230</v>
      </c>
      <c r="C7" s="11">
        <f>=ROUNDDOWN(18.5607132748372,0)</f>
      </c>
      <c r="D7" s="11">
        <v>20616</v>
      </c>
      <c r="E7" s="12">
        <v>0.9521</v>
      </c>
      <c r="F7" s="11"/>
      <c r="G7" s="11">
        <f>=ROUNDDOWN({0},0)</f>
      </c>
      <c r="H7" s="11"/>
      <c r="I7" s="12"/>
      <c r="J7" s="11">
        <v>61</v>
      </c>
      <c r="K7" s="13">
        <v>2896.06</v>
      </c>
      <c r="L7" s="11">
        <v>199</v>
      </c>
      <c r="M7" s="14">
        <v>14.55</v>
      </c>
      <c r="N7" s="11">
        <v>32</v>
      </c>
      <c r="O7" s="13">
        <v>1666.24</v>
      </c>
      <c r="P7" s="11">
        <v>154</v>
      </c>
      <c r="Q7" s="14">
        <v>10.82</v>
      </c>
      <c r="R7" s="12">
        <v>0.9062</v>
      </c>
      <c r="S7" s="12">
        <v>0.7381</v>
      </c>
      <c r="T7" s="12">
        <v>0.2922</v>
      </c>
      <c r="U7" s="12">
        <v>0.3447</v>
      </c>
      <c r="V7" s="11">
        <v>13</v>
      </c>
      <c r="W7" s="13">
        <v>457.96</v>
      </c>
      <c r="X7" s="11">
        <v>122</v>
      </c>
      <c r="Y7" s="11">
        <v>15</v>
      </c>
      <c r="Z7" s="13">
        <v>897.57</v>
      </c>
      <c r="AA7" s="11">
        <v>119</v>
      </c>
      <c r="AB7" s="12">
        <v>-0.1333</v>
      </c>
      <c r="AC7" s="12">
        <v>-0.4898</v>
      </c>
      <c r="AD7" s="11">
        <v>42</v>
      </c>
      <c r="AE7" s="13">
        <v>2110.84</v>
      </c>
      <c r="AF7" s="11">
        <v>106</v>
      </c>
      <c r="AG7" s="11">
        <v>8</v>
      </c>
      <c r="AH7" s="13">
        <v>373.05</v>
      </c>
      <c r="AI7" s="11">
        <v>27</v>
      </c>
      <c r="AJ7" s="12">
        <v>4.25</v>
      </c>
      <c r="AK7" s="12">
        <v>4.6583</v>
      </c>
      <c r="AL7" s="11">
        <v>6</v>
      </c>
      <c r="AM7" s="13">
        <v>327.26</v>
      </c>
      <c r="AN7" s="11">
        <v>89</v>
      </c>
      <c r="AO7" s="11">
        <v>9</v>
      </c>
      <c r="AP7" s="13">
        <v>395.62</v>
      </c>
      <c r="AQ7" s="11">
        <v>97</v>
      </c>
      <c r="AR7" s="12">
        <v>-0.3333</v>
      </c>
      <c r="AS7" s="12">
        <v>-0.1728</v>
      </c>
    </row>
    <row r="8">
      <c r="A8" s="10" t="s">
        <v>37</v>
      </c>
      <c r="B8" s="11">
        <v>92909</v>
      </c>
      <c r="C8" s="11">
        <f>=ROUNDDOWN(16.0828472017864,0)</f>
      </c>
      <c r="D8" s="11">
        <v>133504</v>
      </c>
      <c r="E8" s="12">
        <v>0.8329</v>
      </c>
      <c r="F8" s="11"/>
      <c r="G8" s="11">
        <f>=ROUNDDOWN({0},0)</f>
      </c>
      <c r="H8" s="11"/>
      <c r="I8" s="12"/>
      <c r="J8" s="11">
        <v>13</v>
      </c>
      <c r="K8" s="13">
        <v>522.83</v>
      </c>
      <c r="L8" s="11">
        <v>269</v>
      </c>
      <c r="M8" s="14">
        <v>1.94</v>
      </c>
      <c r="N8" s="11"/>
      <c r="O8" s="13"/>
      <c r="P8" s="11">
        <v>236</v>
      </c>
      <c r="Q8" s="14"/>
      <c r="R8" s="12"/>
      <c r="S8" s="12"/>
      <c r="T8" s="12">
        <v>0.1398</v>
      </c>
      <c r="U8" s="12"/>
      <c r="V8" s="11"/>
      <c r="W8" s="13"/>
      <c r="X8" s="11"/>
      <c r="Y8" s="11"/>
      <c r="Z8" s="13"/>
      <c r="AA8" s="11">
        <v>1</v>
      </c>
      <c r="AB8" s="12"/>
      <c r="AC8" s="12"/>
      <c r="AD8" s="11">
        <v>13</v>
      </c>
      <c r="AE8" s="13">
        <v>522.83</v>
      </c>
      <c r="AF8" s="11">
        <v>2</v>
      </c>
      <c r="AG8" s="11"/>
      <c r="AH8" s="13"/>
      <c r="AI8" s="11">
        <v>2</v>
      </c>
      <c r="AJ8" s="12"/>
      <c r="AK8" s="12"/>
      <c r="AL8" s="11"/>
      <c r="AM8" s="13"/>
      <c r="AN8" s="11"/>
      <c r="AO8" s="11"/>
      <c r="AP8" s="13"/>
      <c r="AQ8" s="11"/>
      <c r="AR8" s="12"/>
      <c r="AS8" s="12"/>
    </row>
    <row r="9">
      <c r="A9" s="10" t="s">
        <v>38</v>
      </c>
      <c r="B9" s="11">
        <v>134334</v>
      </c>
      <c r="C9" s="11">
        <f>=ROUNDDOWN(14.8117846825589,0)</f>
      </c>
      <c r="D9" s="11">
        <v>183844</v>
      </c>
      <c r="E9" s="12">
        <v>0.9707</v>
      </c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>
        <v>4</v>
      </c>
      <c r="O9" s="13">
        <v>94.08</v>
      </c>
      <c r="P9" s="11">
        <v>301</v>
      </c>
      <c r="Q9" s="14">
        <v>0.31</v>
      </c>
      <c r="R9" s="12"/>
      <c r="S9" s="12"/>
      <c r="T9" s="12">
        <v>-0.186</v>
      </c>
      <c r="U9" s="12"/>
      <c r="V9" s="11"/>
      <c r="W9" s="13"/>
      <c r="X9" s="11">
        <v>179</v>
      </c>
      <c r="Y9" s="11">
        <v>4</v>
      </c>
      <c r="Z9" s="13">
        <v>94.08</v>
      </c>
      <c r="AA9" s="11">
        <v>252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375077</v>
      </c>
      <c r="C10" s="11">
        <f>=ROUNDDOWN(16.2803022739998,0)</f>
      </c>
      <c r="D10" s="11">
        <v>334611</v>
      </c>
      <c r="E10" s="12">
        <v>0.8439</v>
      </c>
      <c r="F10" s="11"/>
      <c r="G10" s="11">
        <f>=ROUNDDOWN({0},0)</f>
      </c>
      <c r="H10" s="11"/>
      <c r="I10" s="12"/>
      <c r="J10" s="11">
        <v>69</v>
      </c>
      <c r="K10" s="13">
        <v>2003.41</v>
      </c>
      <c r="L10" s="11">
        <v>1185</v>
      </c>
      <c r="M10" s="14">
        <v>1.69</v>
      </c>
      <c r="N10" s="11">
        <v>64</v>
      </c>
      <c r="O10" s="13">
        <v>1992.83</v>
      </c>
      <c r="P10" s="11">
        <v>1091</v>
      </c>
      <c r="Q10" s="14">
        <v>1.83</v>
      </c>
      <c r="R10" s="12">
        <v>0.0781</v>
      </c>
      <c r="S10" s="12">
        <v>0.0053</v>
      </c>
      <c r="T10" s="12">
        <v>0.0862</v>
      </c>
      <c r="U10" s="12">
        <v>-0.0765</v>
      </c>
      <c r="V10" s="11">
        <v>54</v>
      </c>
      <c r="W10" s="13">
        <v>1717.01</v>
      </c>
      <c r="X10" s="11">
        <v>574</v>
      </c>
      <c r="Y10" s="11">
        <v>56</v>
      </c>
      <c r="Z10" s="13">
        <v>1854.2</v>
      </c>
      <c r="AA10" s="11">
        <v>615</v>
      </c>
      <c r="AB10" s="12">
        <v>-0.0357</v>
      </c>
      <c r="AC10" s="12">
        <v>-0.074</v>
      </c>
      <c r="AD10" s="11">
        <v>15</v>
      </c>
      <c r="AE10" s="13">
        <v>286.4</v>
      </c>
      <c r="AF10" s="11">
        <v>10</v>
      </c>
      <c r="AG10" s="11">
        <v>8</v>
      </c>
      <c r="AH10" s="13">
        <v>138.63</v>
      </c>
      <c r="AI10" s="11">
        <v>13</v>
      </c>
      <c r="AJ10" s="12">
        <v>0.875</v>
      </c>
      <c r="AK10" s="12">
        <v>1.0659</v>
      </c>
      <c r="AL10" s="11"/>
      <c r="AM10" s="13"/>
      <c r="AN10" s="11"/>
      <c r="AO10" s="11"/>
      <c r="AP10" s="13"/>
      <c r="AQ10" s="11"/>
      <c r="AR10" s="12"/>
      <c r="AS10" s="12"/>
    </row>
    <row r="11">
      <c r="A11" s="10" t="s">
        <v>40</v>
      </c>
      <c r="B11" s="11">
        <v>103713</v>
      </c>
      <c r="C11" s="11">
        <f>=ROUNDDOWN(21.8910019629778,0)</f>
      </c>
      <c r="D11" s="11">
        <v>89486</v>
      </c>
      <c r="E11" s="12">
        <v>0.8375</v>
      </c>
      <c r="F11" s="11"/>
      <c r="G11" s="11">
        <f>=ROUNDDOWN({0},0)</f>
      </c>
      <c r="H11" s="11">
        <v>4618</v>
      </c>
      <c r="I11" s="12"/>
      <c r="J11" s="11">
        <v>192</v>
      </c>
      <c r="K11" s="13">
        <v>29614.12</v>
      </c>
      <c r="L11" s="11">
        <v>670</v>
      </c>
      <c r="M11" s="14">
        <v>44.2</v>
      </c>
      <c r="N11" s="11">
        <v>288</v>
      </c>
      <c r="O11" s="13">
        <v>58220</v>
      </c>
      <c r="P11" s="11">
        <v>746</v>
      </c>
      <c r="Q11" s="14">
        <v>78.04</v>
      </c>
      <c r="R11" s="12">
        <v>-0.3333</v>
      </c>
      <c r="S11" s="12">
        <v>-0.4913</v>
      </c>
      <c r="T11" s="12">
        <v>-0.1019</v>
      </c>
      <c r="U11" s="12">
        <v>-0.4336</v>
      </c>
      <c r="V11" s="11">
        <v>82</v>
      </c>
      <c r="W11" s="13">
        <v>15201.31</v>
      </c>
      <c r="X11" s="11">
        <v>228</v>
      </c>
      <c r="Y11" s="11">
        <v>193</v>
      </c>
      <c r="Z11" s="13">
        <v>42127.74</v>
      </c>
      <c r="AA11" s="11">
        <v>414</v>
      </c>
      <c r="AB11" s="12">
        <v>-0.5751</v>
      </c>
      <c r="AC11" s="12">
        <v>-0.6392</v>
      </c>
      <c r="AD11" s="11">
        <v>69</v>
      </c>
      <c r="AE11" s="13">
        <v>9365.87</v>
      </c>
      <c r="AF11" s="11">
        <v>376</v>
      </c>
      <c r="AG11" s="11">
        <v>28</v>
      </c>
      <c r="AH11" s="13">
        <v>5047.95</v>
      </c>
      <c r="AI11" s="11">
        <v>377</v>
      </c>
      <c r="AJ11" s="12">
        <v>1.4643</v>
      </c>
      <c r="AK11" s="12">
        <v>0.8554</v>
      </c>
      <c r="AL11" s="11">
        <v>41</v>
      </c>
      <c r="AM11" s="13">
        <v>5046.94</v>
      </c>
      <c r="AN11" s="11">
        <v>310</v>
      </c>
      <c r="AO11" s="11">
        <v>67</v>
      </c>
      <c r="AP11" s="13">
        <v>11044.31</v>
      </c>
      <c r="AQ11" s="11">
        <v>378</v>
      </c>
      <c r="AR11" s="12">
        <v>-0.3881</v>
      </c>
      <c r="AS11" s="12">
        <v>-0.543</v>
      </c>
    </row>
    <row r="12">
      <c r="A12" s="10" t="s">
        <v>41</v>
      </c>
      <c r="B12" s="11">
        <v>16116</v>
      </c>
      <c r="C12" s="11">
        <f>=ROUNDDOWN(25.2562294311236,0)</f>
      </c>
      <c r="D12" s="11">
        <v>11715</v>
      </c>
      <c r="E12" s="12">
        <v>0.8366</v>
      </c>
      <c r="F12" s="11"/>
      <c r="G12" s="11">
        <f>=ROUNDDOWN({0},0)</f>
      </c>
      <c r="H12" s="11"/>
      <c r="I12" s="12"/>
      <c r="J12" s="11">
        <v>47</v>
      </c>
      <c r="K12" s="13">
        <v>2709.37</v>
      </c>
      <c r="L12" s="11">
        <v>143</v>
      </c>
      <c r="M12" s="14">
        <v>18.95</v>
      </c>
      <c r="N12" s="11">
        <v>19</v>
      </c>
      <c r="O12" s="13">
        <v>1534.25</v>
      </c>
      <c r="P12" s="11">
        <v>118</v>
      </c>
      <c r="Q12" s="14">
        <v>13</v>
      </c>
      <c r="R12" s="12">
        <v>1.4737</v>
      </c>
      <c r="S12" s="12">
        <v>0.7659</v>
      </c>
      <c r="T12" s="12">
        <v>0.2119</v>
      </c>
      <c r="U12" s="12">
        <v>0.4577</v>
      </c>
      <c r="V12" s="11">
        <v>1</v>
      </c>
      <c r="W12" s="13">
        <v>99.35</v>
      </c>
      <c r="X12" s="11">
        <v>19</v>
      </c>
      <c r="Y12" s="11">
        <v>2</v>
      </c>
      <c r="Z12" s="13">
        <v>561.88</v>
      </c>
      <c r="AA12" s="11">
        <v>19</v>
      </c>
      <c r="AB12" s="12">
        <v>-0.5</v>
      </c>
      <c r="AC12" s="12">
        <v>-0.8232</v>
      </c>
      <c r="AD12" s="11">
        <v>21</v>
      </c>
      <c r="AE12" s="13">
        <v>1343.12</v>
      </c>
      <c r="AF12" s="11">
        <v>81</v>
      </c>
      <c r="AG12" s="11">
        <v>5</v>
      </c>
      <c r="AH12" s="13">
        <v>413.01</v>
      </c>
      <c r="AI12" s="11">
        <v>22</v>
      </c>
      <c r="AJ12" s="12">
        <v>3.2</v>
      </c>
      <c r="AK12" s="12">
        <v>2.252</v>
      </c>
      <c r="AL12" s="11">
        <v>25</v>
      </c>
      <c r="AM12" s="13">
        <v>1266.9</v>
      </c>
      <c r="AN12" s="11">
        <v>101</v>
      </c>
      <c r="AO12" s="11">
        <v>12</v>
      </c>
      <c r="AP12" s="13">
        <v>559.36</v>
      </c>
      <c r="AQ12" s="11">
        <v>44</v>
      </c>
      <c r="AR12" s="12">
        <v>1.0833</v>
      </c>
      <c r="AS12" s="12">
        <v>1.2649</v>
      </c>
    </row>
    <row r="13">
      <c r="A13" s="10" t="s">
        <v>42</v>
      </c>
      <c r="B13" s="11">
        <v>3525</v>
      </c>
      <c r="C13" s="11">
        <f>=ROUNDDOWN(39.6067415730337,0)</f>
      </c>
      <c r="D13" s="11">
        <v>3216</v>
      </c>
      <c r="E13" s="12">
        <v>0.9091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16</v>
      </c>
      <c r="Q13" s="14"/>
      <c r="R13" s="12"/>
      <c r="S13" s="12"/>
      <c r="T13" s="12">
        <v>0.375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38635</v>
      </c>
      <c r="C14" s="11">
        <f>=ROUNDDOWN(56.9250036835126,0)</f>
      </c>
      <c r="D14" s="11">
        <v>4625</v>
      </c>
      <c r="E14" s="12">
        <v>0.9872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101</v>
      </c>
      <c r="Q14" s="14"/>
      <c r="R14" s="12"/>
      <c r="S14" s="12"/>
      <c r="T14" s="12">
        <v>0.1089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9292</v>
      </c>
      <c r="C15" s="11">
        <f>=ROUNDDOWN(78.946474086661,0)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87</v>
      </c>
      <c r="M15" s="14"/>
      <c r="N15" s="11"/>
      <c r="O15" s="13"/>
      <c r="P15" s="11">
        <v>117</v>
      </c>
      <c r="Q15" s="14"/>
      <c r="R15" s="12"/>
      <c r="S15" s="12"/>
      <c r="T15" s="12">
        <v>-0.2564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169863</v>
      </c>
      <c r="C16" s="11">
        <f>=ROUNDDOWN(8.32172251616696,0)</f>
      </c>
      <c r="D16" s="11">
        <v>553951</v>
      </c>
      <c r="E16" s="12">
        <v>0.6053</v>
      </c>
      <c r="F16" s="11"/>
      <c r="G16" s="11">
        <f>=ROUNDDOWN({0},0)</f>
      </c>
      <c r="H16" s="11"/>
      <c r="I16" s="12"/>
      <c r="J16" s="11"/>
      <c r="K16" s="13"/>
      <c r="L16" s="11">
        <v>1033</v>
      </c>
      <c r="M16" s="14"/>
      <c r="N16" s="11"/>
      <c r="O16" s="13"/>
      <c r="P16" s="11">
        <v>964</v>
      </c>
      <c r="Q16" s="14"/>
      <c r="R16" s="12"/>
      <c r="S16" s="12"/>
      <c r="T16" s="12">
        <v>0.0716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77094</v>
      </c>
      <c r="C17" s="11">
        <f>=ROUNDDOWN(19.9281393785866,0)</f>
      </c>
      <c r="D17" s="11">
        <v>80742</v>
      </c>
      <c r="E17" s="12">
        <v>0.9974</v>
      </c>
      <c r="F17" s="11"/>
      <c r="G17" s="11">
        <f>=ROUNDDOWN({0},0)</f>
      </c>
      <c r="H17" s="11"/>
      <c r="I17" s="12"/>
      <c r="J17" s="11"/>
      <c r="K17" s="13"/>
      <c r="L17" s="11">
        <v>118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241977</v>
      </c>
      <c r="C18" s="11">
        <f>=ROUNDDOWN(21.2117254135365,0)</f>
      </c>
      <c r="D18" s="11">
        <v>187301</v>
      </c>
      <c r="E18" s="12">
        <v>0.9757</v>
      </c>
      <c r="F18" s="11"/>
      <c r="G18" s="11">
        <f>=ROUNDDOWN({0},0)</f>
      </c>
      <c r="H18" s="11"/>
      <c r="I18" s="12"/>
      <c r="J18" s="11">
        <v>161</v>
      </c>
      <c r="K18" s="13">
        <v>3295.72</v>
      </c>
      <c r="L18" s="11">
        <v>620</v>
      </c>
      <c r="M18" s="14">
        <v>5.32</v>
      </c>
      <c r="N18" s="11">
        <v>177</v>
      </c>
      <c r="O18" s="13">
        <v>4442.17</v>
      </c>
      <c r="P18" s="11">
        <v>715</v>
      </c>
      <c r="Q18" s="14">
        <v>6.21</v>
      </c>
      <c r="R18" s="12">
        <v>-0.0904</v>
      </c>
      <c r="S18" s="12">
        <v>-0.2581</v>
      </c>
      <c r="T18" s="12">
        <v>-0.1329</v>
      </c>
      <c r="U18" s="12">
        <v>-0.1433</v>
      </c>
      <c r="V18" s="11">
        <v>152</v>
      </c>
      <c r="W18" s="13">
        <v>3100.54</v>
      </c>
      <c r="X18" s="11">
        <v>241</v>
      </c>
      <c r="Y18" s="11">
        <v>161</v>
      </c>
      <c r="Z18" s="13">
        <v>4140.23</v>
      </c>
      <c r="AA18" s="11">
        <v>516</v>
      </c>
      <c r="AB18" s="12">
        <v>-0.0559</v>
      </c>
      <c r="AC18" s="12">
        <v>-0.2511</v>
      </c>
      <c r="AD18" s="11">
        <v>9</v>
      </c>
      <c r="AE18" s="13">
        <v>195.18</v>
      </c>
      <c r="AF18" s="11">
        <v>110</v>
      </c>
      <c r="AG18" s="11">
        <v>16</v>
      </c>
      <c r="AH18" s="13">
        <v>301.94</v>
      </c>
      <c r="AI18" s="11">
        <v>140</v>
      </c>
      <c r="AJ18" s="12">
        <v>-0.4375</v>
      </c>
      <c r="AK18" s="12">
        <v>-0.3536</v>
      </c>
      <c r="AL18" s="11"/>
      <c r="AM18" s="13"/>
      <c r="AN18" s="11"/>
      <c r="AO18" s="11"/>
      <c r="AP18" s="13"/>
      <c r="AQ18" s="11"/>
      <c r="AR18" s="12"/>
      <c r="AS18" s="12"/>
    </row>
    <row r="19">
      <c r="A19" s="10" t="s">
        <v>48</v>
      </c>
      <c r="B19" s="11">
        <v>163150</v>
      </c>
      <c r="C19" s="11">
        <f>=ROUNDDOWN(25.1743611899765,0)</f>
      </c>
      <c r="D19" s="11">
        <v>135710</v>
      </c>
      <c r="E19" s="12">
        <v>0.8475</v>
      </c>
      <c r="F19" s="11"/>
      <c r="G19" s="11">
        <f>=ROUNDDOWN({0},0)</f>
      </c>
      <c r="H19" s="11"/>
      <c r="I19" s="12"/>
      <c r="J19" s="11">
        <v>21</v>
      </c>
      <c r="K19" s="13">
        <v>1197.45</v>
      </c>
      <c r="L19" s="11">
        <v>570</v>
      </c>
      <c r="M19" s="14">
        <v>2.1</v>
      </c>
      <c r="N19" s="11">
        <v>16</v>
      </c>
      <c r="O19" s="13">
        <v>863.37</v>
      </c>
      <c r="P19" s="11">
        <v>524</v>
      </c>
      <c r="Q19" s="14">
        <v>1.65</v>
      </c>
      <c r="R19" s="12">
        <v>0.3125</v>
      </c>
      <c r="S19" s="12">
        <v>0.3869</v>
      </c>
      <c r="T19" s="12">
        <v>0.0878</v>
      </c>
      <c r="U19" s="12">
        <v>0.2727</v>
      </c>
      <c r="V19" s="11">
        <v>4</v>
      </c>
      <c r="W19" s="13">
        <v>230.52</v>
      </c>
      <c r="X19" s="11">
        <v>307</v>
      </c>
      <c r="Y19" s="11">
        <v>2</v>
      </c>
      <c r="Z19" s="13">
        <v>66.86</v>
      </c>
      <c r="AA19" s="11">
        <v>336</v>
      </c>
      <c r="AB19" s="12">
        <v>1</v>
      </c>
      <c r="AC19" s="12">
        <v>2.4478</v>
      </c>
      <c r="AD19" s="11">
        <v>15</v>
      </c>
      <c r="AE19" s="13">
        <v>874.09</v>
      </c>
      <c r="AF19" s="11">
        <v>103</v>
      </c>
      <c r="AG19" s="11">
        <v>5</v>
      </c>
      <c r="AH19" s="13">
        <v>234.73</v>
      </c>
      <c r="AI19" s="11">
        <v>114</v>
      </c>
      <c r="AJ19" s="12">
        <v>2</v>
      </c>
      <c r="AK19" s="12">
        <v>2.7238</v>
      </c>
      <c r="AL19" s="11">
        <v>2</v>
      </c>
      <c r="AM19" s="13">
        <v>92.84</v>
      </c>
      <c r="AN19" s="11">
        <v>245</v>
      </c>
      <c r="AO19" s="11">
        <v>9</v>
      </c>
      <c r="AP19" s="13">
        <v>561.78</v>
      </c>
      <c r="AQ19" s="11">
        <v>58</v>
      </c>
      <c r="AR19" s="12">
        <v>-0.7778</v>
      </c>
      <c r="AS19" s="12">
        <v>-0.8347</v>
      </c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689</v>
      </c>
      <c r="K20" s="17">
        <v>51411.61</v>
      </c>
      <c r="L20" s="15">
        <v>7260</v>
      </c>
      <c r="M20" s="18">
        <v>7.08</v>
      </c>
      <c r="N20" s="15">
        <v>694</v>
      </c>
      <c r="O20" s="17">
        <v>76028.41</v>
      </c>
      <c r="P20" s="15">
        <v>7279</v>
      </c>
      <c r="Q20" s="18">
        <v>10.44</v>
      </c>
      <c r="R20" s="16">
        <v>-0.0072</v>
      </c>
      <c r="S20" s="16">
        <v>-0.3238</v>
      </c>
      <c r="T20" s="16">
        <v>-0.0026</v>
      </c>
      <c r="U20" s="16">
        <v>-0.3218</v>
      </c>
      <c r="V20" s="15">
        <v>354</v>
      </c>
      <c r="W20" s="17">
        <v>23731.19</v>
      </c>
      <c r="X20" s="15">
        <v>2590</v>
      </c>
      <c r="Y20" s="15">
        <v>465</v>
      </c>
      <c r="Z20" s="17">
        <v>51969.43</v>
      </c>
      <c r="AA20" s="15">
        <v>2805</v>
      </c>
      <c r="AB20" s="16">
        <v>-0.2387</v>
      </c>
      <c r="AC20" s="16">
        <v>-0.5434</v>
      </c>
      <c r="AD20" s="15">
        <v>232</v>
      </c>
      <c r="AE20" s="17">
        <v>19028.17</v>
      </c>
      <c r="AF20" s="15">
        <v>1080</v>
      </c>
      <c r="AG20" s="15">
        <v>90</v>
      </c>
      <c r="AH20" s="17">
        <v>8367.69</v>
      </c>
      <c r="AI20" s="15">
        <v>890</v>
      </c>
      <c r="AJ20" s="16">
        <v>1.5778</v>
      </c>
      <c r="AK20" s="16">
        <v>1.274</v>
      </c>
      <c r="AL20" s="15">
        <v>103</v>
      </c>
      <c r="AM20" s="17">
        <v>8652.25</v>
      </c>
      <c r="AN20" s="15">
        <v>1277</v>
      </c>
      <c r="AO20" s="15">
        <v>139</v>
      </c>
      <c r="AP20" s="17">
        <v>15691.29</v>
      </c>
      <c r="AQ20" s="15">
        <v>1023</v>
      </c>
      <c r="AR20" s="16">
        <v>-0.259</v>
      </c>
      <c r="AS20" s="16">
        <v>-0.4486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