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<sst xmlns="http://schemas.openxmlformats.org/spreadsheetml/2006/main" count="47" uniqueCount="47">
  <si>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</si>
  <si>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</si>
  <si>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</si>
  <si>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01/01/2024</t>
  </si>
  <si>
    <t>End Date:</t>
  </si>
  <si>
    <t>04/30/2024</t>
  </si>
  <si>
    <t>Report Run Date:</t>
  </si>
  <si>
    <t>05/09/2024</t>
  </si>
  <si>
    <t>Division</t>
  </si>
  <si>
    <t>Current And Future Inventory</t>
  </si>
  <si>
    <t>Current And History Sales Comparison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</si>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</sst>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268827</v>
      </c>
      <c r="C5" s="11">
        <f>=ROUNDDOWN(23.1384379680157,0)</f>
      </c>
      <c r="D5" s="11">
        <v>187486</v>
      </c>
      <c r="E5" s="12">
        <v>0.8744</v>
      </c>
      <c r="F5" s="11"/>
      <c r="G5" s="11">
        <f>=ROUNDDOWN({0},0)</f>
      </c>
      <c r="H5" s="11"/>
      <c r="I5" s="12"/>
      <c r="J5" s="11"/>
      <c r="K5" s="13"/>
      <c r="L5" s="11">
        <v>1651</v>
      </c>
      <c r="M5" s="14"/>
      <c r="N5" s="11"/>
      <c r="O5" s="13"/>
      <c r="P5" s="11"/>
      <c r="Q5" s="14"/>
      <c r="R5" s="12"/>
      <c r="S5" s="12"/>
      <c r="T5" s="12"/>
      <c r="U5" s="12"/>
      <c r="V5" s="11"/>
      <c r="W5" s="13"/>
      <c r="X5" s="11"/>
      <c r="Y5" s="11"/>
      <c r="Z5" s="13"/>
      <c r="AA5" s="11"/>
      <c r="AB5" s="12"/>
      <c r="AC5" s="12"/>
    </row>
    <row r="6">
      <c r="A6" s="10" t="s">
        <v>33</v>
      </c>
      <c r="B6" s="11">
        <v>8607</v>
      </c>
      <c r="C6" s="11">
        <f>=ROUNDDOWN(29.3954918032787,0)</f>
      </c>
      <c r="D6" s="11">
        <v>3710</v>
      </c>
      <c r="E6" s="12">
        <v>0.9302</v>
      </c>
      <c r="F6" s="11"/>
      <c r="G6" s="11">
        <f>=ROUNDDOWN({0},0)</f>
      </c>
      <c r="H6" s="11"/>
      <c r="I6" s="12"/>
      <c r="J6" s="11"/>
      <c r="K6" s="13"/>
      <c r="L6" s="11">
        <v>179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22197</v>
      </c>
      <c r="C7" s="11">
        <f>=ROUNDDOWN(17.1949802463398,0)</f>
      </c>
      <c r="D7" s="11">
        <v>30536</v>
      </c>
      <c r="E7" s="12">
        <v>0.6148</v>
      </c>
      <c r="F7" s="11"/>
      <c r="G7" s="11">
        <f>=ROUNDDOWN({0},0)</f>
      </c>
      <c r="H7" s="11"/>
      <c r="I7" s="12"/>
      <c r="J7" s="11"/>
      <c r="K7" s="13"/>
      <c r="L7" s="11">
        <v>244</v>
      </c>
      <c r="M7" s="14"/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</row>
    <row r="8">
      <c r="A8" s="10" t="s">
        <v>35</v>
      </c>
      <c r="B8" s="11">
        <v>38877</v>
      </c>
      <c r="C8" s="11">
        <f>=ROUNDDOWN(14.3627161223585,0)</f>
      </c>
      <c r="D8" s="11">
        <v>53524</v>
      </c>
      <c r="E8" s="12">
        <v>0.9505</v>
      </c>
      <c r="F8" s="11"/>
      <c r="G8" s="11">
        <f>=ROUNDDOWN({0},0)</f>
      </c>
      <c r="H8" s="11"/>
      <c r="I8" s="12"/>
      <c r="J8" s="11"/>
      <c r="K8" s="13"/>
      <c r="L8" s="11">
        <v>227</v>
      </c>
      <c r="M8" s="14"/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</row>
    <row r="9">
      <c r="A9" s="10" t="s">
        <v>36</v>
      </c>
      <c r="B9" s="11">
        <v>212647</v>
      </c>
      <c r="C9" s="11">
        <f>=ROUNDDOWN(15.5441440914607,0)</f>
      </c>
      <c r="D9" s="11">
        <v>153663</v>
      </c>
      <c r="E9" s="12">
        <v>0.84</v>
      </c>
      <c r="F9" s="11"/>
      <c r="G9" s="11">
        <f>=ROUNDDOWN({0},0)</f>
      </c>
      <c r="H9" s="11"/>
      <c r="I9" s="12"/>
      <c r="J9" s="11">
        <v>310</v>
      </c>
      <c r="K9" s="13">
        <v>14396.22</v>
      </c>
      <c r="L9" s="11">
        <v>1067</v>
      </c>
      <c r="M9" s="14">
        <v>13.49</v>
      </c>
      <c r="N9" s="11"/>
      <c r="O9" s="13"/>
      <c r="P9" s="11"/>
      <c r="Q9" s="14"/>
      <c r="R9" s="12"/>
      <c r="S9" s="12"/>
      <c r="T9" s="12"/>
      <c r="U9" s="12"/>
      <c r="V9" s="11">
        <v>310</v>
      </c>
      <c r="W9" s="13">
        <v>14396.22</v>
      </c>
      <c r="X9" s="11">
        <v>144</v>
      </c>
      <c r="Y9" s="11"/>
      <c r="Z9" s="13"/>
      <c r="AA9" s="11"/>
      <c r="AB9" s="12"/>
      <c r="AC9" s="12"/>
    </row>
    <row r="10">
      <c r="A10" s="10" t="s">
        <v>37</v>
      </c>
      <c r="B10" s="11">
        <v>20889</v>
      </c>
      <c r="C10" s="11">
        <f>=ROUNDDOWN(20.6229637674005,0)</f>
      </c>
      <c r="D10" s="11">
        <v>21252</v>
      </c>
      <c r="E10" s="12">
        <v>0.7108</v>
      </c>
      <c r="F10" s="11"/>
      <c r="G10" s="11">
        <f>=ROUNDDOWN({0},0)</f>
      </c>
      <c r="H10" s="11">
        <v>141</v>
      </c>
      <c r="I10" s="12"/>
      <c r="J10" s="11"/>
      <c r="K10" s="13"/>
      <c r="L10" s="11">
        <v>623</v>
      </c>
      <c r="M10" s="14"/>
      <c r="N10" s="11"/>
      <c r="O10" s="13"/>
      <c r="P10" s="11"/>
      <c r="Q10" s="14"/>
      <c r="R10" s="12"/>
      <c r="S10" s="12"/>
      <c r="T10" s="12"/>
      <c r="U10" s="12"/>
      <c r="V10" s="11"/>
      <c r="W10" s="13"/>
      <c r="X10" s="11"/>
      <c r="Y10" s="11"/>
      <c r="Z10" s="13"/>
      <c r="AA10" s="11"/>
      <c r="AB10" s="12"/>
      <c r="AC10" s="12"/>
    </row>
    <row r="11">
      <c r="A11" s="10" t="s">
        <v>38</v>
      </c>
      <c r="B11" s="11">
        <v>5988</v>
      </c>
      <c r="C11" s="11">
        <f>=ROUNDDOWN(27.1441523118767,0)</f>
      </c>
      <c r="D11" s="11">
        <v>4045</v>
      </c>
      <c r="E11" s="12">
        <v>0.7223</v>
      </c>
      <c r="F11" s="11"/>
      <c r="G11" s="11">
        <f>=ROUNDDOWN({0},0)</f>
      </c>
      <c r="H11" s="11"/>
      <c r="I11" s="12"/>
      <c r="J11" s="11"/>
      <c r="K11" s="13"/>
      <c r="L11" s="11">
        <v>140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</row>
    <row r="12">
      <c r="A12" s="10" t="s">
        <v>39</v>
      </c>
      <c r="B12" s="11">
        <v>3913</v>
      </c>
      <c r="C12" s="11">
        <f>=ROUNDDOWN(43.9662921348315,0)</f>
      </c>
      <c r="D12" s="11">
        <v>3216</v>
      </c>
      <c r="E12" s="12">
        <v>0.9091</v>
      </c>
      <c r="F12" s="11"/>
      <c r="G12" s="11">
        <f>=ROUNDDOWN({0},0)</f>
      </c>
      <c r="H12" s="11"/>
      <c r="I12" s="12"/>
      <c r="J12" s="11"/>
      <c r="K12" s="13"/>
      <c r="L12" s="11">
        <v>22</v>
      </c>
      <c r="M12" s="14"/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/>
      <c r="Y12" s="11"/>
      <c r="Z12" s="13"/>
      <c r="AA12" s="11"/>
      <c r="AB12" s="12"/>
      <c r="AC12" s="12"/>
    </row>
    <row r="13">
      <c r="A13" s="10" t="s">
        <v>40</v>
      </c>
      <c r="B13" s="11">
        <v>23073</v>
      </c>
      <c r="C13" s="11">
        <f>=ROUNDDOWN(59.7746113989637,0)</f>
      </c>
      <c r="D13" s="11">
        <v>2205</v>
      </c>
      <c r="E13" s="12">
        <v>0.9633</v>
      </c>
      <c r="F13" s="11"/>
      <c r="G13" s="11">
        <f>=ROUNDDOWN({0},0)</f>
      </c>
      <c r="H13" s="11"/>
      <c r="I13" s="12"/>
      <c r="J13" s="11"/>
      <c r="K13" s="13"/>
      <c r="L13" s="11">
        <v>103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2160</v>
      </c>
      <c r="C14" s="11">
        <f>=ROUNDDOWN(63.5294117647059,0)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90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98213</v>
      </c>
      <c r="C15" s="11">
        <f>=ROUNDDOWN(12.5511821086262,0)</f>
      </c>
      <c r="D15" s="11">
        <v>282400</v>
      </c>
      <c r="E15" s="12">
        <v>0.7677</v>
      </c>
      <c r="F15" s="11"/>
      <c r="G15" s="11">
        <f>=ROUNDDOWN({0},0)</f>
      </c>
      <c r="H15" s="11"/>
      <c r="I15" s="12"/>
      <c r="J15" s="11">
        <v>1264</v>
      </c>
      <c r="K15" s="13">
        <v>42974.25</v>
      </c>
      <c r="L15" s="11">
        <v>1021</v>
      </c>
      <c r="M15" s="14">
        <v>42.09</v>
      </c>
      <c r="N15" s="11"/>
      <c r="O15" s="13"/>
      <c r="P15" s="11"/>
      <c r="Q15" s="14"/>
      <c r="R15" s="12"/>
      <c r="S15" s="12"/>
      <c r="T15" s="12"/>
      <c r="U15" s="12"/>
      <c r="V15" s="11">
        <v>1264</v>
      </c>
      <c r="W15" s="13">
        <v>42974.25</v>
      </c>
      <c r="X15" s="11">
        <v>106</v>
      </c>
      <c r="Y15" s="11"/>
      <c r="Z15" s="13"/>
      <c r="AA15" s="11"/>
      <c r="AB15" s="12"/>
      <c r="AC15" s="12"/>
    </row>
    <row r="16">
      <c r="A16" s="10" t="s">
        <v>43</v>
      </c>
      <c r="B16" s="11">
        <v>27742</v>
      </c>
      <c r="C16" s="11">
        <f>=ROUNDDOWN(19.3959309235825,0)</f>
      </c>
      <c r="D16" s="11">
        <v>45215</v>
      </c>
      <c r="E16" s="12">
        <v>0.8372</v>
      </c>
      <c r="F16" s="11"/>
      <c r="G16" s="11">
        <f>=ROUNDDOWN({0},0)</f>
      </c>
      <c r="H16" s="11"/>
      <c r="I16" s="12"/>
      <c r="J16" s="11">
        <v>4</v>
      </c>
      <c r="K16" s="13">
        <v>159.6</v>
      </c>
      <c r="L16" s="11">
        <v>89</v>
      </c>
      <c r="M16" s="14">
        <v>1.79</v>
      </c>
      <c r="N16" s="11"/>
      <c r="O16" s="13"/>
      <c r="P16" s="11"/>
      <c r="Q16" s="14"/>
      <c r="R16" s="12"/>
      <c r="S16" s="12"/>
      <c r="T16" s="12"/>
      <c r="U16" s="12"/>
      <c r="V16" s="11">
        <v>4</v>
      </c>
      <c r="W16" s="13">
        <v>159.6</v>
      </c>
      <c r="X16" s="11">
        <v>5</v>
      </c>
      <c r="Y16" s="11"/>
      <c r="Z16" s="13"/>
      <c r="AA16" s="11"/>
      <c r="AB16" s="12"/>
      <c r="AC16" s="12"/>
    </row>
    <row r="17">
      <c r="A17" s="10" t="s">
        <v>44</v>
      </c>
      <c r="B17" s="11">
        <v>67337</v>
      </c>
      <c r="C17" s="11">
        <f>=ROUNDDOWN(17.4425592539826,0)</f>
      </c>
      <c r="D17" s="11">
        <v>82704</v>
      </c>
      <c r="E17" s="12">
        <v>0.9147</v>
      </c>
      <c r="F17" s="11"/>
      <c r="G17" s="11">
        <f>=ROUNDDOWN({0},0)</f>
      </c>
      <c r="H17" s="11"/>
      <c r="I17" s="12"/>
      <c r="J17" s="11"/>
      <c r="K17" s="13"/>
      <c r="L17" s="11">
        <v>560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59496</v>
      </c>
      <c r="C18" s="11">
        <f>=ROUNDDOWN(26.3210051318351,0)</f>
      </c>
      <c r="D18" s="11">
        <v>54245</v>
      </c>
      <c r="E18" s="12">
        <v>0.736</v>
      </c>
      <c r="F18" s="11"/>
      <c r="G18" s="11">
        <f>=ROUNDDOWN({0},0)</f>
      </c>
      <c r="H18" s="11"/>
      <c r="I18" s="12"/>
      <c r="J18" s="11"/>
      <c r="K18" s="13"/>
      <c r="L18" s="11">
        <v>555</v>
      </c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</row>
    <row r="19">
      <c r="A19" s="19" t="s">
        <v>46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1578</v>
      </c>
      <c r="K19" s="17">
        <v>57530.07</v>
      </c>
      <c r="L19" s="15">
        <v>6571</v>
      </c>
      <c r="M19" s="18">
        <v>8.76</v>
      </c>
      <c r="N19" s="15"/>
      <c r="O19" s="17"/>
      <c r="P19" s="15"/>
      <c r="Q19" s="18"/>
      <c r="R19" s="16"/>
      <c r="S19" s="16"/>
      <c r="T19" s="16"/>
      <c r="U19" s="16"/>
      <c r="V19" s="15">
        <v>1578</v>
      </c>
      <c r="W19" s="17">
        <v>57530.07</v>
      </c>
      <c r="X19" s="15">
        <v>255</v>
      </c>
      <c r="Y19" s="15"/>
      <c r="Z19" s="17"/>
      <c r="AA19" s="15"/>
      <c r="AB19" s="16"/>
      <c r="AC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