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<sst xmlns="http://schemas.openxmlformats.org/spreadsheetml/2006/main" count="454" uniqueCount="454">
  <si>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</si>
  <si>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</si>
  <si>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</si>
  <si>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</si>
  <si>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</si>
  <si>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</si>
  <si>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</si>
  <si>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</si>
  <si>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</si>
  <si>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</si>
  <si>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</si>
  <si>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</si>
  <si>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</si>
  <si>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</si>
  <si>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</si>
  <si>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</si>
  <si>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</si>
  <si>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</si>
  <si>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OLLIIX</t>
  </si>
  <si>
    <t>DLCROSCILL</t>
  </si>
  <si>
    <t>MACY02</t>
  </si>
  <si>
    <t>JCPENNEY01</t>
  </si>
  <si>
    <t>CSNSTORES</t>
  </si>
  <si>
    <t>KOHLDSN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</si>
  <si>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</si>
  <si>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</si>
  <si>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</si>
  <si>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</si>
  <si>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</si>
  <si>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</si>
  <si>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</si>
  <si>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</si>
  <si>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</si>
  <si>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</si>
  <si>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</si>
  <si>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</si>
  <si>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</si>
  <si>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</si>
  <si>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</si>
  <si>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</si>
  <si>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</si>
  <si>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</si>
  <si>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</si>
  <si>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</si>
  <si>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</si>
  <si>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</si>
  <si>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</si>
  <si>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</si>
  <si>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</si>
  <si>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</si>
  <si>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</si>
  <si>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</si>
  <si>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</si>
  <si>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</si>
  <si>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</si>
  <si>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</si>
  <si>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</si>
  <si>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</si>
  <si>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</si>
  <si>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</si>
  <si>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</si>
  <si>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</si>
  <si>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</si>
  <si>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</si>
  <si>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</si>
  <si>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</si>
  <si>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</si>
  <si>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</si>
  <si>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</si>
  <si>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</si>
  <si>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</si>
  <si>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</si>
  <si>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</si>
  <si>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</si>
  <si>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</si>
  <si>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</si>
  <si>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</si>
  <si>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</si>
  <si>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</si>
  <si>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</si>
  <si>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</si>
  <si>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</si>
  <si>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</si>
  <si>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</si>
  <si>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</si>
  <si>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</si>
  <si>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</si>
  <si>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</si>
  <si>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</si>
  <si>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</si>
  <si>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</si>
  <si>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</si>
  <si>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</si>
  <si>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</si>
  <si>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</si>
  <si>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</si>
  <si>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</si>
  <si>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</si>
  <si>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</si>
  <si>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</si>
  <si>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</si>
  <si>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</si>
  <si>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</si>
  <si>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</si>
  <si>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</si>
  <si>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</si>
  <si>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</si>
  <si>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</si>
  <si>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</si>
  <si>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</si>
  <si>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</si>
  <si>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</si>
  <si>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</si>
  <si>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</si>
  <si>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</si>
  <si>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</si>
  <si>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</si>
  <si>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</si>
  <si>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</si>
  <si>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</si>
  <si>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</si>
  <si>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</si>
  <si>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</si>
  <si>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</si>
  <si>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</si>
  <si>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</si>
  <si>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</si>
  <si>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</si>
  <si>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</si>
  <si>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</si>
  <si>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</si>
  <si>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</si>
  <si>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</si>
  <si>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</si>
  <si>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</si>
  <si>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</si>
  <si>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</si>
  <si>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</si>
  <si>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</si>
  <si>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</si>
  <si>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</si>
  <si>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AMAZON,AMAZONDS,BLK01,CSNSTORES,DLCROSCILL,JCPENNEY01,OLLIIX,OVERSTOCK01</t>
  </si>
  <si>
    <t>Setup</t>
  </si>
  <si>
    <t>8/31/2023</t>
  </si>
  <si>
    <t>9/4/2023</t>
  </si>
  <si>
    <t>No</t>
  </si>
  <si>
    <t>4/18/2024</t>
  </si>
  <si>
    <t>12/1/2022</t>
  </si>
  <si>
    <t>11/21/2022</t>
  </si>
  <si>
    <t>8/2/2023</t>
  </si>
  <si>
    <t>6/15/2023</t>
  </si>
  <si>
    <t>6/29/2023</t>
  </si>
  <si>
    <t>3/30/2023</t>
  </si>
  <si>
    <t>4/19/2023</t>
  </si>
  <si>
    <t>4/7/2024</t>
  </si>
  <si>
    <t>3/28/2023</t>
  </si>
  <si>
    <t>5/9/2023</t>
  </si>
  <si>
    <t>Open</t>
  </si>
  <si>
    <t>4/10/2023</t>
  </si>
  <si>
    <t>3/20/2023</t>
  </si>
  <si>
    <t>Discontinued</t>
  </si>
  <si>
    <t>6/1/2023</t>
  </si>
  <si>
    <t>CCL10-0011</t>
  </si>
  <si>
    <t>King</t>
  </si>
  <si>
    <t>10/24/2022</t>
  </si>
  <si>
    <t>AMAZONDS,CSNSTORES,DLCROSCILL,JCPENNEY01,KOHLDSN,MACY02,OLLIIX,OVERSTOCK01</t>
  </si>
  <si>
    <t>5/2/2024</t>
  </si>
  <si>
    <t>10/26/2022</t>
  </si>
  <si>
    <t>11/16/2022</t>
  </si>
  <si>
    <t>11/13/2023</t>
  </si>
  <si>
    <t>7/17/2023</t>
  </si>
  <si>
    <t>4/4/2023</t>
  </si>
  <si>
    <t>4/22/2024</t>
  </si>
  <si>
    <t>10/5/2023</t>
  </si>
  <si>
    <t>CCL10-0012</t>
  </si>
  <si>
    <t>Cal King</t>
  </si>
  <si>
    <t>AMAZON,AMAZONDS,CSNSTORES,JCPENNEY01,OLLIIX,OVERSTOCK01</t>
  </si>
  <si>
    <t>4/12/2024</t>
  </si>
  <si>
    <t>4/25/2024</t>
  </si>
  <si>
    <t>2/15/2023</t>
  </si>
  <si>
    <t>11/1/2022</t>
  </si>
  <si>
    <t>4/3/2024</t>
  </si>
  <si>
    <t>4/10/2024</t>
  </si>
  <si>
    <t>4/5/2023</t>
  </si>
  <si>
    <t>4/27/2023</t>
  </si>
  <si>
    <t>CCL10-0013</t>
  </si>
  <si>
    <t>4 Piece Brown Comforter Set</t>
  </si>
  <si>
    <t>Brown</t>
  </si>
  <si>
    <t>10/25/2022</t>
  </si>
  <si>
    <t>7/5/2024</t>
  </si>
  <si>
    <t>AMAZON,AMAZONDS,CSNSTORES,DLCROSCILL,KOHLDSN,OLLIIX,OVERSTOCK01</t>
  </si>
  <si>
    <t>9/12/2023</t>
  </si>
  <si>
    <t>4/24/2024</t>
  </si>
  <si>
    <t>11/26/2022</t>
  </si>
  <si>
    <t>11/7/2022</t>
  </si>
  <si>
    <t>5/3/2024</t>
  </si>
  <si>
    <t>7/10/2023</t>
  </si>
  <si>
    <t>4/6/2023</t>
  </si>
  <si>
    <t>4/23/2024</t>
  </si>
  <si>
    <t>CCL10-0014</t>
  </si>
  <si>
    <t>AMAZONDS,CSNSTORES,DLCROSCILL,MACY02,OLLIIX,OVERSTOCK01</t>
  </si>
  <si>
    <t>11/14/2022</t>
  </si>
  <si>
    <t>11/10/2023</t>
  </si>
  <si>
    <t>7/19/2023</t>
  </si>
  <si>
    <t>4/3/2023</t>
  </si>
  <si>
    <t>5/14/2023</t>
  </si>
  <si>
    <t>CCL10-0015</t>
  </si>
  <si>
    <t>AMAZON,AMAZONDS,DLCROSCILL,JCPENNEY01,OLLIIX,OVERSTOCK01</t>
  </si>
  <si>
    <t>4/26/2024</t>
  </si>
  <si>
    <t>11/17/2022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</si>
  <si>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</si>
  <si>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</si>
  <si>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</si>
  <si>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</si>
  <si>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</si>
  <si>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</si>
  <si>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</si>
  <si>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</si>
  <si>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1/5/2024</t>
  </si>
  <si>
    <t>7/25/2023</t>
  </si>
  <si>
    <t>8/21/2023</t>
  </si>
  <si>
    <t>11/8/2023</t>
  </si>
  <si>
    <t>7/27/2023</t>
  </si>
  <si>
    <t>8/8/2023</t>
  </si>
  <si>
    <t>10/11/2023</t>
  </si>
  <si>
    <t>12/19/2023</t>
  </si>
  <si>
    <t>CCL10-0063</t>
  </si>
  <si>
    <t>AMAZON,DLCROSCILL,JCPENNEY01,OVERSTOCK01</t>
  </si>
  <si>
    <t>9/7/2023</t>
  </si>
  <si>
    <t>8/23/2023</t>
  </si>
  <si>
    <t>10/9/2023</t>
  </si>
  <si>
    <t>8/4/2023</t>
  </si>
  <si>
    <t>9/5/2023</t>
  </si>
  <si>
    <t>CCL10-0064</t>
  </si>
  <si>
    <t>10/26/2023</t>
  </si>
  <si>
    <t>8/27/2023</t>
  </si>
  <si>
    <t>8/7/2023</t>
  </si>
  <si>
    <t>2/23/2024</t>
  </si>
  <si>
    <t>CCL10-0001</t>
  </si>
  <si>
    <t>Burgundy</t>
  </si>
  <si>
    <t>CSNSTORES,DLCROSCILL,OLLIIX</t>
  </si>
  <si>
    <t>9/6/2023</t>
  </si>
  <si>
    <t>11/11/2022</t>
  </si>
  <si>
    <t>11/30/2022</t>
  </si>
  <si>
    <t>11/21/2023</t>
  </si>
  <si>
    <t>8/28/2023</t>
  </si>
  <si>
    <t>4/17/2023</t>
  </si>
  <si>
    <t>6/12/2023</t>
  </si>
  <si>
    <t>CCL10-0002</t>
  </si>
  <si>
    <t>CSNSTORES,DLCROSCILL,JCPENNEY01,MACY02,OLLIIX,OVERSTOCK01</t>
  </si>
  <si>
    <t>11/6/2022</t>
  </si>
  <si>
    <t>11/9/2023</t>
  </si>
  <si>
    <t>8/11/2023</t>
  </si>
  <si>
    <t>CCL10-0003</t>
  </si>
  <si>
    <t>6/23/2023</t>
  </si>
  <si>
    <t>CCL10-0007</t>
  </si>
  <si>
    <t>Loretta</t>
  </si>
  <si>
    <t>Beige</t>
  </si>
  <si>
    <t>7/12/2024</t>
  </si>
  <si>
    <t>AMAZON,CSNSTORES,DLCROSCILL,MACY02,OLLIIX,OVERSTOCK01</t>
  </si>
  <si>
    <t>10/15/2023</t>
  </si>
  <si>
    <t>11/8/2022</t>
  </si>
  <si>
    <t>9/21/2023</t>
  </si>
  <si>
    <t>7/31/2023</t>
  </si>
  <si>
    <t>CCL10-0008</t>
  </si>
  <si>
    <t>AMAZON,OVERSTOCK01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</si>
  <si>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</si>
  <si>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</si>
  <si>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</si>
  <si>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</si>
  <si>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</si>
  <si>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</si>
  <si>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</si>
  <si>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11/15/2022</t>
  </si>
  <si>
    <t>4/7/2023</t>
  </si>
  <si>
    <t>CCL10-0004</t>
  </si>
  <si>
    <t>Valentina</t>
  </si>
  <si>
    <t>Navy</t>
  </si>
  <si>
    <t>7/2/2024</t>
  </si>
  <si>
    <t>CSNSTORES,OVERSTOCK01</t>
  </si>
  <si>
    <t>8/15/2023</t>
  </si>
  <si>
    <t>12/13/2022</t>
  </si>
  <si>
    <t>4/28/2023</t>
  </si>
  <si>
    <t>CCL10-0005</t>
  </si>
  <si>
    <t>AMAZON,BLK01,CSNSTORES,MACY02,OVERSTOCK01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</si>
  <si>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</si>
  <si>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</si>
  <si>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</si>
  <si>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</si>
  <si>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</si>
  <si>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</si>
  <si>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</si>
  <si>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</si>
  <si>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</si>
  <si>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</si>
  <si>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</si>
  <si>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</si>
  <si>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</si>
  <si>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</si>
  <si>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</si>
  <si>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</si>
  <si>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</si>
  <si>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</si>
  <si>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</si>
  <si>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</si>
  <si>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</si>
  <si>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</si>
  <si>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</si>
  <si>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</si>
  <si>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</si>
  <si>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</si>
  <si>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CSNSTORES,DLCROSCILL,MACY02,OLLIIX,OVERSTOCK01</t>
  </si>
  <si>
    <t>7/28/2023</t>
  </si>
  <si>
    <t>1/25/2023</t>
  </si>
  <si>
    <t>2/27/2023</t>
  </si>
  <si>
    <t>11/22/2023</t>
  </si>
  <si>
    <t>3/29/2024</t>
  </si>
  <si>
    <t>5/25/2023</t>
  </si>
  <si>
    <t>CCL13-0017</t>
  </si>
  <si>
    <t>CSNSTORES,JCPENNEY01,KOHLDSN,MACY02,OLLIIX,OVERSTOCK01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</si>
  <si>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</si>
  <si>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</si>
  <si>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</si>
  <si>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</si>
  <si>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</si>
  <si>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</si>
  <si>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</si>
  <si>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1/12/2024</t>
  </si>
  <si>
    <t>10/31/2022</t>
  </si>
  <si>
    <t>11/24/2023</t>
  </si>
  <si>
    <t>7/7/2023</t>
  </si>
  <si>
    <t>4/25/2023</t>
  </si>
  <si>
    <t>10/3/2023</t>
  </si>
  <si>
    <t>CCL13-0019</t>
  </si>
  <si>
    <t>1/8/2024</t>
  </si>
  <si>
    <t>3/23/2023</t>
  </si>
  <si>
    <t>11/26/2023</t>
  </si>
  <si>
    <t>4/26/2023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</si>
  <si>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</si>
  <si>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</si>
  <si>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</si>
  <si>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</si>
  <si>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</si>
  <si>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</si>
  <si>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</si>
  <si>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7/24/2024</t>
  </si>
  <si>
    <t>CSNSTORES,MACY02,OLLIIX</t>
  </si>
  <si>
    <t>8/3/2023</t>
  </si>
  <si>
    <t>10/17/2023</t>
  </si>
  <si>
    <t>6/21/2023</t>
  </si>
  <si>
    <t>7/14/2023</t>
  </si>
  <si>
    <t>Offered</t>
  </si>
  <si>
    <t>3/20/2024</t>
  </si>
  <si>
    <t>1/10/2023</t>
  </si>
  <si>
    <t>CCL30-0036</t>
  </si>
  <si>
    <t>Gold</t>
  </si>
  <si>
    <t>B-</t>
  </si>
  <si>
    <t>DLCROSCILL,MACY02,OLLIIX,OVERSTOCK01</t>
  </si>
  <si>
    <t>11/28/2022</t>
  </si>
  <si>
    <t>CCL30-0034</t>
  </si>
  <si>
    <t>Silver</t>
  </si>
  <si>
    <t>CSNSTORES,JCPENNEY01,OVERSTOCK01</t>
  </si>
  <si>
    <t>1/4/2024</t>
  </si>
  <si>
    <t>10/2/2023</t>
  </si>
  <si>
    <t>CCL30-0038</t>
  </si>
  <si>
    <t>MACY02,OVERSTOCK01</t>
  </si>
  <si>
    <t>10/16/2023</t>
  </si>
  <si>
    <t>3/21/2023</t>
  </si>
  <si>
    <t>2/13/2023</t>
  </si>
  <si>
    <t>11/27/2023</t>
  </si>
  <si>
    <t>7/3/2023</t>
  </si>
  <si>
    <t>11/1/2023</t>
  </si>
  <si>
    <t>CCL30-0037</t>
  </si>
  <si>
    <t>8/9/2023</t>
  </si>
  <si>
    <t>6/19/2023</t>
  </si>
  <si>
    <t>CCL30-0061</t>
  </si>
  <si>
    <t>Aumont</t>
  </si>
  <si>
    <t>Oblong Decor Pillow</t>
  </si>
  <si>
    <t>22x15"</t>
  </si>
  <si>
    <t>DLCROSCILL,JCPENNEY01,MACY02,OVERSTOCK01</t>
  </si>
  <si>
    <t>1/24/2023</t>
  </si>
  <si>
    <t>2/27/2024</t>
  </si>
  <si>
    <t>6/13/2023</t>
  </si>
  <si>
    <t>CCL30-0028</t>
  </si>
  <si>
    <t>DLCROSCILL,OLLIIX,OVERSTOCK01</t>
  </si>
  <si>
    <t>12/12/2022</t>
  </si>
  <si>
    <t>5/12/2023</t>
  </si>
  <si>
    <t>CCL30-0029</t>
  </si>
  <si>
    <t>5/29/2023</t>
  </si>
  <si>
    <t>CCL30-0027</t>
  </si>
  <si>
    <t>CSNSTORES,DLCROSCILL,JCPENNEY01,MACY02</t>
  </si>
  <si>
    <t>10/1/2023</t>
  </si>
  <si>
    <t>5/5/2024</t>
  </si>
  <si>
    <t>1/15/2024</t>
  </si>
  <si>
    <t>5/5/2023</t>
  </si>
  <si>
    <t>CCL30-0026</t>
  </si>
  <si>
    <t>MACY02,NRTPORT,OLLIIX,OVERSTOCK01</t>
  </si>
  <si>
    <t>8/29/2023</t>
  </si>
  <si>
    <t>CCL30-0033</t>
  </si>
  <si>
    <t>Biron</t>
  </si>
  <si>
    <t>18x18"</t>
  </si>
  <si>
    <t>7/18/2023</t>
  </si>
  <si>
    <t>CCL30-0031</t>
  </si>
  <si>
    <t>11/6/2023</t>
  </si>
  <si>
    <t>1/19/2023</t>
  </si>
  <si>
    <t>7/11/2023</t>
  </si>
  <si>
    <t>CCL30-0030</t>
  </si>
  <si>
    <t>CSNSTORES,MACY02,OLLIIX,OVERSTOCK01</t>
  </si>
  <si>
    <t>9/27/2023</t>
  </si>
  <si>
    <t>12/29/2023</t>
  </si>
  <si>
    <t>CCL30-0032</t>
  </si>
  <si>
    <t>DLCROSCILL,MACY02</t>
  </si>
  <si>
    <t>1/3/2024</t>
  </si>
  <si>
    <t>5/4/2023</t>
  </si>
  <si>
    <t>CCL11-0020</t>
  </si>
  <si>
    <t>BED SKIRT&amp;SHAM</t>
  </si>
  <si>
    <t>Bed Skirt&amp;Sham</t>
  </si>
  <si>
    <t>Montague</t>
  </si>
  <si>
    <t>European Pillow Sham</t>
  </si>
  <si>
    <t>26x26"</t>
  </si>
  <si>
    <t>CSNSTORES,OLLIIX</t>
  </si>
  <si>
    <t>3/11/2024</t>
  </si>
  <si>
    <t>CCL11-0021</t>
  </si>
  <si>
    <t>BLK01,DLCROSCILL,OLLIIX</t>
  </si>
  <si>
    <t>11/28/2023</t>
  </si>
  <si>
    <t>9/22/2023</t>
  </si>
  <si>
    <t>4/2/2024</t>
  </si>
  <si>
    <t>CCL11-0022</t>
  </si>
  <si>
    <t>Clermont</t>
  </si>
  <si>
    <t>Geometric</t>
  </si>
  <si>
    <t>7/10/2024</t>
  </si>
  <si>
    <t>JCPENNEY01,OLLIIX,OVERSTOCK01</t>
  </si>
  <si>
    <t>5/30/2023</t>
  </si>
  <si>
    <t>CCL11-0023</t>
  </si>
  <si>
    <t>CSNSTORES,DLCROSCILL,MACY02,OVERSTOCK01</t>
  </si>
  <si>
    <t>6/9/2023</t>
  </si>
  <si>
    <t>CCL11-0024</t>
  </si>
  <si>
    <t>DLCROSCILL,OVERSTOCK01</t>
  </si>
  <si>
    <t>12/12/2023</t>
  </si>
  <si>
    <t>5/15/2023</t>
  </si>
  <si>
    <t>CCL11-0025</t>
  </si>
  <si>
    <t>DLCROSCILL,OLLIIX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</si>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</sst>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87</v>
      </c>
      <c r="AA6" s="4">
        <f>=ROUNDDOWN(8.7,0)</f>
      </c>
      <c r="AB6" s="5">
        <v>10</v>
      </c>
      <c r="AC6" s="2" t="s">
        <v>140</v>
      </c>
      <c r="AD6" s="4">
        <v>170</v>
      </c>
      <c r="AE6" s="4">
        <v>170</v>
      </c>
      <c r="AF6" s="6">
        <v>65</v>
      </c>
      <c r="AG6" s="6"/>
      <c r="AH6" s="7">
        <v>0.9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48</v>
      </c>
      <c r="AQ6" s="8">
        <v>9632.47</v>
      </c>
      <c r="AR6" s="4">
        <v>6</v>
      </c>
      <c r="AS6" s="8">
        <v>1099.94</v>
      </c>
      <c r="AT6" s="7">
        <v>7</v>
      </c>
      <c r="AU6" s="7">
        <v>7.7573</v>
      </c>
      <c r="AV6" s="4">
        <v>87</v>
      </c>
      <c r="AW6" s="8">
        <v>18811.03</v>
      </c>
      <c r="AX6" s="4">
        <v>19</v>
      </c>
      <c r="AY6" s="8">
        <v>3761.77</v>
      </c>
      <c r="AZ6" s="7">
        <v>3.5789</v>
      </c>
      <c r="BA6" s="7">
        <v>4.0006</v>
      </c>
      <c r="BB6" s="7">
        <v>0.5121</v>
      </c>
      <c r="BC6" s="4">
        <v>147</v>
      </c>
      <c r="BD6" s="8">
        <v>32505.53</v>
      </c>
      <c r="BE6" s="4">
        <v>47</v>
      </c>
      <c r="BF6" s="8">
        <v>8914.5</v>
      </c>
      <c r="BG6" s="7">
        <v>2.1277</v>
      </c>
      <c r="BH6" s="7">
        <v>2.6464</v>
      </c>
      <c r="BI6" s="7">
        <v>0.5787</v>
      </c>
      <c r="BJ6" s="4">
        <v>48</v>
      </c>
      <c r="BK6" s="8">
        <v>9632.47</v>
      </c>
      <c r="BL6" s="2" t="s">
        <v>141</v>
      </c>
      <c r="BM6" s="7">
        <v>1</v>
      </c>
      <c r="BN6" s="7">
        <v>1</v>
      </c>
      <c r="BO6" s="4">
        <v>10</v>
      </c>
      <c r="BP6" s="8">
        <v>1930.4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>
        <v>19</v>
      </c>
      <c r="CB6" s="8">
        <v>3719.44</v>
      </c>
      <c r="CC6" s="4"/>
      <c r="CD6" s="8"/>
      <c r="CE6" s="7"/>
      <c r="CF6" s="7"/>
      <c r="CG6" s="2" t="s">
        <v>142</v>
      </c>
      <c r="CH6" s="2" t="s">
        <v>132</v>
      </c>
      <c r="CI6" s="2" t="s">
        <v>135</v>
      </c>
      <c r="CJ6" s="2" t="s">
        <v>146</v>
      </c>
      <c r="CK6" s="2" t="s">
        <v>145</v>
      </c>
      <c r="CL6" s="2" t="s">
        <v>135</v>
      </c>
      <c r="CM6" s="4">
        <v>13</v>
      </c>
      <c r="CN6" s="8">
        <v>2619.24</v>
      </c>
      <c r="CO6" s="4">
        <v>1</v>
      </c>
      <c r="CP6" s="8">
        <v>206.24</v>
      </c>
      <c r="CQ6" s="7">
        <v>12</v>
      </c>
      <c r="CR6" s="7">
        <v>11.7</v>
      </c>
      <c r="CS6" s="2" t="s">
        <v>142</v>
      </c>
      <c r="CT6" s="2" t="s">
        <v>132</v>
      </c>
      <c r="CU6" s="2" t="s">
        <v>139</v>
      </c>
      <c r="CV6" s="2" t="s">
        <v>147</v>
      </c>
      <c r="CW6" s="2" t="s">
        <v>145</v>
      </c>
      <c r="CX6" s="2" t="s">
        <v>135</v>
      </c>
      <c r="CY6" s="4">
        <v>1</v>
      </c>
      <c r="CZ6" s="8">
        <v>424.99</v>
      </c>
      <c r="DA6" s="4"/>
      <c r="DB6" s="8"/>
      <c r="DC6" s="7"/>
      <c r="DD6" s="7"/>
      <c r="DE6" s="2" t="s">
        <v>142</v>
      </c>
      <c r="DF6" s="2" t="s">
        <v>132</v>
      </c>
      <c r="DG6" s="2" t="s">
        <v>139</v>
      </c>
      <c r="DH6" s="2" t="s">
        <v>148</v>
      </c>
      <c r="DI6" s="2" t="s">
        <v>145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149</v>
      </c>
      <c r="DT6" s="2" t="s">
        <v>135</v>
      </c>
      <c r="DU6" s="2" t="s">
        <v>145</v>
      </c>
      <c r="DV6" s="2" t="s">
        <v>135</v>
      </c>
      <c r="DW6" s="4">
        <v>4</v>
      </c>
      <c r="DX6" s="8">
        <v>750.72</v>
      </c>
      <c r="DY6" s="4"/>
      <c r="DZ6" s="8"/>
      <c r="EA6" s="7"/>
      <c r="EB6" s="7"/>
      <c r="EC6" s="2" t="s">
        <v>142</v>
      </c>
      <c r="ED6" s="2" t="s">
        <v>132</v>
      </c>
      <c r="EE6" s="2" t="s">
        <v>150</v>
      </c>
      <c r="EF6" s="2" t="s">
        <v>151</v>
      </c>
      <c r="EG6" s="2" t="s">
        <v>145</v>
      </c>
      <c r="EH6" s="2" t="s">
        <v>135</v>
      </c>
      <c r="EI6" s="4"/>
      <c r="EJ6" s="8"/>
      <c r="EK6" s="4">
        <v>5</v>
      </c>
      <c r="EL6" s="8">
        <v>893.7</v>
      </c>
      <c r="EM6" s="7">
        <v>-1</v>
      </c>
      <c r="EN6" s="7">
        <v>-1</v>
      </c>
      <c r="EO6" s="2" t="s">
        <v>142</v>
      </c>
      <c r="EP6" s="2" t="s">
        <v>132</v>
      </c>
      <c r="EQ6" s="2" t="s">
        <v>152</v>
      </c>
      <c r="ER6" s="2" t="s">
        <v>153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154</v>
      </c>
      <c r="FD6" s="2" t="s">
        <v>135</v>
      </c>
      <c r="FE6" s="2" t="s">
        <v>145</v>
      </c>
      <c r="FF6" s="2" t="s">
        <v>135</v>
      </c>
      <c r="FG6" s="4">
        <v>1</v>
      </c>
      <c r="FH6" s="8">
        <v>187.68</v>
      </c>
      <c r="FI6" s="4"/>
      <c r="FJ6" s="8"/>
      <c r="FK6" s="7"/>
      <c r="FL6" s="7"/>
      <c r="FM6" s="2" t="s">
        <v>142</v>
      </c>
      <c r="FN6" s="2" t="s">
        <v>132</v>
      </c>
      <c r="FO6" s="2" t="s">
        <v>155</v>
      </c>
      <c r="FP6" s="2" t="s">
        <v>156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157</v>
      </c>
      <c r="FZ6" s="2" t="s">
        <v>132</v>
      </c>
      <c r="GA6" s="2" t="s">
        <v>135</v>
      </c>
      <c r="GB6" s="2" t="s">
        <v>135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158</v>
      </c>
      <c r="GN6" s="2" t="s">
        <v>135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159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160</v>
      </c>
      <c r="HK6" s="2" t="s">
        <v>161</v>
      </c>
      <c r="HL6" s="2" t="s">
        <v>135</v>
      </c>
      <c r="HM6" s="2" t="s">
        <v>145</v>
      </c>
      <c r="HN6" s="2" t="s">
        <v>135</v>
      </c>
      <c r="HO6" s="4">
        <v>87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170</v>
      </c>
      <c r="IF6" s="4"/>
      <c r="IG6" s="4"/>
      <c r="IH6" s="4"/>
      <c r="II6" s="4"/>
      <c r="IJ6" s="4"/>
      <c r="IK6" s="4"/>
    </row>
    <row r="7">
      <c r="A7" s="2" t="s">
        <v>162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163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164</v>
      </c>
      <c r="Z7" s="4">
        <v>123</v>
      </c>
      <c r="AA7" s="4">
        <f>=ROUNDDOWN(12.3,0)</f>
      </c>
      <c r="AB7" s="5">
        <v>10</v>
      </c>
      <c r="AC7" s="2" t="s">
        <v>140</v>
      </c>
      <c r="AD7" s="4">
        <v>185</v>
      </c>
      <c r="AE7" s="4">
        <v>185</v>
      </c>
      <c r="AF7" s="6">
        <v>65</v>
      </c>
      <c r="AG7" s="6"/>
      <c r="AH7" s="7">
        <v>0.9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29</v>
      </c>
      <c r="AQ7" s="8">
        <v>6795.32</v>
      </c>
      <c r="AR7" s="4">
        <v>7</v>
      </c>
      <c r="AS7" s="8">
        <v>1374.89</v>
      </c>
      <c r="AT7" s="7">
        <v>3.1429</v>
      </c>
      <c r="AU7" s="7">
        <v>3.9424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0.3612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29</v>
      </c>
      <c r="BK7" s="8">
        <v>6795.32</v>
      </c>
      <c r="BL7" s="2" t="s">
        <v>165</v>
      </c>
      <c r="BM7" s="7">
        <v>1</v>
      </c>
      <c r="BN7" s="7">
        <v>1</v>
      </c>
      <c r="BO7" s="4">
        <v>14</v>
      </c>
      <c r="BP7" s="8">
        <v>3243.1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144</v>
      </c>
      <c r="BY7" s="2" t="s">
        <v>145</v>
      </c>
      <c r="BZ7" s="2" t="s">
        <v>135</v>
      </c>
      <c r="CA7" s="4">
        <v>3</v>
      </c>
      <c r="CB7" s="8">
        <v>704.76</v>
      </c>
      <c r="CC7" s="4"/>
      <c r="CD7" s="8"/>
      <c r="CE7" s="7"/>
      <c r="CF7" s="7"/>
      <c r="CG7" s="2" t="s">
        <v>142</v>
      </c>
      <c r="CH7" s="2" t="s">
        <v>132</v>
      </c>
      <c r="CI7" s="2" t="s">
        <v>135</v>
      </c>
      <c r="CJ7" s="2" t="s">
        <v>166</v>
      </c>
      <c r="CK7" s="2" t="s">
        <v>145</v>
      </c>
      <c r="CL7" s="2" t="s">
        <v>135</v>
      </c>
      <c r="CM7" s="4">
        <v>4</v>
      </c>
      <c r="CN7" s="8">
        <v>989.96</v>
      </c>
      <c r="CO7" s="4">
        <v>1</v>
      </c>
      <c r="CP7" s="8">
        <v>247.49</v>
      </c>
      <c r="CQ7" s="7">
        <v>3</v>
      </c>
      <c r="CR7" s="7">
        <v>3</v>
      </c>
      <c r="CS7" s="2" t="s">
        <v>142</v>
      </c>
      <c r="CT7" s="2" t="s">
        <v>132</v>
      </c>
      <c r="CU7" s="2" t="s">
        <v>164</v>
      </c>
      <c r="CV7" s="2" t="s">
        <v>167</v>
      </c>
      <c r="CW7" s="2" t="s">
        <v>145</v>
      </c>
      <c r="CX7" s="2" t="s">
        <v>135</v>
      </c>
      <c r="CY7" s="4"/>
      <c r="CZ7" s="8"/>
      <c r="DA7" s="4">
        <v>1</v>
      </c>
      <c r="DB7" s="8">
        <v>54.95</v>
      </c>
      <c r="DC7" s="7">
        <v>-1</v>
      </c>
      <c r="DD7" s="7">
        <v>-1</v>
      </c>
      <c r="DE7" s="2" t="s">
        <v>142</v>
      </c>
      <c r="DF7" s="2" t="s">
        <v>132</v>
      </c>
      <c r="DG7" s="2" t="s">
        <v>164</v>
      </c>
      <c r="DH7" s="2" t="s">
        <v>168</v>
      </c>
      <c r="DI7" s="2" t="s">
        <v>145</v>
      </c>
      <c r="DJ7" s="2" t="s">
        <v>135</v>
      </c>
      <c r="DK7" s="4">
        <v>4</v>
      </c>
      <c r="DL7" s="8">
        <v>960.92</v>
      </c>
      <c r="DM7" s="4"/>
      <c r="DN7" s="8"/>
      <c r="DO7" s="7"/>
      <c r="DP7" s="7"/>
      <c r="DQ7" s="2" t="s">
        <v>142</v>
      </c>
      <c r="DR7" s="2" t="s">
        <v>132</v>
      </c>
      <c r="DS7" s="2" t="s">
        <v>149</v>
      </c>
      <c r="DT7" s="2" t="s">
        <v>169</v>
      </c>
      <c r="DU7" s="2" t="s">
        <v>145</v>
      </c>
      <c r="DV7" s="2" t="s">
        <v>135</v>
      </c>
      <c r="DW7" s="4">
        <v>2</v>
      </c>
      <c r="DX7" s="8">
        <v>450.44</v>
      </c>
      <c r="DY7" s="4"/>
      <c r="DZ7" s="8"/>
      <c r="EA7" s="7"/>
      <c r="EB7" s="7"/>
      <c r="EC7" s="2" t="s">
        <v>142</v>
      </c>
      <c r="ED7" s="2" t="s">
        <v>132</v>
      </c>
      <c r="EE7" s="2" t="s">
        <v>150</v>
      </c>
      <c r="EF7" s="2" t="s">
        <v>170</v>
      </c>
      <c r="EG7" s="2" t="s">
        <v>145</v>
      </c>
      <c r="EH7" s="2" t="s">
        <v>135</v>
      </c>
      <c r="EI7" s="4">
        <v>1</v>
      </c>
      <c r="EJ7" s="8">
        <v>214.49</v>
      </c>
      <c r="EK7" s="4">
        <v>5</v>
      </c>
      <c r="EL7" s="8">
        <v>1072.45</v>
      </c>
      <c r="EM7" s="7">
        <v>-0.8</v>
      </c>
      <c r="EN7" s="7">
        <v>-0.8</v>
      </c>
      <c r="EO7" s="2" t="s">
        <v>142</v>
      </c>
      <c r="EP7" s="2" t="s">
        <v>132</v>
      </c>
      <c r="EQ7" s="2" t="s">
        <v>152</v>
      </c>
      <c r="ER7" s="2" t="s">
        <v>171</v>
      </c>
      <c r="ES7" s="2" t="s">
        <v>145</v>
      </c>
      <c r="ET7" s="2" t="s">
        <v>135</v>
      </c>
      <c r="EU7" s="4">
        <v>1</v>
      </c>
      <c r="EV7" s="8">
        <v>231.65</v>
      </c>
      <c r="EW7" s="4"/>
      <c r="EX7" s="8"/>
      <c r="EY7" s="7"/>
      <c r="EZ7" s="7"/>
      <c r="FA7" s="2" t="s">
        <v>142</v>
      </c>
      <c r="FB7" s="2" t="s">
        <v>132</v>
      </c>
      <c r="FC7" s="2" t="s">
        <v>154</v>
      </c>
      <c r="FD7" s="2" t="s">
        <v>172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155</v>
      </c>
      <c r="FP7" s="2" t="s">
        <v>173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157</v>
      </c>
      <c r="FZ7" s="2" t="s">
        <v>132</v>
      </c>
      <c r="GA7" s="2" t="s">
        <v>135</v>
      </c>
      <c r="GB7" s="2" t="s">
        <v>135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158</v>
      </c>
      <c r="GN7" s="2" t="s">
        <v>135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159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160</v>
      </c>
      <c r="HK7" s="2" t="s">
        <v>161</v>
      </c>
      <c r="HL7" s="2" t="s">
        <v>135</v>
      </c>
      <c r="HM7" s="2" t="s">
        <v>145</v>
      </c>
      <c r="HN7" s="2" t="s">
        <v>135</v>
      </c>
      <c r="HO7" s="4">
        <v>123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185</v>
      </c>
      <c r="IF7" s="4"/>
      <c r="IG7" s="4"/>
      <c r="IH7" s="4"/>
      <c r="II7" s="4"/>
      <c r="IJ7" s="4"/>
      <c r="IK7" s="4"/>
    </row>
    <row r="8">
      <c r="A8" s="2" t="s">
        <v>174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175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164</v>
      </c>
      <c r="Z8" s="4">
        <v>81</v>
      </c>
      <c r="AA8" s="4">
        <f>=ROUNDDOWN(20.25,0)</f>
      </c>
      <c r="AB8" s="5">
        <v>4</v>
      </c>
      <c r="AC8" s="2" t="s">
        <v>140</v>
      </c>
      <c r="AD8" s="4">
        <v>45</v>
      </c>
      <c r="AE8" s="4">
        <v>45</v>
      </c>
      <c r="AF8" s="6">
        <v>65</v>
      </c>
      <c r="AG8" s="6"/>
      <c r="AH8" s="7">
        <v>0.9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10</v>
      </c>
      <c r="AQ8" s="8">
        <v>2383.24</v>
      </c>
      <c r="AR8" s="4">
        <v>6</v>
      </c>
      <c r="AS8" s="8">
        <v>1286.94</v>
      </c>
      <c r="AT8" s="7">
        <v>0.6667</v>
      </c>
      <c r="AU8" s="7">
        <v>0.8519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0.1267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10</v>
      </c>
      <c r="BK8" s="8">
        <v>2383.24</v>
      </c>
      <c r="BL8" s="2" t="s">
        <v>176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142</v>
      </c>
      <c r="BV8" s="2" t="s">
        <v>132</v>
      </c>
      <c r="BW8" s="2" t="s">
        <v>154</v>
      </c>
      <c r="BX8" s="2" t="s">
        <v>177</v>
      </c>
      <c r="BY8" s="2" t="s">
        <v>145</v>
      </c>
      <c r="BZ8" s="2" t="s">
        <v>135</v>
      </c>
      <c r="CA8" s="4">
        <v>3</v>
      </c>
      <c r="CB8" s="8">
        <v>704.76</v>
      </c>
      <c r="CC8" s="4"/>
      <c r="CD8" s="8"/>
      <c r="CE8" s="7"/>
      <c r="CF8" s="7"/>
      <c r="CG8" s="2" t="s">
        <v>142</v>
      </c>
      <c r="CH8" s="2" t="s">
        <v>132</v>
      </c>
      <c r="CI8" s="2" t="s">
        <v>135</v>
      </c>
      <c r="CJ8" s="2" t="s">
        <v>178</v>
      </c>
      <c r="CK8" s="2" t="s">
        <v>145</v>
      </c>
      <c r="CL8" s="2" t="s">
        <v>135</v>
      </c>
      <c r="CM8" s="4">
        <v>4</v>
      </c>
      <c r="CN8" s="8">
        <v>989.96</v>
      </c>
      <c r="CO8" s="4"/>
      <c r="CP8" s="8"/>
      <c r="CQ8" s="7"/>
      <c r="CR8" s="7"/>
      <c r="CS8" s="2" t="s">
        <v>142</v>
      </c>
      <c r="CT8" s="2" t="s">
        <v>132</v>
      </c>
      <c r="CU8" s="2" t="s">
        <v>164</v>
      </c>
      <c r="CV8" s="2" t="s">
        <v>179</v>
      </c>
      <c r="CW8" s="2" t="s">
        <v>145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164</v>
      </c>
      <c r="DH8" s="2" t="s">
        <v>180</v>
      </c>
      <c r="DI8" s="2" t="s">
        <v>145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181</v>
      </c>
      <c r="DT8" s="2" t="s">
        <v>135</v>
      </c>
      <c r="DU8" s="2" t="s">
        <v>145</v>
      </c>
      <c r="DV8" s="2" t="s">
        <v>135</v>
      </c>
      <c r="DW8" s="4">
        <v>1</v>
      </c>
      <c r="DX8" s="8">
        <v>225.22</v>
      </c>
      <c r="DY8" s="4"/>
      <c r="DZ8" s="8"/>
      <c r="EA8" s="7"/>
      <c r="EB8" s="7"/>
      <c r="EC8" s="2" t="s">
        <v>142</v>
      </c>
      <c r="ED8" s="2" t="s">
        <v>132</v>
      </c>
      <c r="EE8" s="2" t="s">
        <v>181</v>
      </c>
      <c r="EF8" s="2" t="s">
        <v>182</v>
      </c>
      <c r="EG8" s="2" t="s">
        <v>145</v>
      </c>
      <c r="EH8" s="2" t="s">
        <v>135</v>
      </c>
      <c r="EI8" s="4"/>
      <c r="EJ8" s="8"/>
      <c r="EK8" s="4">
        <v>6</v>
      </c>
      <c r="EL8" s="8">
        <v>1286.94</v>
      </c>
      <c r="EM8" s="7">
        <v>-1</v>
      </c>
      <c r="EN8" s="7">
        <v>-1</v>
      </c>
      <c r="EO8" s="2" t="s">
        <v>142</v>
      </c>
      <c r="EP8" s="2" t="s">
        <v>132</v>
      </c>
      <c r="EQ8" s="2" t="s">
        <v>152</v>
      </c>
      <c r="ER8" s="2" t="s">
        <v>183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154</v>
      </c>
      <c r="FD8" s="2" t="s">
        <v>135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155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157</v>
      </c>
      <c r="FZ8" s="2" t="s">
        <v>132</v>
      </c>
      <c r="GA8" s="2" t="s">
        <v>135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184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159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157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>
        <v>81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45</v>
      </c>
      <c r="IF8" s="4"/>
      <c r="IG8" s="4"/>
      <c r="IH8" s="4"/>
      <c r="II8" s="4"/>
      <c r="IJ8" s="4"/>
      <c r="IK8" s="4"/>
    </row>
    <row r="9">
      <c r="A9" s="2" t="s">
        <v>185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186</v>
      </c>
      <c r="J9" s="2" t="s">
        <v>130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188</v>
      </c>
      <c r="Z9" s="4">
        <v>91</v>
      </c>
      <c r="AA9" s="4">
        <f>=ROUNDDOWN(13,0)</f>
      </c>
      <c r="AB9" s="5">
        <v>7</v>
      </c>
      <c r="AC9" s="2" t="s">
        <v>189</v>
      </c>
      <c r="AD9" s="4">
        <v>140</v>
      </c>
      <c r="AE9" s="4">
        <v>140</v>
      </c>
      <c r="AF9" s="6">
        <v>65</v>
      </c>
      <c r="AG9" s="6"/>
      <c r="AH9" s="7">
        <v>0.9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31</v>
      </c>
      <c r="AQ9" s="8">
        <v>6590.08</v>
      </c>
      <c r="AR9" s="4">
        <v>10</v>
      </c>
      <c r="AS9" s="8">
        <v>1655.13</v>
      </c>
      <c r="AT9" s="7">
        <v>2.1</v>
      </c>
      <c r="AU9" s="7">
        <v>2.9816</v>
      </c>
      <c r="AV9" s="4">
        <v>60</v>
      </c>
      <c r="AW9" s="8">
        <v>13694.5</v>
      </c>
      <c r="AX9" s="4">
        <v>28</v>
      </c>
      <c r="AY9" s="8">
        <v>5152.73</v>
      </c>
      <c r="AZ9" s="7">
        <v>1.1429</v>
      </c>
      <c r="BA9" s="7">
        <v>1.6577</v>
      </c>
      <c r="BB9" s="7">
        <v>0.4812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0.4213</v>
      </c>
      <c r="BJ9" s="4">
        <v>31</v>
      </c>
      <c r="BK9" s="8">
        <v>6590.08</v>
      </c>
      <c r="BL9" s="2" t="s">
        <v>190</v>
      </c>
      <c r="BM9" s="7">
        <v>1</v>
      </c>
      <c r="BN9" s="7">
        <v>1</v>
      </c>
      <c r="BO9" s="4">
        <v>5</v>
      </c>
      <c r="BP9" s="8">
        <v>965.2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191</v>
      </c>
      <c r="BY9" s="2" t="s">
        <v>145</v>
      </c>
      <c r="BZ9" s="2" t="s">
        <v>135</v>
      </c>
      <c r="CA9" s="4">
        <v>17</v>
      </c>
      <c r="CB9" s="8">
        <v>3327.92</v>
      </c>
      <c r="CC9" s="4"/>
      <c r="CD9" s="8"/>
      <c r="CE9" s="7"/>
      <c r="CF9" s="7"/>
      <c r="CG9" s="2" t="s">
        <v>142</v>
      </c>
      <c r="CH9" s="2" t="s">
        <v>132</v>
      </c>
      <c r="CI9" s="2" t="s">
        <v>135</v>
      </c>
      <c r="CJ9" s="2" t="s">
        <v>192</v>
      </c>
      <c r="CK9" s="2" t="s">
        <v>145</v>
      </c>
      <c r="CL9" s="2" t="s">
        <v>135</v>
      </c>
      <c r="CM9" s="4">
        <v>6</v>
      </c>
      <c r="CN9" s="8">
        <v>1253.94</v>
      </c>
      <c r="CO9" s="4">
        <v>1</v>
      </c>
      <c r="CP9" s="8">
        <v>175.3</v>
      </c>
      <c r="CQ9" s="7">
        <v>5</v>
      </c>
      <c r="CR9" s="7">
        <v>6.1531</v>
      </c>
      <c r="CS9" s="2" t="s">
        <v>142</v>
      </c>
      <c r="CT9" s="2" t="s">
        <v>132</v>
      </c>
      <c r="CU9" s="2" t="s">
        <v>167</v>
      </c>
      <c r="CV9" s="2" t="s">
        <v>193</v>
      </c>
      <c r="CW9" s="2" t="s">
        <v>145</v>
      </c>
      <c r="CX9" s="2" t="s">
        <v>135</v>
      </c>
      <c r="CY9" s="4">
        <v>2</v>
      </c>
      <c r="CZ9" s="8">
        <v>849.98</v>
      </c>
      <c r="DA9" s="4">
        <v>1</v>
      </c>
      <c r="DB9" s="8">
        <v>49.91</v>
      </c>
      <c r="DC9" s="7">
        <v>1</v>
      </c>
      <c r="DD9" s="7">
        <v>16.0303</v>
      </c>
      <c r="DE9" s="2" t="s">
        <v>142</v>
      </c>
      <c r="DF9" s="2" t="s">
        <v>132</v>
      </c>
      <c r="DG9" s="2" t="s">
        <v>167</v>
      </c>
      <c r="DH9" s="2" t="s">
        <v>194</v>
      </c>
      <c r="DI9" s="2" t="s">
        <v>145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149</v>
      </c>
      <c r="DT9" s="2" t="s">
        <v>195</v>
      </c>
      <c r="DU9" s="2" t="s">
        <v>145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150</v>
      </c>
      <c r="EF9" s="2" t="s">
        <v>196</v>
      </c>
      <c r="EG9" s="2" t="s">
        <v>145</v>
      </c>
      <c r="EH9" s="2" t="s">
        <v>135</v>
      </c>
      <c r="EI9" s="4"/>
      <c r="EJ9" s="8"/>
      <c r="EK9" s="4">
        <v>8</v>
      </c>
      <c r="EL9" s="8">
        <v>1429.92</v>
      </c>
      <c r="EM9" s="7">
        <v>-1</v>
      </c>
      <c r="EN9" s="7">
        <v>-1</v>
      </c>
      <c r="EO9" s="2" t="s">
        <v>142</v>
      </c>
      <c r="EP9" s="2" t="s">
        <v>132</v>
      </c>
      <c r="EQ9" s="2" t="s">
        <v>152</v>
      </c>
      <c r="ER9" s="2" t="s">
        <v>197</v>
      </c>
      <c r="ES9" s="2" t="s">
        <v>145</v>
      </c>
      <c r="ET9" s="2" t="s">
        <v>135</v>
      </c>
      <c r="EU9" s="4">
        <v>1</v>
      </c>
      <c r="EV9" s="8">
        <v>193.04</v>
      </c>
      <c r="EW9" s="4"/>
      <c r="EX9" s="8"/>
      <c r="EY9" s="7"/>
      <c r="EZ9" s="7"/>
      <c r="FA9" s="2" t="s">
        <v>142</v>
      </c>
      <c r="FB9" s="2" t="s">
        <v>132</v>
      </c>
      <c r="FC9" s="2" t="s">
        <v>154</v>
      </c>
      <c r="FD9" s="2" t="s">
        <v>198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155</v>
      </c>
      <c r="FP9" s="2" t="s">
        <v>135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157</v>
      </c>
      <c r="FZ9" s="2" t="s">
        <v>132</v>
      </c>
      <c r="GA9" s="2" t="s">
        <v>135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158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159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160</v>
      </c>
      <c r="HK9" s="2" t="s">
        <v>161</v>
      </c>
      <c r="HL9" s="2" t="s">
        <v>135</v>
      </c>
      <c r="HM9" s="2" t="s">
        <v>145</v>
      </c>
      <c r="HN9" s="2" t="s">
        <v>135</v>
      </c>
      <c r="HO9" s="4">
        <v>91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v>140</v>
      </c>
      <c r="II9" s="4"/>
      <c r="IJ9" s="4"/>
      <c r="IK9" s="4"/>
    </row>
    <row r="10">
      <c r="A10" s="2" t="s">
        <v>199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186</v>
      </c>
      <c r="J10" s="2" t="s">
        <v>163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188</v>
      </c>
      <c r="Z10" s="4">
        <v>124</v>
      </c>
      <c r="AA10" s="4">
        <f>=ROUNDDOWN(13.7777777777778,0)</f>
      </c>
      <c r="AB10" s="5">
        <v>9</v>
      </c>
      <c r="AC10" s="2" t="s">
        <v>189</v>
      </c>
      <c r="AD10" s="4">
        <v>190</v>
      </c>
      <c r="AE10" s="4">
        <v>190</v>
      </c>
      <c r="AF10" s="6">
        <v>65</v>
      </c>
      <c r="AG10" s="6"/>
      <c r="AH10" s="7">
        <v>0.8667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22</v>
      </c>
      <c r="AQ10" s="8">
        <v>5466.92</v>
      </c>
      <c r="AR10" s="4">
        <v>15</v>
      </c>
      <c r="AS10" s="8">
        <v>3139.73</v>
      </c>
      <c r="AT10" s="7">
        <v>0.4667</v>
      </c>
      <c r="AU10" s="7">
        <v>0.7412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0.3992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22</v>
      </c>
      <c r="BK10" s="8">
        <v>5466.92</v>
      </c>
      <c r="BL10" s="2" t="s">
        <v>200</v>
      </c>
      <c r="BM10" s="7">
        <v>1</v>
      </c>
      <c r="BN10" s="7">
        <v>1</v>
      </c>
      <c r="BO10" s="4">
        <v>9</v>
      </c>
      <c r="BP10" s="8">
        <v>2084.85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>
        <v>4</v>
      </c>
      <c r="CB10" s="8">
        <v>939.68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135</v>
      </c>
      <c r="CJ10" s="2" t="s">
        <v>166</v>
      </c>
      <c r="CK10" s="2" t="s">
        <v>145</v>
      </c>
      <c r="CL10" s="2" t="s">
        <v>135</v>
      </c>
      <c r="CM10" s="4">
        <v>5</v>
      </c>
      <c r="CN10" s="8">
        <v>1237.45</v>
      </c>
      <c r="CO10" s="4">
        <v>3</v>
      </c>
      <c r="CP10" s="8">
        <v>725.15</v>
      </c>
      <c r="CQ10" s="7">
        <v>0.6667</v>
      </c>
      <c r="CR10" s="7">
        <v>0.7065</v>
      </c>
      <c r="CS10" s="2" t="s">
        <v>142</v>
      </c>
      <c r="CT10" s="2" t="s">
        <v>132</v>
      </c>
      <c r="CU10" s="2" t="s">
        <v>167</v>
      </c>
      <c r="CV10" s="2" t="s">
        <v>180</v>
      </c>
      <c r="CW10" s="2" t="s">
        <v>145</v>
      </c>
      <c r="CX10" s="2" t="s">
        <v>135</v>
      </c>
      <c r="CY10" s="4">
        <v>1</v>
      </c>
      <c r="CZ10" s="8">
        <v>509.99</v>
      </c>
      <c r="DA10" s="4">
        <v>1</v>
      </c>
      <c r="DB10" s="8">
        <v>55.19</v>
      </c>
      <c r="DC10" s="7"/>
      <c r="DD10" s="7">
        <v>8.2406</v>
      </c>
      <c r="DE10" s="2" t="s">
        <v>142</v>
      </c>
      <c r="DF10" s="2" t="s">
        <v>132</v>
      </c>
      <c r="DG10" s="2" t="s">
        <v>167</v>
      </c>
      <c r="DH10" s="2" t="s">
        <v>201</v>
      </c>
      <c r="DI10" s="2" t="s">
        <v>145</v>
      </c>
      <c r="DJ10" s="2" t="s">
        <v>135</v>
      </c>
      <c r="DK10" s="4">
        <v>2</v>
      </c>
      <c r="DL10" s="8">
        <v>480.46</v>
      </c>
      <c r="DM10" s="4"/>
      <c r="DN10" s="8"/>
      <c r="DO10" s="7"/>
      <c r="DP10" s="7"/>
      <c r="DQ10" s="2" t="s">
        <v>142</v>
      </c>
      <c r="DR10" s="2" t="s">
        <v>132</v>
      </c>
      <c r="DS10" s="2" t="s">
        <v>149</v>
      </c>
      <c r="DT10" s="2" t="s">
        <v>202</v>
      </c>
      <c r="DU10" s="2" t="s">
        <v>145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150</v>
      </c>
      <c r="EF10" s="2" t="s">
        <v>203</v>
      </c>
      <c r="EG10" s="2" t="s">
        <v>145</v>
      </c>
      <c r="EH10" s="2" t="s">
        <v>135</v>
      </c>
      <c r="EI10" s="4">
        <v>1</v>
      </c>
      <c r="EJ10" s="8">
        <v>214.49</v>
      </c>
      <c r="EK10" s="4">
        <v>11</v>
      </c>
      <c r="EL10" s="8">
        <v>2359.39</v>
      </c>
      <c r="EM10" s="7">
        <v>-0.9091</v>
      </c>
      <c r="EN10" s="7">
        <v>-0.9091</v>
      </c>
      <c r="EO10" s="2" t="s">
        <v>142</v>
      </c>
      <c r="EP10" s="2" t="s">
        <v>132</v>
      </c>
      <c r="EQ10" s="2" t="s">
        <v>152</v>
      </c>
      <c r="ER10" s="2" t="s">
        <v>204</v>
      </c>
      <c r="ES10" s="2" t="s">
        <v>145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154</v>
      </c>
      <c r="FD10" s="2" t="s">
        <v>195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155</v>
      </c>
      <c r="FP10" s="2" t="s">
        <v>205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157</v>
      </c>
      <c r="FZ10" s="2" t="s">
        <v>132</v>
      </c>
      <c r="GA10" s="2" t="s">
        <v>135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158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159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160</v>
      </c>
      <c r="HK10" s="2" t="s">
        <v>161</v>
      </c>
      <c r="HL10" s="2" t="s">
        <v>135</v>
      </c>
      <c r="HM10" s="2" t="s">
        <v>145</v>
      </c>
      <c r="HN10" s="2" t="s">
        <v>135</v>
      </c>
      <c r="HO10" s="4">
        <v>124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v>190</v>
      </c>
      <c r="II10" s="4"/>
      <c r="IJ10" s="4"/>
      <c r="IK10" s="4"/>
    </row>
    <row r="11">
      <c r="A11" s="2" t="s">
        <v>206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186</v>
      </c>
      <c r="J11" s="2" t="s">
        <v>175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188</v>
      </c>
      <c r="Z11" s="4">
        <v>76</v>
      </c>
      <c r="AA11" s="4">
        <f>=ROUNDDOWN(25.3333333333333,0)</f>
      </c>
      <c r="AB11" s="5">
        <v>3</v>
      </c>
      <c r="AC11" s="2" t="s">
        <v>189</v>
      </c>
      <c r="AD11" s="4">
        <v>70</v>
      </c>
      <c r="AE11" s="4">
        <v>70</v>
      </c>
      <c r="AF11" s="6">
        <v>65</v>
      </c>
      <c r="AG11" s="6"/>
      <c r="AH11" s="7">
        <v>0.9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7</v>
      </c>
      <c r="AQ11" s="8">
        <v>1637.5</v>
      </c>
      <c r="AR11" s="4">
        <v>3</v>
      </c>
      <c r="AS11" s="8">
        <v>357.87</v>
      </c>
      <c r="AT11" s="7">
        <v>1.3333</v>
      </c>
      <c r="AU11" s="7">
        <v>3.5757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0.1196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7</v>
      </c>
      <c r="BK11" s="8">
        <v>1637.5</v>
      </c>
      <c r="BL11" s="2" t="s">
        <v>207</v>
      </c>
      <c r="BM11" s="7">
        <v>1</v>
      </c>
      <c r="BN11" s="7">
        <v>1</v>
      </c>
      <c r="BO11" s="4">
        <v>3</v>
      </c>
      <c r="BP11" s="8">
        <v>694.95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154</v>
      </c>
      <c r="BX11" s="2" t="s">
        <v>177</v>
      </c>
      <c r="BY11" s="2" t="s">
        <v>145</v>
      </c>
      <c r="BZ11" s="2" t="s">
        <v>135</v>
      </c>
      <c r="CA11" s="4">
        <v>2</v>
      </c>
      <c r="CB11" s="8">
        <v>469.84</v>
      </c>
      <c r="CC11" s="4"/>
      <c r="CD11" s="8"/>
      <c r="CE11" s="7"/>
      <c r="CF11" s="7"/>
      <c r="CG11" s="2" t="s">
        <v>142</v>
      </c>
      <c r="CH11" s="2" t="s">
        <v>132</v>
      </c>
      <c r="CI11" s="2" t="s">
        <v>135</v>
      </c>
      <c r="CJ11" s="2" t="s">
        <v>208</v>
      </c>
      <c r="CK11" s="2" t="s">
        <v>145</v>
      </c>
      <c r="CL11" s="2" t="s">
        <v>135</v>
      </c>
      <c r="CM11" s="4">
        <v>1</v>
      </c>
      <c r="CN11" s="8">
        <v>247.49</v>
      </c>
      <c r="CO11" s="4">
        <v>1</v>
      </c>
      <c r="CP11" s="8">
        <v>247.49</v>
      </c>
      <c r="CQ11" s="7"/>
      <c r="CR11" s="7"/>
      <c r="CS11" s="2" t="s">
        <v>142</v>
      </c>
      <c r="CT11" s="2" t="s">
        <v>132</v>
      </c>
      <c r="CU11" s="2" t="s">
        <v>167</v>
      </c>
      <c r="CV11" s="2" t="s">
        <v>209</v>
      </c>
      <c r="CW11" s="2" t="s">
        <v>145</v>
      </c>
      <c r="CX11" s="2" t="s">
        <v>135</v>
      </c>
      <c r="CY11" s="4"/>
      <c r="CZ11" s="8"/>
      <c r="DA11" s="4">
        <v>2</v>
      </c>
      <c r="DB11" s="8">
        <v>110.38</v>
      </c>
      <c r="DC11" s="7">
        <v>-1</v>
      </c>
      <c r="DD11" s="7">
        <v>-1</v>
      </c>
      <c r="DE11" s="2" t="s">
        <v>142</v>
      </c>
      <c r="DF11" s="2" t="s">
        <v>132</v>
      </c>
      <c r="DG11" s="2" t="s">
        <v>167</v>
      </c>
      <c r="DH11" s="2" t="s">
        <v>210</v>
      </c>
      <c r="DI11" s="2" t="s">
        <v>145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181</v>
      </c>
      <c r="DT11" s="2" t="s">
        <v>135</v>
      </c>
      <c r="DU11" s="2" t="s">
        <v>145</v>
      </c>
      <c r="DV11" s="2" t="s">
        <v>135</v>
      </c>
      <c r="DW11" s="4">
        <v>1</v>
      </c>
      <c r="DX11" s="8">
        <v>225.22</v>
      </c>
      <c r="DY11" s="4"/>
      <c r="DZ11" s="8"/>
      <c r="EA11" s="7"/>
      <c r="EB11" s="7"/>
      <c r="EC11" s="2" t="s">
        <v>142</v>
      </c>
      <c r="ED11" s="2" t="s">
        <v>132</v>
      </c>
      <c r="EE11" s="2" t="s">
        <v>181</v>
      </c>
      <c r="EF11" s="2" t="s">
        <v>178</v>
      </c>
      <c r="EG11" s="2" t="s">
        <v>145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152</v>
      </c>
      <c r="ER11" s="2" t="s">
        <v>135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154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155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157</v>
      </c>
      <c r="FZ11" s="2" t="s">
        <v>132</v>
      </c>
      <c r="GA11" s="2" t="s">
        <v>135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184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159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157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>
        <v>76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v>70</v>
      </c>
      <c r="II11" s="4"/>
      <c r="IJ11" s="4"/>
      <c r="IK11" s="4"/>
    </row>
    <row r="12">
      <c r="A12" s="2" t="s">
        <v>211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130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215</v>
      </c>
      <c r="W12" s="2" t="s">
        <v>138</v>
      </c>
      <c r="X12" s="2" t="s">
        <v>135</v>
      </c>
      <c r="Y12" s="2" t="s">
        <v>216</v>
      </c>
      <c r="Z12" s="4"/>
      <c r="AA12" s="4">
        <f>=ROUNDDOWN({0},0)</f>
      </c>
      <c r="AB12" s="5">
        <v>7</v>
      </c>
      <c r="AC12" s="2" t="s">
        <v>189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21</v>
      </c>
      <c r="AW12" s="8">
        <v>5988.04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39</v>
      </c>
      <c r="BD12" s="8">
        <v>10168.47</v>
      </c>
      <c r="BE12" s="4">
        <v>14</v>
      </c>
      <c r="BF12" s="8">
        <v>2408.05</v>
      </c>
      <c r="BG12" s="7">
        <v>1.7857</v>
      </c>
      <c r="BH12" s="7">
        <v>3.2227</v>
      </c>
      <c r="BI12" s="7">
        <v>0.5889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143</v>
      </c>
      <c r="BX12" s="2" t="s">
        <v>217</v>
      </c>
      <c r="BY12" s="2" t="s">
        <v>145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135</v>
      </c>
      <c r="CJ12" s="2" t="s">
        <v>218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219</v>
      </c>
      <c r="CV12" s="2" t="s">
        <v>135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219</v>
      </c>
      <c r="DH12" s="2" t="s">
        <v>220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221</v>
      </c>
      <c r="DT12" s="2" t="s">
        <v>135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219</v>
      </c>
      <c r="EF12" s="2" t="s">
        <v>144</v>
      </c>
      <c r="EG12" s="2" t="s">
        <v>145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222</v>
      </c>
      <c r="ER12" s="2" t="s">
        <v>223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135</v>
      </c>
      <c r="FD12" s="2" t="s">
        <v>135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219</v>
      </c>
      <c r="FP12" s="2" t="s">
        <v>224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157</v>
      </c>
      <c r="FZ12" s="2" t="s">
        <v>132</v>
      </c>
      <c r="GA12" s="2" t="s">
        <v>135</v>
      </c>
      <c r="GB12" s="2" t="s">
        <v>135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219</v>
      </c>
      <c r="GN12" s="2" t="s">
        <v>225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135</v>
      </c>
      <c r="GX12" s="2" t="s">
        <v>135</v>
      </c>
      <c r="GY12" s="2" t="s">
        <v>135</v>
      </c>
      <c r="GZ12" s="2" t="s">
        <v>135</v>
      </c>
      <c r="HA12" s="2" t="s">
        <v>135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185</v>
      </c>
      <c r="II12" s="4"/>
      <c r="IJ12" s="4"/>
      <c r="IK12" s="4"/>
    </row>
    <row r="13">
      <c r="A13" s="2" t="s">
        <v>226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163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215</v>
      </c>
      <c r="W13" s="2" t="s">
        <v>138</v>
      </c>
      <c r="X13" s="2" t="s">
        <v>135</v>
      </c>
      <c r="Y13" s="2" t="s">
        <v>216</v>
      </c>
      <c r="Z13" s="4">
        <v>30</v>
      </c>
      <c r="AA13" s="4">
        <f>=ROUNDDOWN(3.75,0)</f>
      </c>
      <c r="AB13" s="5">
        <v>8</v>
      </c>
      <c r="AC13" s="2" t="s">
        <v>189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21</v>
      </c>
      <c r="AQ13" s="8">
        <v>5988.04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21</v>
      </c>
      <c r="BK13" s="8">
        <v>5988.04</v>
      </c>
      <c r="BL13" s="2" t="s">
        <v>227</v>
      </c>
      <c r="BM13" s="7">
        <v>1</v>
      </c>
      <c r="BN13" s="7">
        <v>1</v>
      </c>
      <c r="BO13" s="4">
        <v>8</v>
      </c>
      <c r="BP13" s="8">
        <v>1853.2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143</v>
      </c>
      <c r="BX13" s="2" t="s">
        <v>228</v>
      </c>
      <c r="BY13" s="2" t="s">
        <v>145</v>
      </c>
      <c r="BZ13" s="2" t="s">
        <v>135</v>
      </c>
      <c r="CA13" s="4">
        <v>7</v>
      </c>
      <c r="CB13" s="8">
        <v>1644.44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135</v>
      </c>
      <c r="CJ13" s="2" t="s">
        <v>218</v>
      </c>
      <c r="CK13" s="2" t="s">
        <v>145</v>
      </c>
      <c r="CL13" s="2" t="s">
        <v>135</v>
      </c>
      <c r="CM13" s="4"/>
      <c r="CN13" s="8"/>
      <c r="CO13" s="4"/>
      <c r="CP13" s="8"/>
      <c r="CQ13" s="7"/>
      <c r="CR13" s="7"/>
      <c r="CS13" s="2" t="s">
        <v>142</v>
      </c>
      <c r="CT13" s="2" t="s">
        <v>132</v>
      </c>
      <c r="CU13" s="2" t="s">
        <v>219</v>
      </c>
      <c r="CV13" s="2" t="s">
        <v>229</v>
      </c>
      <c r="CW13" s="2" t="s">
        <v>145</v>
      </c>
      <c r="CX13" s="2" t="s">
        <v>135</v>
      </c>
      <c r="CY13" s="4">
        <v>4</v>
      </c>
      <c r="CZ13" s="8">
        <v>2039.96</v>
      </c>
      <c r="DA13" s="4"/>
      <c r="DB13" s="8"/>
      <c r="DC13" s="7"/>
      <c r="DD13" s="7"/>
      <c r="DE13" s="2" t="s">
        <v>142</v>
      </c>
      <c r="DF13" s="2" t="s">
        <v>132</v>
      </c>
      <c r="DG13" s="2" t="s">
        <v>219</v>
      </c>
      <c r="DH13" s="2" t="s">
        <v>230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221</v>
      </c>
      <c r="DT13" s="2" t="s">
        <v>135</v>
      </c>
      <c r="DU13" s="2" t="s">
        <v>145</v>
      </c>
      <c r="DV13" s="2" t="s">
        <v>135</v>
      </c>
      <c r="DW13" s="4">
        <v>2</v>
      </c>
      <c r="DX13" s="8">
        <v>450.44</v>
      </c>
      <c r="DY13" s="4"/>
      <c r="DZ13" s="8"/>
      <c r="EA13" s="7"/>
      <c r="EB13" s="7"/>
      <c r="EC13" s="2" t="s">
        <v>142</v>
      </c>
      <c r="ED13" s="2" t="s">
        <v>132</v>
      </c>
      <c r="EE13" s="2" t="s">
        <v>219</v>
      </c>
      <c r="EF13" s="2" t="s">
        <v>231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222</v>
      </c>
      <c r="ER13" s="2" t="s">
        <v>144</v>
      </c>
      <c r="ES13" s="2" t="s">
        <v>145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154</v>
      </c>
      <c r="FD13" s="2" t="s">
        <v>166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219</v>
      </c>
      <c r="FP13" s="2" t="s">
        <v>232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157</v>
      </c>
      <c r="FZ13" s="2" t="s">
        <v>132</v>
      </c>
      <c r="GA13" s="2" t="s">
        <v>135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219</v>
      </c>
      <c r="GN13" s="2" t="s">
        <v>135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135</v>
      </c>
      <c r="GX13" s="2" t="s">
        <v>135</v>
      </c>
      <c r="GY13" s="2" t="s">
        <v>135</v>
      </c>
      <c r="GZ13" s="2" t="s">
        <v>135</v>
      </c>
      <c r="HA13" s="2" t="s">
        <v>135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>
        <v>30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215</v>
      </c>
      <c r="II13" s="4"/>
      <c r="IJ13" s="4"/>
      <c r="IK13" s="4"/>
    </row>
    <row r="14">
      <c r="A14" s="2" t="s">
        <v>233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175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215</v>
      </c>
      <c r="W14" s="2" t="s">
        <v>138</v>
      </c>
      <c r="X14" s="2" t="s">
        <v>135</v>
      </c>
      <c r="Y14" s="2" t="s">
        <v>216</v>
      </c>
      <c r="Z14" s="4"/>
      <c r="AA14" s="4">
        <f>=ROUNDDOWN({0},0)</f>
      </c>
      <c r="AB14" s="5">
        <v>3</v>
      </c>
      <c r="AC14" s="2" t="s">
        <v>189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143</v>
      </c>
      <c r="BX14" s="2" t="s">
        <v>232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135</v>
      </c>
      <c r="CJ14" s="2" t="s">
        <v>218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219</v>
      </c>
      <c r="CV14" s="2" t="s">
        <v>234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219</v>
      </c>
      <c r="DH14" s="2" t="s">
        <v>230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221</v>
      </c>
      <c r="DT14" s="2" t="s">
        <v>135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219</v>
      </c>
      <c r="EF14" s="2" t="s">
        <v>235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222</v>
      </c>
      <c r="ER14" s="2" t="s">
        <v>236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135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219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157</v>
      </c>
      <c r="FZ14" s="2" t="s">
        <v>132</v>
      </c>
      <c r="GA14" s="2" t="s">
        <v>135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219</v>
      </c>
      <c r="GN14" s="2" t="s">
        <v>237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135</v>
      </c>
      <c r="GX14" s="2" t="s">
        <v>135</v>
      </c>
      <c r="GY14" s="2" t="s">
        <v>135</v>
      </c>
      <c r="GZ14" s="2" t="s">
        <v>135</v>
      </c>
      <c r="HA14" s="2" t="s">
        <v>135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100</v>
      </c>
      <c r="II14" s="4"/>
      <c r="IJ14" s="4"/>
      <c r="IK14" s="4"/>
    </row>
    <row r="15">
      <c r="A15" s="2" t="s">
        <v>238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130</v>
      </c>
      <c r="K15" s="2" t="s">
        <v>239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215</v>
      </c>
      <c r="W15" s="2" t="s">
        <v>138</v>
      </c>
      <c r="X15" s="2" t="s">
        <v>135</v>
      </c>
      <c r="Y15" s="2" t="s">
        <v>139</v>
      </c>
      <c r="Z15" s="4"/>
      <c r="AA15" s="4">
        <f>=ROUNDDOWN({0},0)</f>
      </c>
      <c r="AB15" s="5">
        <v>5</v>
      </c>
      <c r="AC15" s="2" t="s">
        <v>140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4</v>
      </c>
      <c r="AS15" s="8">
        <v>625.61</v>
      </c>
      <c r="AT15" s="7">
        <v>-1</v>
      </c>
      <c r="AU15" s="7">
        <v>-1</v>
      </c>
      <c r="AV15" s="4">
        <v>18</v>
      </c>
      <c r="AW15" s="8">
        <v>4180.43</v>
      </c>
      <c r="AX15" s="4">
        <v>14</v>
      </c>
      <c r="AY15" s="8">
        <v>2408.05</v>
      </c>
      <c r="AZ15" s="7">
        <v>0.2857</v>
      </c>
      <c r="BA15" s="7">
        <v>0.736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0.4111</v>
      </c>
      <c r="BJ15" s="4"/>
      <c r="BK15" s="8"/>
      <c r="BL15" s="2" t="s">
        <v>240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241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157</v>
      </c>
      <c r="CH15" s="2" t="s">
        <v>132</v>
      </c>
      <c r="CI15" s="2" t="s">
        <v>135</v>
      </c>
      <c r="CJ15" s="2" t="s">
        <v>135</v>
      </c>
      <c r="CK15" s="2" t="s">
        <v>145</v>
      </c>
      <c r="CL15" s="2" t="s">
        <v>135</v>
      </c>
      <c r="CM15" s="4"/>
      <c r="CN15" s="8"/>
      <c r="CO15" s="4">
        <v>1</v>
      </c>
      <c r="CP15" s="8">
        <v>206.24</v>
      </c>
      <c r="CQ15" s="7">
        <v>-1</v>
      </c>
      <c r="CR15" s="7">
        <v>-1</v>
      </c>
      <c r="CS15" s="2" t="s">
        <v>142</v>
      </c>
      <c r="CT15" s="2" t="s">
        <v>132</v>
      </c>
      <c r="CU15" s="2" t="s">
        <v>139</v>
      </c>
      <c r="CV15" s="2" t="s">
        <v>242</v>
      </c>
      <c r="CW15" s="2" t="s">
        <v>145</v>
      </c>
      <c r="CX15" s="2" t="s">
        <v>135</v>
      </c>
      <c r="CY15" s="4"/>
      <c r="CZ15" s="8"/>
      <c r="DA15" s="4">
        <v>1</v>
      </c>
      <c r="DB15" s="8">
        <v>61.89</v>
      </c>
      <c r="DC15" s="7">
        <v>-1</v>
      </c>
      <c r="DD15" s="7">
        <v>-1</v>
      </c>
      <c r="DE15" s="2" t="s">
        <v>142</v>
      </c>
      <c r="DF15" s="2" t="s">
        <v>132</v>
      </c>
      <c r="DG15" s="2" t="s">
        <v>139</v>
      </c>
      <c r="DH15" s="2" t="s">
        <v>243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149</v>
      </c>
      <c r="DT15" s="2" t="s">
        <v>244</v>
      </c>
      <c r="DU15" s="2" t="s">
        <v>145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150</v>
      </c>
      <c r="EF15" s="2" t="s">
        <v>245</v>
      </c>
      <c r="EG15" s="2" t="s">
        <v>145</v>
      </c>
      <c r="EH15" s="2" t="s">
        <v>135</v>
      </c>
      <c r="EI15" s="4"/>
      <c r="EJ15" s="8"/>
      <c r="EK15" s="4">
        <v>2</v>
      </c>
      <c r="EL15" s="8">
        <v>357.48</v>
      </c>
      <c r="EM15" s="7">
        <v>-1</v>
      </c>
      <c r="EN15" s="7">
        <v>-1</v>
      </c>
      <c r="EO15" s="2" t="s">
        <v>142</v>
      </c>
      <c r="EP15" s="2" t="s">
        <v>132</v>
      </c>
      <c r="EQ15" s="2" t="s">
        <v>152</v>
      </c>
      <c r="ER15" s="2" t="s">
        <v>246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135</v>
      </c>
      <c r="FD15" s="2" t="s">
        <v>135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155</v>
      </c>
      <c r="FP15" s="2" t="s">
        <v>247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157</v>
      </c>
      <c r="FZ15" s="2" t="s">
        <v>132</v>
      </c>
      <c r="GA15" s="2" t="s">
        <v>135</v>
      </c>
      <c r="GB15" s="2" t="s">
        <v>135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158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159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160</v>
      </c>
      <c r="HK15" s="2" t="s">
        <v>161</v>
      </c>
      <c r="HL15" s="2" t="s">
        <v>135</v>
      </c>
      <c r="HM15" s="2" t="s">
        <v>145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  <c r="IK15" s="4"/>
    </row>
    <row r="16">
      <c r="A16" s="2" t="s">
        <v>248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163</v>
      </c>
      <c r="K16" s="2" t="s">
        <v>239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215</v>
      </c>
      <c r="W16" s="2" t="s">
        <v>138</v>
      </c>
      <c r="X16" s="2" t="s">
        <v>135</v>
      </c>
      <c r="Y16" s="2" t="s">
        <v>139</v>
      </c>
      <c r="Z16" s="4">
        <v>29</v>
      </c>
      <c r="AA16" s="4">
        <f>=ROUNDDOWN(4.83333333333333,0)</f>
      </c>
      <c r="AB16" s="5">
        <v>6</v>
      </c>
      <c r="AC16" s="2" t="s">
        <v>140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18</v>
      </c>
      <c r="AQ16" s="8">
        <v>4180.43</v>
      </c>
      <c r="AR16" s="4">
        <v>4</v>
      </c>
      <c r="AS16" s="8">
        <v>755.02</v>
      </c>
      <c r="AT16" s="7">
        <v>3.5</v>
      </c>
      <c r="AU16" s="7">
        <v>4.5368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18</v>
      </c>
      <c r="BK16" s="8">
        <v>4180.43</v>
      </c>
      <c r="BL16" s="2" t="s">
        <v>249</v>
      </c>
      <c r="BM16" s="7">
        <v>1</v>
      </c>
      <c r="BN16" s="7">
        <v>1</v>
      </c>
      <c r="BO16" s="4">
        <v>12</v>
      </c>
      <c r="BP16" s="8">
        <v>2779.8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217</v>
      </c>
      <c r="BY16" s="2" t="s">
        <v>145</v>
      </c>
      <c r="BZ16" s="2" t="s">
        <v>135</v>
      </c>
      <c r="CA16" s="4"/>
      <c r="CB16" s="8"/>
      <c r="CC16" s="4"/>
      <c r="CD16" s="8"/>
      <c r="CE16" s="7"/>
      <c r="CF16" s="7"/>
      <c r="CG16" s="2" t="s">
        <v>157</v>
      </c>
      <c r="CH16" s="2" t="s">
        <v>132</v>
      </c>
      <c r="CI16" s="2" t="s">
        <v>135</v>
      </c>
      <c r="CJ16" s="2" t="s">
        <v>135</v>
      </c>
      <c r="CK16" s="2" t="s">
        <v>145</v>
      </c>
      <c r="CL16" s="2" t="s">
        <v>135</v>
      </c>
      <c r="CM16" s="4"/>
      <c r="CN16" s="8"/>
      <c r="CO16" s="4">
        <v>2</v>
      </c>
      <c r="CP16" s="8">
        <v>470.24</v>
      </c>
      <c r="CQ16" s="7">
        <v>-1</v>
      </c>
      <c r="CR16" s="7">
        <v>-1</v>
      </c>
      <c r="CS16" s="2" t="s">
        <v>142</v>
      </c>
      <c r="CT16" s="2" t="s">
        <v>132</v>
      </c>
      <c r="CU16" s="2" t="s">
        <v>139</v>
      </c>
      <c r="CV16" s="2" t="s">
        <v>250</v>
      </c>
      <c r="CW16" s="2" t="s">
        <v>145</v>
      </c>
      <c r="CX16" s="2" t="s">
        <v>135</v>
      </c>
      <c r="CY16" s="4"/>
      <c r="CZ16" s="8"/>
      <c r="DA16" s="4">
        <v>1</v>
      </c>
      <c r="DB16" s="8">
        <v>70.29</v>
      </c>
      <c r="DC16" s="7">
        <v>-1</v>
      </c>
      <c r="DD16" s="7">
        <v>-1</v>
      </c>
      <c r="DE16" s="2" t="s">
        <v>142</v>
      </c>
      <c r="DF16" s="2" t="s">
        <v>132</v>
      </c>
      <c r="DG16" s="2" t="s">
        <v>139</v>
      </c>
      <c r="DH16" s="2" t="s">
        <v>194</v>
      </c>
      <c r="DI16" s="2" t="s">
        <v>145</v>
      </c>
      <c r="DJ16" s="2" t="s">
        <v>135</v>
      </c>
      <c r="DK16" s="4">
        <v>4</v>
      </c>
      <c r="DL16" s="8">
        <v>960.92</v>
      </c>
      <c r="DM16" s="4"/>
      <c r="DN16" s="8"/>
      <c r="DO16" s="7"/>
      <c r="DP16" s="7"/>
      <c r="DQ16" s="2" t="s">
        <v>142</v>
      </c>
      <c r="DR16" s="2" t="s">
        <v>132</v>
      </c>
      <c r="DS16" s="2" t="s">
        <v>149</v>
      </c>
      <c r="DT16" s="2" t="s">
        <v>251</v>
      </c>
      <c r="DU16" s="2" t="s">
        <v>145</v>
      </c>
      <c r="DV16" s="2" t="s">
        <v>135</v>
      </c>
      <c r="DW16" s="4">
        <v>1</v>
      </c>
      <c r="DX16" s="8">
        <v>225.22</v>
      </c>
      <c r="DY16" s="4"/>
      <c r="DZ16" s="8"/>
      <c r="EA16" s="7"/>
      <c r="EB16" s="7"/>
      <c r="EC16" s="2" t="s">
        <v>142</v>
      </c>
      <c r="ED16" s="2" t="s">
        <v>132</v>
      </c>
      <c r="EE16" s="2" t="s">
        <v>150</v>
      </c>
      <c r="EF16" s="2" t="s">
        <v>252</v>
      </c>
      <c r="EG16" s="2" t="s">
        <v>145</v>
      </c>
      <c r="EH16" s="2" t="s">
        <v>135</v>
      </c>
      <c r="EI16" s="4">
        <v>1</v>
      </c>
      <c r="EJ16" s="8">
        <v>214.49</v>
      </c>
      <c r="EK16" s="4">
        <v>1</v>
      </c>
      <c r="EL16" s="8">
        <v>214.49</v>
      </c>
      <c r="EM16" s="7"/>
      <c r="EN16" s="7"/>
      <c r="EO16" s="2" t="s">
        <v>142</v>
      </c>
      <c r="EP16" s="2" t="s">
        <v>132</v>
      </c>
      <c r="EQ16" s="2" t="s">
        <v>152</v>
      </c>
      <c r="ER16" s="2" t="s">
        <v>153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154</v>
      </c>
      <c r="FD16" s="2" t="s">
        <v>135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155</v>
      </c>
      <c r="FP16" s="2" t="s">
        <v>251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157</v>
      </c>
      <c r="FZ16" s="2" t="s">
        <v>132</v>
      </c>
      <c r="GA16" s="2" t="s">
        <v>135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158</v>
      </c>
      <c r="GN16" s="2" t="s">
        <v>135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159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160</v>
      </c>
      <c r="HK16" s="2" t="s">
        <v>161</v>
      </c>
      <c r="HL16" s="2" t="s">
        <v>135</v>
      </c>
      <c r="HM16" s="2" t="s">
        <v>145</v>
      </c>
      <c r="HN16" s="2" t="s">
        <v>135</v>
      </c>
      <c r="HO16" s="4">
        <v>29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  <c r="IK16" s="4"/>
    </row>
    <row r="17">
      <c r="A17" s="2" t="s">
        <v>253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175</v>
      </c>
      <c r="K17" s="2" t="s">
        <v>239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215</v>
      </c>
      <c r="W17" s="2" t="s">
        <v>138</v>
      </c>
      <c r="X17" s="2" t="s">
        <v>135</v>
      </c>
      <c r="Y17" s="2" t="s">
        <v>139</v>
      </c>
      <c r="Z17" s="4"/>
      <c r="AA17" s="4">
        <f>=ROUNDDOWN({0},0)</f>
      </c>
      <c r="AB17" s="5">
        <v>3</v>
      </c>
      <c r="AC17" s="2" t="s">
        <v>140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6</v>
      </c>
      <c r="AS17" s="8">
        <v>1027.42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240</v>
      </c>
      <c r="BM17" s="7"/>
      <c r="BN17" s="7"/>
      <c r="BO17" s="4"/>
      <c r="BP17" s="8"/>
      <c r="BQ17" s="4"/>
      <c r="BR17" s="8"/>
      <c r="BS17" s="7"/>
      <c r="BT17" s="7"/>
      <c r="BU17" s="2" t="s">
        <v>157</v>
      </c>
      <c r="BV17" s="2" t="s">
        <v>132</v>
      </c>
      <c r="BW17" s="2" t="s">
        <v>135</v>
      </c>
      <c r="BX17" s="2" t="s">
        <v>135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157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>
        <v>2</v>
      </c>
      <c r="CP17" s="8">
        <v>457.86</v>
      </c>
      <c r="CQ17" s="7">
        <v>-1</v>
      </c>
      <c r="CR17" s="7">
        <v>-1</v>
      </c>
      <c r="CS17" s="2" t="s">
        <v>142</v>
      </c>
      <c r="CT17" s="2" t="s">
        <v>132</v>
      </c>
      <c r="CU17" s="2" t="s">
        <v>139</v>
      </c>
      <c r="CV17" s="2" t="s">
        <v>167</v>
      </c>
      <c r="CW17" s="2" t="s">
        <v>145</v>
      </c>
      <c r="CX17" s="2" t="s">
        <v>135</v>
      </c>
      <c r="CY17" s="4"/>
      <c r="CZ17" s="8"/>
      <c r="DA17" s="4">
        <v>2</v>
      </c>
      <c r="DB17" s="8">
        <v>140.58</v>
      </c>
      <c r="DC17" s="7">
        <v>-1</v>
      </c>
      <c r="DD17" s="7">
        <v>-1</v>
      </c>
      <c r="DE17" s="2" t="s">
        <v>142</v>
      </c>
      <c r="DF17" s="2" t="s">
        <v>132</v>
      </c>
      <c r="DG17" s="2" t="s">
        <v>139</v>
      </c>
      <c r="DH17" s="2" t="s">
        <v>180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135</v>
      </c>
      <c r="DT17" s="2" t="s">
        <v>135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150</v>
      </c>
      <c r="EF17" s="2" t="s">
        <v>254</v>
      </c>
      <c r="EG17" s="2" t="s">
        <v>145</v>
      </c>
      <c r="EH17" s="2" t="s">
        <v>135</v>
      </c>
      <c r="EI17" s="4"/>
      <c r="EJ17" s="8"/>
      <c r="EK17" s="4">
        <v>2</v>
      </c>
      <c r="EL17" s="8">
        <v>428.98</v>
      </c>
      <c r="EM17" s="7">
        <v>-1</v>
      </c>
      <c r="EN17" s="7">
        <v>-1</v>
      </c>
      <c r="EO17" s="2" t="s">
        <v>142</v>
      </c>
      <c r="EP17" s="2" t="s">
        <v>132</v>
      </c>
      <c r="EQ17" s="2" t="s">
        <v>152</v>
      </c>
      <c r="ER17" s="2" t="s">
        <v>183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155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157</v>
      </c>
      <c r="FZ17" s="2" t="s">
        <v>132</v>
      </c>
      <c r="GA17" s="2" t="s">
        <v>135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184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159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157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  <c r="IK17" s="4"/>
    </row>
    <row r="18">
      <c r="A18" s="2" t="s">
        <v>255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256</v>
      </c>
      <c r="G18" s="2" t="s">
        <v>256</v>
      </c>
      <c r="H18" s="2" t="s">
        <v>256</v>
      </c>
      <c r="I18" s="2" t="s">
        <v>213</v>
      </c>
      <c r="J18" s="2" t="s">
        <v>130</v>
      </c>
      <c r="K18" s="2" t="s">
        <v>257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215</v>
      </c>
      <c r="W18" s="2" t="s">
        <v>138</v>
      </c>
      <c r="X18" s="2" t="s">
        <v>135</v>
      </c>
      <c r="Y18" s="2" t="s">
        <v>164</v>
      </c>
      <c r="Z18" s="4"/>
      <c r="AA18" s="4">
        <f>=ROUNDDOWN({0},0)</f>
      </c>
      <c r="AB18" s="5">
        <v>5</v>
      </c>
      <c r="AC18" s="2" t="s">
        <v>258</v>
      </c>
      <c r="AD18" s="4">
        <v>180</v>
      </c>
      <c r="AE18" s="4">
        <v>180</v>
      </c>
      <c r="AF18" s="6">
        <v>65</v>
      </c>
      <c r="AG18" s="6"/>
      <c r="AH18" s="7">
        <v>0.4667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>
        <v>13</v>
      </c>
      <c r="AQ18" s="8">
        <v>3005.75</v>
      </c>
      <c r="AR18" s="4">
        <v>3</v>
      </c>
      <c r="AS18" s="8">
        <v>563.72</v>
      </c>
      <c r="AT18" s="7">
        <v>3.3333</v>
      </c>
      <c r="AU18" s="7">
        <v>4.332</v>
      </c>
      <c r="AV18" s="4">
        <v>26</v>
      </c>
      <c r="AW18" s="8">
        <v>6030.28</v>
      </c>
      <c r="AX18" s="4">
        <v>5</v>
      </c>
      <c r="AY18" s="8">
        <v>992.7</v>
      </c>
      <c r="AZ18" s="7">
        <v>4.2</v>
      </c>
      <c r="BA18" s="7">
        <v>5.0746</v>
      </c>
      <c r="BB18" s="7">
        <v>0.4984</v>
      </c>
      <c r="BC18" s="4">
        <v>26</v>
      </c>
      <c r="BD18" s="8">
        <v>6030.28</v>
      </c>
      <c r="BE18" s="4">
        <v>5</v>
      </c>
      <c r="BF18" s="8">
        <v>992.7</v>
      </c>
      <c r="BG18" s="7">
        <v>4.2</v>
      </c>
      <c r="BH18" s="7">
        <v>5.0746</v>
      </c>
      <c r="BI18" s="7">
        <v>1</v>
      </c>
      <c r="BJ18" s="4">
        <v>13</v>
      </c>
      <c r="BK18" s="8">
        <v>3005.75</v>
      </c>
      <c r="BL18" s="2" t="s">
        <v>259</v>
      </c>
      <c r="BM18" s="7">
        <v>1</v>
      </c>
      <c r="BN18" s="7">
        <v>1</v>
      </c>
      <c r="BO18" s="4">
        <v>4</v>
      </c>
      <c r="BP18" s="8">
        <v>772.16</v>
      </c>
      <c r="BQ18" s="4"/>
      <c r="BR18" s="8"/>
      <c r="BS18" s="7"/>
      <c r="BT18" s="7"/>
      <c r="BU18" s="2" t="s">
        <v>142</v>
      </c>
      <c r="BV18" s="2" t="s">
        <v>132</v>
      </c>
      <c r="BW18" s="2" t="s">
        <v>229</v>
      </c>
      <c r="BX18" s="2" t="s">
        <v>260</v>
      </c>
      <c r="BY18" s="2" t="s">
        <v>145</v>
      </c>
      <c r="BZ18" s="2" t="s">
        <v>135</v>
      </c>
      <c r="CA18" s="4">
        <v>4</v>
      </c>
      <c r="CB18" s="8">
        <v>783.04</v>
      </c>
      <c r="CC18" s="4"/>
      <c r="CD18" s="8"/>
      <c r="CE18" s="7"/>
      <c r="CF18" s="7"/>
      <c r="CG18" s="2" t="s">
        <v>142</v>
      </c>
      <c r="CH18" s="2" t="s">
        <v>132</v>
      </c>
      <c r="CI18" s="2" t="s">
        <v>135</v>
      </c>
      <c r="CJ18" s="2" t="s">
        <v>218</v>
      </c>
      <c r="CK18" s="2" t="s">
        <v>145</v>
      </c>
      <c r="CL18" s="2" t="s">
        <v>135</v>
      </c>
      <c r="CM18" s="4"/>
      <c r="CN18" s="8"/>
      <c r="CO18" s="4">
        <v>1</v>
      </c>
      <c r="CP18" s="8">
        <v>206.24</v>
      </c>
      <c r="CQ18" s="7">
        <v>-1</v>
      </c>
      <c r="CR18" s="7">
        <v>-1</v>
      </c>
      <c r="CS18" s="2" t="s">
        <v>142</v>
      </c>
      <c r="CT18" s="2" t="s">
        <v>132</v>
      </c>
      <c r="CU18" s="2" t="s">
        <v>164</v>
      </c>
      <c r="CV18" s="2" t="s">
        <v>167</v>
      </c>
      <c r="CW18" s="2" t="s">
        <v>145</v>
      </c>
      <c r="CX18" s="2" t="s">
        <v>135</v>
      </c>
      <c r="CY18" s="4">
        <v>2</v>
      </c>
      <c r="CZ18" s="8">
        <v>849.98</v>
      </c>
      <c r="DA18" s="4"/>
      <c r="DB18" s="8"/>
      <c r="DC18" s="7"/>
      <c r="DD18" s="7"/>
      <c r="DE18" s="2" t="s">
        <v>142</v>
      </c>
      <c r="DF18" s="2" t="s">
        <v>132</v>
      </c>
      <c r="DG18" s="2" t="s">
        <v>164</v>
      </c>
      <c r="DH18" s="2" t="s">
        <v>261</v>
      </c>
      <c r="DI18" s="2" t="s">
        <v>145</v>
      </c>
      <c r="DJ18" s="2" t="s">
        <v>135</v>
      </c>
      <c r="DK18" s="4">
        <v>3</v>
      </c>
      <c r="DL18" s="8">
        <v>600.57</v>
      </c>
      <c r="DM18" s="4"/>
      <c r="DN18" s="8"/>
      <c r="DO18" s="7"/>
      <c r="DP18" s="7"/>
      <c r="DQ18" s="2" t="s">
        <v>142</v>
      </c>
      <c r="DR18" s="2" t="s">
        <v>132</v>
      </c>
      <c r="DS18" s="2" t="s">
        <v>149</v>
      </c>
      <c r="DT18" s="2" t="s">
        <v>202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150</v>
      </c>
      <c r="EF18" s="2" t="s">
        <v>262</v>
      </c>
      <c r="EG18" s="2" t="s">
        <v>145</v>
      </c>
      <c r="EH18" s="2" t="s">
        <v>135</v>
      </c>
      <c r="EI18" s="4"/>
      <c r="EJ18" s="8"/>
      <c r="EK18" s="4">
        <v>2</v>
      </c>
      <c r="EL18" s="8">
        <v>357.48</v>
      </c>
      <c r="EM18" s="7">
        <v>-1</v>
      </c>
      <c r="EN18" s="7">
        <v>-1</v>
      </c>
      <c r="EO18" s="2" t="s">
        <v>142</v>
      </c>
      <c r="EP18" s="2" t="s">
        <v>132</v>
      </c>
      <c r="EQ18" s="2" t="s">
        <v>152</v>
      </c>
      <c r="ER18" s="2" t="s">
        <v>197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154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155</v>
      </c>
      <c r="FP18" s="2" t="s">
        <v>263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157</v>
      </c>
      <c r="FZ18" s="2" t="s">
        <v>132</v>
      </c>
      <c r="GA18" s="2" t="s">
        <v>135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158</v>
      </c>
      <c r="GN18" s="2" t="s">
        <v>135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159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160</v>
      </c>
      <c r="HK18" s="2" t="s">
        <v>161</v>
      </c>
      <c r="HL18" s="2" t="s">
        <v>135</v>
      </c>
      <c r="HM18" s="2" t="s">
        <v>145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>
        <v>180</v>
      </c>
      <c r="IK18" s="4"/>
    </row>
    <row r="19">
      <c r="A19" s="2" t="s">
        <v>264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256</v>
      </c>
      <c r="G19" s="2" t="s">
        <v>256</v>
      </c>
      <c r="H19" s="2" t="s">
        <v>256</v>
      </c>
      <c r="I19" s="2" t="s">
        <v>213</v>
      </c>
      <c r="J19" s="2" t="s">
        <v>163</v>
      </c>
      <c r="K19" s="2" t="s">
        <v>257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215</v>
      </c>
      <c r="W19" s="2" t="s">
        <v>138</v>
      </c>
      <c r="X19" s="2" t="s">
        <v>135</v>
      </c>
      <c r="Y19" s="2" t="s">
        <v>164</v>
      </c>
      <c r="Z19" s="4">
        <v>141</v>
      </c>
      <c r="AA19" s="4">
        <f>=ROUNDDOWN(28.2,0)</f>
      </c>
      <c r="AB19" s="5">
        <v>5</v>
      </c>
      <c r="AC19" s="2" t="s">
        <v>258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13</v>
      </c>
      <c r="AQ19" s="8">
        <v>3024.53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0.5016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13</v>
      </c>
      <c r="BK19" s="8">
        <v>3024.53</v>
      </c>
      <c r="BL19" s="2" t="s">
        <v>265</v>
      </c>
      <c r="BM19" s="7">
        <v>1</v>
      </c>
      <c r="BN19" s="7">
        <v>1</v>
      </c>
      <c r="BO19" s="4">
        <v>9</v>
      </c>
      <c r="BP19" s="8">
        <v>2084.85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229</v>
      </c>
      <c r="BX19" s="2" t="s">
        <v>266</v>
      </c>
      <c r="BY19" s="2" t="s">
        <v>145</v>
      </c>
      <c r="BZ19" s="2" t="s">
        <v>135</v>
      </c>
      <c r="CA19" s="4">
        <v>4</v>
      </c>
      <c r="CB19" s="8">
        <v>939.68</v>
      </c>
      <c r="CC19" s="4"/>
      <c r="CD19" s="8"/>
      <c r="CE19" s="7"/>
      <c r="CF19" s="7"/>
      <c r="CG19" s="2" t="s">
        <v>142</v>
      </c>
      <c r="CH19" s="2" t="s">
        <v>132</v>
      </c>
      <c r="CI19" s="2" t="s">
        <v>135</v>
      </c>
      <c r="CJ19" s="2" t="s">
        <v>218</v>
      </c>
      <c r="CK19" s="2" t="s">
        <v>145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164</v>
      </c>
      <c r="CV19" s="2" t="s">
        <v>267</v>
      </c>
      <c r="CW19" s="2" t="s">
        <v>145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164</v>
      </c>
      <c r="DH19" s="2" t="s">
        <v>194</v>
      </c>
      <c r="DI19" s="2" t="s">
        <v>145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149</v>
      </c>
      <c r="DT19" s="2" t="s">
        <v>268</v>
      </c>
      <c r="DU19" s="2" t="s">
        <v>145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150</v>
      </c>
      <c r="EF19" s="2" t="s">
        <v>245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152</v>
      </c>
      <c r="ER19" s="2" t="s">
        <v>269</v>
      </c>
      <c r="ES19" s="2" t="s">
        <v>145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154</v>
      </c>
      <c r="FD19" s="2" t="s">
        <v>135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155</v>
      </c>
      <c r="FP19" s="2" t="s">
        <v>270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157</v>
      </c>
      <c r="FZ19" s="2" t="s">
        <v>132</v>
      </c>
      <c r="GA19" s="2" t="s">
        <v>135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158</v>
      </c>
      <c r="GN19" s="2" t="s">
        <v>135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159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160</v>
      </c>
      <c r="HK19" s="2" t="s">
        <v>161</v>
      </c>
      <c r="HL19" s="2" t="s">
        <v>135</v>
      </c>
      <c r="HM19" s="2" t="s">
        <v>145</v>
      </c>
      <c r="HN19" s="2" t="s">
        <v>135</v>
      </c>
      <c r="HO19" s="4">
        <v>141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>
        <v>250</v>
      </c>
      <c r="IK19" s="4"/>
    </row>
    <row r="20">
      <c r="A20" s="2" t="s">
        <v>271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256</v>
      </c>
      <c r="G20" s="2" t="s">
        <v>256</v>
      </c>
      <c r="H20" s="2" t="s">
        <v>256</v>
      </c>
      <c r="I20" s="2" t="s">
        <v>213</v>
      </c>
      <c r="J20" s="2" t="s">
        <v>175</v>
      </c>
      <c r="K20" s="2" t="s">
        <v>257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215</v>
      </c>
      <c r="W20" s="2" t="s">
        <v>138</v>
      </c>
      <c r="X20" s="2" t="s">
        <v>135</v>
      </c>
      <c r="Y20" s="2" t="s">
        <v>164</v>
      </c>
      <c r="Z20" s="4"/>
      <c r="AA20" s="4">
        <f>=ROUNDDOWN({0},0)</f>
      </c>
      <c r="AB20" s="5">
        <v>1</v>
      </c>
      <c r="AC20" s="2" t="s">
        <v>258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2</v>
      </c>
      <c r="AS20" s="8">
        <v>428.98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229</v>
      </c>
      <c r="BX20" s="2" t="s">
        <v>272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157</v>
      </c>
      <c r="CH20" s="2" t="s">
        <v>132</v>
      </c>
      <c r="CI20" s="2" t="s">
        <v>135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164</v>
      </c>
      <c r="CV20" s="2" t="s">
        <v>273</v>
      </c>
      <c r="CW20" s="2" t="s">
        <v>145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164</v>
      </c>
      <c r="DH20" s="2" t="s">
        <v>156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149</v>
      </c>
      <c r="DT20" s="2" t="s">
        <v>135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150</v>
      </c>
      <c r="EF20" s="2" t="s">
        <v>224</v>
      </c>
      <c r="EG20" s="2" t="s">
        <v>145</v>
      </c>
      <c r="EH20" s="2" t="s">
        <v>135</v>
      </c>
      <c r="EI20" s="4"/>
      <c r="EJ20" s="8"/>
      <c r="EK20" s="4">
        <v>2</v>
      </c>
      <c r="EL20" s="8">
        <v>428.98</v>
      </c>
      <c r="EM20" s="7">
        <v>-1</v>
      </c>
      <c r="EN20" s="7">
        <v>-1</v>
      </c>
      <c r="EO20" s="2" t="s">
        <v>142</v>
      </c>
      <c r="EP20" s="2" t="s">
        <v>132</v>
      </c>
      <c r="EQ20" s="2" t="s">
        <v>152</v>
      </c>
      <c r="ER20" s="2" t="s">
        <v>274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135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155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157</v>
      </c>
      <c r="FZ20" s="2" t="s">
        <v>132</v>
      </c>
      <c r="GA20" s="2" t="s">
        <v>135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184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159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157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>
        <v>70</v>
      </c>
      <c r="IK20" s="4"/>
    </row>
    <row r="21">
      <c r="A21" s="2" t="s">
        <v>275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276</v>
      </c>
      <c r="G21" s="2" t="s">
        <v>276</v>
      </c>
      <c r="H21" s="2" t="s">
        <v>276</v>
      </c>
      <c r="I21" s="2" t="s">
        <v>213</v>
      </c>
      <c r="J21" s="2" t="s">
        <v>130</v>
      </c>
      <c r="K21" s="2" t="s">
        <v>277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215</v>
      </c>
      <c r="W21" s="2" t="s">
        <v>138</v>
      </c>
      <c r="X21" s="2" t="s">
        <v>135</v>
      </c>
      <c r="Y21" s="2" t="s">
        <v>194</v>
      </c>
      <c r="Z21" s="4">
        <v>30</v>
      </c>
      <c r="AA21" s="4">
        <f>=ROUNDDOWN(15,0)</f>
      </c>
      <c r="AB21" s="5">
        <v>2</v>
      </c>
      <c r="AC21" s="2" t="s">
        <v>278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3</v>
      </c>
      <c r="AQ21" s="8">
        <v>579.12</v>
      </c>
      <c r="AR21" s="4">
        <v>1</v>
      </c>
      <c r="AS21" s="8">
        <v>178.74</v>
      </c>
      <c r="AT21" s="7">
        <v>2</v>
      </c>
      <c r="AU21" s="7">
        <v>2.24</v>
      </c>
      <c r="AV21" s="4">
        <v>17</v>
      </c>
      <c r="AW21" s="8">
        <v>3872.89</v>
      </c>
      <c r="AX21" s="4">
        <v>3</v>
      </c>
      <c r="AY21" s="8">
        <v>618.45</v>
      </c>
      <c r="AZ21" s="7">
        <v>4.6667</v>
      </c>
      <c r="BA21" s="7">
        <v>5.2623</v>
      </c>
      <c r="BB21" s="7">
        <v>0.1495</v>
      </c>
      <c r="BC21" s="4">
        <v>17</v>
      </c>
      <c r="BD21" s="8">
        <v>3872.89</v>
      </c>
      <c r="BE21" s="4">
        <v>3</v>
      </c>
      <c r="BF21" s="8">
        <v>618.45</v>
      </c>
      <c r="BG21" s="7">
        <v>4.6667</v>
      </c>
      <c r="BH21" s="7">
        <v>5.2623</v>
      </c>
      <c r="BI21" s="7">
        <v>1</v>
      </c>
      <c r="BJ21" s="4">
        <v>3</v>
      </c>
      <c r="BK21" s="8">
        <v>579.12</v>
      </c>
      <c r="BL21" s="2" t="s">
        <v>279</v>
      </c>
      <c r="BM21" s="7">
        <v>1</v>
      </c>
      <c r="BN21" s="7">
        <v>1</v>
      </c>
      <c r="BO21" s="4">
        <v>3</v>
      </c>
      <c r="BP21" s="8">
        <v>579.12</v>
      </c>
      <c r="BQ21" s="4"/>
      <c r="BR21" s="8"/>
      <c r="BS21" s="7"/>
      <c r="BT21" s="7"/>
      <c r="BU21" s="2" t="s">
        <v>142</v>
      </c>
      <c r="BV21" s="2" t="s">
        <v>132</v>
      </c>
      <c r="BW21" s="2" t="s">
        <v>236</v>
      </c>
      <c r="BX21" s="2" t="s">
        <v>280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135</v>
      </c>
      <c r="CJ21" s="2" t="s">
        <v>218</v>
      </c>
      <c r="CK21" s="2" t="s">
        <v>145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194</v>
      </c>
      <c r="CV21" s="2" t="s">
        <v>261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194</v>
      </c>
      <c r="DH21" s="2" t="s">
        <v>281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149</v>
      </c>
      <c r="DT21" s="2" t="s">
        <v>244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150</v>
      </c>
      <c r="EF21" s="2" t="s">
        <v>232</v>
      </c>
      <c r="EG21" s="2" t="s">
        <v>145</v>
      </c>
      <c r="EH21" s="2" t="s">
        <v>135</v>
      </c>
      <c r="EI21" s="4"/>
      <c r="EJ21" s="8"/>
      <c r="EK21" s="4">
        <v>1</v>
      </c>
      <c r="EL21" s="8">
        <v>178.74</v>
      </c>
      <c r="EM21" s="7">
        <v>-1</v>
      </c>
      <c r="EN21" s="7">
        <v>-1</v>
      </c>
      <c r="EO21" s="2" t="s">
        <v>142</v>
      </c>
      <c r="EP21" s="2" t="s">
        <v>132</v>
      </c>
      <c r="EQ21" s="2" t="s">
        <v>152</v>
      </c>
      <c r="ER21" s="2" t="s">
        <v>282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154</v>
      </c>
      <c r="FD21" s="2" t="s">
        <v>135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155</v>
      </c>
      <c r="FP21" s="2" t="s">
        <v>156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157</v>
      </c>
      <c r="FZ21" s="2" t="s">
        <v>132</v>
      </c>
      <c r="GA21" s="2" t="s">
        <v>135</v>
      </c>
      <c r="GB21" s="2" t="s">
        <v>135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158</v>
      </c>
      <c r="GN21" s="2" t="s">
        <v>229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159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160</v>
      </c>
      <c r="HK21" s="2" t="s">
        <v>161</v>
      </c>
      <c r="HL21" s="2" t="s">
        <v>135</v>
      </c>
      <c r="HM21" s="2" t="s">
        <v>145</v>
      </c>
      <c r="HN21" s="2" t="s">
        <v>135</v>
      </c>
      <c r="HO21" s="4">
        <v>30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>
        <v>130</v>
      </c>
      <c r="IG21" s="4"/>
      <c r="IH21" s="4"/>
      <c r="II21" s="4"/>
      <c r="IJ21" s="4"/>
      <c r="IK21" s="4"/>
    </row>
    <row r="22">
      <c r="A22" s="2" t="s">
        <v>283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276</v>
      </c>
      <c r="G22" s="2" t="s">
        <v>276</v>
      </c>
      <c r="H22" s="2" t="s">
        <v>276</v>
      </c>
      <c r="I22" s="2" t="s">
        <v>213</v>
      </c>
      <c r="J22" s="2" t="s">
        <v>163</v>
      </c>
      <c r="K22" s="2" t="s">
        <v>277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215</v>
      </c>
      <c r="W22" s="2" t="s">
        <v>138</v>
      </c>
      <c r="X22" s="2" t="s">
        <v>135</v>
      </c>
      <c r="Y22" s="2" t="s">
        <v>194</v>
      </c>
      <c r="Z22" s="4">
        <v>113</v>
      </c>
      <c r="AA22" s="4">
        <f>=ROUNDDOWN(28.25,0)</f>
      </c>
      <c r="AB22" s="5">
        <v>4</v>
      </c>
      <c r="AC22" s="2" t="s">
        <v>278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14</v>
      </c>
      <c r="AQ22" s="8">
        <v>3293.77</v>
      </c>
      <c r="AR22" s="4">
        <v>2</v>
      </c>
      <c r="AS22" s="8">
        <v>439.71</v>
      </c>
      <c r="AT22" s="7">
        <v>6</v>
      </c>
      <c r="AU22" s="7">
        <v>6.4908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0.8505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14</v>
      </c>
      <c r="BK22" s="8">
        <v>3293.77</v>
      </c>
      <c r="BL22" s="2" t="s">
        <v>284</v>
      </c>
      <c r="BM22" s="7">
        <v>1</v>
      </c>
      <c r="BN22" s="7">
        <v>1</v>
      </c>
      <c r="BO22" s="4">
        <v>5</v>
      </c>
      <c r="BP22" s="8">
        <v>1158.25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236</v>
      </c>
      <c r="BX22" s="2" t="s">
        <v>285</v>
      </c>
      <c r="BY22" s="2" t="s">
        <v>145</v>
      </c>
      <c r="BZ22" s="2" t="s">
        <v>135</v>
      </c>
      <c r="CA22" s="4">
        <v>5</v>
      </c>
      <c r="CB22" s="8">
        <v>1174.6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135</v>
      </c>
      <c r="CJ22" s="2" t="s">
        <v>218</v>
      </c>
      <c r="CK22" s="2" t="s">
        <v>145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194</v>
      </c>
      <c r="CV22" s="2" t="s">
        <v>286</v>
      </c>
      <c r="CW22" s="2" t="s">
        <v>145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194</v>
      </c>
      <c r="DH22" s="2" t="s">
        <v>209</v>
      </c>
      <c r="DI22" s="2" t="s">
        <v>145</v>
      </c>
      <c r="DJ22" s="2" t="s">
        <v>135</v>
      </c>
      <c r="DK22" s="4">
        <v>4</v>
      </c>
      <c r="DL22" s="8">
        <v>960.92</v>
      </c>
      <c r="DM22" s="4"/>
      <c r="DN22" s="8"/>
      <c r="DO22" s="7"/>
      <c r="DP22" s="7"/>
      <c r="DQ22" s="2" t="s">
        <v>142</v>
      </c>
      <c r="DR22" s="2" t="s">
        <v>132</v>
      </c>
      <c r="DS22" s="2" t="s">
        <v>149</v>
      </c>
      <c r="DT22" s="2" t="s">
        <v>244</v>
      </c>
      <c r="DU22" s="2" t="s">
        <v>145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150</v>
      </c>
      <c r="EF22" s="2" t="s">
        <v>287</v>
      </c>
      <c r="EG22" s="2" t="s">
        <v>145</v>
      </c>
      <c r="EH22" s="2" t="s">
        <v>135</v>
      </c>
      <c r="EI22" s="4"/>
      <c r="EJ22" s="8"/>
      <c r="EK22" s="4">
        <v>1</v>
      </c>
      <c r="EL22" s="8">
        <v>214.49</v>
      </c>
      <c r="EM22" s="7">
        <v>-1</v>
      </c>
      <c r="EN22" s="7">
        <v>-1</v>
      </c>
      <c r="EO22" s="2" t="s">
        <v>142</v>
      </c>
      <c r="EP22" s="2" t="s">
        <v>132</v>
      </c>
      <c r="EQ22" s="2" t="s">
        <v>152</v>
      </c>
      <c r="ER22" s="2" t="s">
        <v>288</v>
      </c>
      <c r="ES22" s="2" t="s">
        <v>145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154</v>
      </c>
      <c r="FD22" s="2" t="s">
        <v>135</v>
      </c>
      <c r="FE22" s="2" t="s">
        <v>145</v>
      </c>
      <c r="FF22" s="2" t="s">
        <v>135</v>
      </c>
      <c r="FG22" s="4"/>
      <c r="FH22" s="8"/>
      <c r="FI22" s="4">
        <v>1</v>
      </c>
      <c r="FJ22" s="8">
        <v>225.22</v>
      </c>
      <c r="FK22" s="7">
        <v>-1</v>
      </c>
      <c r="FL22" s="7">
        <v>-1</v>
      </c>
      <c r="FM22" s="2" t="s">
        <v>142</v>
      </c>
      <c r="FN22" s="2" t="s">
        <v>132</v>
      </c>
      <c r="FO22" s="2" t="s">
        <v>155</v>
      </c>
      <c r="FP22" s="2" t="s">
        <v>289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157</v>
      </c>
      <c r="FZ22" s="2" t="s">
        <v>132</v>
      </c>
      <c r="GA22" s="2" t="s">
        <v>135</v>
      </c>
      <c r="GB22" s="2" t="s">
        <v>135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158</v>
      </c>
      <c r="GN22" s="2" t="s">
        <v>135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159</v>
      </c>
      <c r="GZ22" s="2" t="s">
        <v>290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160</v>
      </c>
      <c r="HK22" s="2" t="s">
        <v>161</v>
      </c>
      <c r="HL22" s="2" t="s">
        <v>291</v>
      </c>
      <c r="HM22" s="2" t="s">
        <v>145</v>
      </c>
      <c r="HN22" s="2" t="s">
        <v>135</v>
      </c>
      <c r="HO22" s="4">
        <v>113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290</v>
      </c>
      <c r="IG22" s="4"/>
      <c r="IH22" s="4"/>
      <c r="II22" s="4"/>
      <c r="IJ22" s="4"/>
      <c r="IK22" s="4"/>
    </row>
    <row r="23">
      <c r="A23" s="2" t="s">
        <v>292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276</v>
      </c>
      <c r="G23" s="2" t="s">
        <v>276</v>
      </c>
      <c r="H23" s="2" t="s">
        <v>276</v>
      </c>
      <c r="I23" s="2" t="s">
        <v>213</v>
      </c>
      <c r="J23" s="2" t="s">
        <v>175</v>
      </c>
      <c r="K23" s="2" t="s">
        <v>277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215</v>
      </c>
      <c r="W23" s="2" t="s">
        <v>138</v>
      </c>
      <c r="X23" s="2" t="s">
        <v>135</v>
      </c>
      <c r="Y23" s="2" t="s">
        <v>194</v>
      </c>
      <c r="Z23" s="4"/>
      <c r="AA23" s="4">
        <f>=ROUNDDOWN({0},0)</f>
      </c>
      <c r="AB23" s="5">
        <v>1</v>
      </c>
      <c r="AC23" s="2" t="s">
        <v>278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236</v>
      </c>
      <c r="BX23" s="2" t="s">
        <v>220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157</v>
      </c>
      <c r="CH23" s="2" t="s">
        <v>132</v>
      </c>
      <c r="CI23" s="2" t="s">
        <v>135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194</v>
      </c>
      <c r="CV23" s="2" t="s">
        <v>293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194</v>
      </c>
      <c r="DH23" s="2" t="s">
        <v>273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149</v>
      </c>
      <c r="DT23" s="2" t="s">
        <v>135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150</v>
      </c>
      <c r="EF23" s="2" t="s">
        <v>254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152</v>
      </c>
      <c r="ER23" s="2" t="s">
        <v>294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135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155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157</v>
      </c>
      <c r="FZ23" s="2" t="s">
        <v>132</v>
      </c>
      <c r="GA23" s="2" t="s">
        <v>135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184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159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157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>
        <v>60</v>
      </c>
      <c r="IG23" s="4"/>
      <c r="IH23" s="4"/>
      <c r="II23" s="4"/>
      <c r="IJ23" s="4"/>
      <c r="IK23" s="4"/>
    </row>
    <row r="24">
      <c r="A24" s="2" t="s">
        <v>295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296</v>
      </c>
      <c r="G24" s="2" t="s">
        <v>296</v>
      </c>
      <c r="H24" s="2" t="s">
        <v>296</v>
      </c>
      <c r="I24" s="2" t="s">
        <v>297</v>
      </c>
      <c r="J24" s="2" t="s">
        <v>130</v>
      </c>
      <c r="K24" s="2" t="s">
        <v>298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299</v>
      </c>
      <c r="Q24" s="2" t="s">
        <v>134</v>
      </c>
      <c r="R24" s="2" t="s">
        <v>18</v>
      </c>
      <c r="S24" s="2" t="s">
        <v>135</v>
      </c>
      <c r="T24" s="2" t="s">
        <v>135</v>
      </c>
      <c r="U24" s="2" t="s">
        <v>136</v>
      </c>
      <c r="V24" s="2" t="s">
        <v>300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142</v>
      </c>
      <c r="CT24" s="2" t="s">
        <v>132</v>
      </c>
      <c r="CU24" s="2" t="s">
        <v>135</v>
      </c>
      <c r="CV24" s="2" t="s">
        <v>135</v>
      </c>
      <c r="CW24" s="2" t="s">
        <v>145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301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296</v>
      </c>
      <c r="G25" s="2" t="s">
        <v>296</v>
      </c>
      <c r="H25" s="2" t="s">
        <v>296</v>
      </c>
      <c r="I25" s="2" t="s">
        <v>297</v>
      </c>
      <c r="J25" s="2" t="s">
        <v>163</v>
      </c>
      <c r="K25" s="2" t="s">
        <v>298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299</v>
      </c>
      <c r="Q25" s="2" t="s">
        <v>134</v>
      </c>
      <c r="R25" s="2" t="s">
        <v>18</v>
      </c>
      <c r="S25" s="2" t="s">
        <v>135</v>
      </c>
      <c r="T25" s="2" t="s">
        <v>135</v>
      </c>
      <c r="U25" s="2" t="s">
        <v>135</v>
      </c>
      <c r="V25" s="2" t="s">
        <v>300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142</v>
      </c>
      <c r="CT25" s="2" t="s">
        <v>132</v>
      </c>
      <c r="CU25" s="2" t="s">
        <v>135</v>
      </c>
      <c r="CV25" s="2" t="s">
        <v>135</v>
      </c>
      <c r="CW25" s="2" t="s">
        <v>145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302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296</v>
      </c>
      <c r="G26" s="2" t="s">
        <v>296</v>
      </c>
      <c r="H26" s="2" t="s">
        <v>296</v>
      </c>
      <c r="I26" s="2" t="s">
        <v>297</v>
      </c>
      <c r="J26" s="2" t="s">
        <v>175</v>
      </c>
      <c r="K26" s="2" t="s">
        <v>298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299</v>
      </c>
      <c r="Q26" s="2" t="s">
        <v>134</v>
      </c>
      <c r="R26" s="2" t="s">
        <v>18</v>
      </c>
      <c r="S26" s="2" t="s">
        <v>135</v>
      </c>
      <c r="T26" s="2" t="s">
        <v>135</v>
      </c>
      <c r="U26" s="2" t="s">
        <v>135</v>
      </c>
      <c r="V26" s="2" t="s">
        <v>300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142</v>
      </c>
      <c r="CT26" s="2" t="s">
        <v>132</v>
      </c>
      <c r="CU26" s="2" t="s">
        <v>135</v>
      </c>
      <c r="CV26" s="2" t="s">
        <v>135</v>
      </c>
      <c r="CW26" s="2" t="s">
        <v>145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303</v>
      </c>
      <c r="B27" s="2" t="s">
        <v>124</v>
      </c>
      <c r="C27" s="2" t="s">
        <v>125</v>
      </c>
      <c r="D27" s="2" t="s">
        <v>304</v>
      </c>
      <c r="E27" s="2" t="s">
        <v>305</v>
      </c>
      <c r="F27" s="2" t="s">
        <v>306</v>
      </c>
      <c r="G27" s="2" t="s">
        <v>306</v>
      </c>
      <c r="H27" s="2" t="s">
        <v>306</v>
      </c>
      <c r="I27" s="2" t="s">
        <v>307</v>
      </c>
      <c r="J27" s="2" t="s">
        <v>130</v>
      </c>
      <c r="K27" s="2" t="s">
        <v>298</v>
      </c>
      <c r="L27" s="3">
        <v>85.12</v>
      </c>
      <c r="M27" s="3">
        <v>89.38</v>
      </c>
      <c r="N27" s="3">
        <v>249.99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308</v>
      </c>
      <c r="V27" s="2" t="s">
        <v>309</v>
      </c>
      <c r="W27" s="2" t="s">
        <v>138</v>
      </c>
      <c r="X27" s="2" t="s">
        <v>135</v>
      </c>
      <c r="Y27" s="2" t="s">
        <v>188</v>
      </c>
      <c r="Z27" s="4"/>
      <c r="AA27" s="4">
        <f>=ROUNDDOWN({0},0)</f>
      </c>
      <c r="AB27" s="5">
        <v>1</v>
      </c>
      <c r="AC27" s="2" t="s">
        <v>310</v>
      </c>
      <c r="AD27" s="4">
        <v>130</v>
      </c>
      <c r="AE27" s="4">
        <v>130</v>
      </c>
      <c r="AF27" s="6">
        <v>65</v>
      </c>
      <c r="AG27" s="6"/>
      <c r="AH27" s="7">
        <v>0.4333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5</v>
      </c>
      <c r="AQ27" s="8">
        <v>724.73</v>
      </c>
      <c r="AR27" s="4">
        <v>5</v>
      </c>
      <c r="AS27" s="8">
        <v>393.89</v>
      </c>
      <c r="AT27" s="7"/>
      <c r="AU27" s="7">
        <v>0.8399</v>
      </c>
      <c r="AV27" s="4">
        <v>32</v>
      </c>
      <c r="AW27" s="8">
        <v>3897.22</v>
      </c>
      <c r="AX27" s="4">
        <v>8</v>
      </c>
      <c r="AY27" s="8">
        <v>715.64</v>
      </c>
      <c r="AZ27" s="7">
        <v>3</v>
      </c>
      <c r="BA27" s="7">
        <v>4.4458</v>
      </c>
      <c r="BB27" s="7">
        <v>0.186</v>
      </c>
      <c r="BC27" s="4">
        <v>44</v>
      </c>
      <c r="BD27" s="8">
        <v>5494.34</v>
      </c>
      <c r="BE27" s="4">
        <v>12</v>
      </c>
      <c r="BF27" s="8">
        <v>1055.89</v>
      </c>
      <c r="BG27" s="7">
        <v>2.6667</v>
      </c>
      <c r="BH27" s="7">
        <v>4.2035</v>
      </c>
      <c r="BI27" s="7">
        <v>0.7093</v>
      </c>
      <c r="BJ27" s="4">
        <v>5</v>
      </c>
      <c r="BK27" s="8">
        <v>724.73</v>
      </c>
      <c r="BL27" s="2" t="s">
        <v>311</v>
      </c>
      <c r="BM27" s="7">
        <v>1</v>
      </c>
      <c r="BN27" s="7">
        <v>1</v>
      </c>
      <c r="BO27" s="4">
        <v>1</v>
      </c>
      <c r="BP27" s="8">
        <v>96.53</v>
      </c>
      <c r="BQ27" s="4"/>
      <c r="BR27" s="8"/>
      <c r="BS27" s="7"/>
      <c r="BT27" s="7"/>
      <c r="BU27" s="2" t="s">
        <v>142</v>
      </c>
      <c r="BV27" s="2" t="s">
        <v>132</v>
      </c>
      <c r="BW27" s="2" t="s">
        <v>312</v>
      </c>
      <c r="BX27" s="2" t="s">
        <v>232</v>
      </c>
      <c r="BY27" s="2" t="s">
        <v>145</v>
      </c>
      <c r="BZ27" s="2" t="s">
        <v>135</v>
      </c>
      <c r="CA27" s="4"/>
      <c r="CB27" s="8"/>
      <c r="CC27" s="4"/>
      <c r="CD27" s="8"/>
      <c r="CE27" s="7"/>
      <c r="CF27" s="7"/>
      <c r="CG27" s="2" t="s">
        <v>157</v>
      </c>
      <c r="CH27" s="2" t="s">
        <v>132</v>
      </c>
      <c r="CI27" s="2" t="s">
        <v>135</v>
      </c>
      <c r="CJ27" s="2" t="s">
        <v>135</v>
      </c>
      <c r="CK27" s="2" t="s">
        <v>145</v>
      </c>
      <c r="CL27" s="2" t="s">
        <v>135</v>
      </c>
      <c r="CM27" s="4">
        <v>1</v>
      </c>
      <c r="CN27" s="8">
        <v>103.12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188</v>
      </c>
      <c r="CV27" s="2" t="s">
        <v>313</v>
      </c>
      <c r="CW27" s="2" t="s">
        <v>145</v>
      </c>
      <c r="CX27" s="2" t="s">
        <v>135</v>
      </c>
      <c r="CY27" s="4">
        <v>2</v>
      </c>
      <c r="CZ27" s="8">
        <v>424.98</v>
      </c>
      <c r="DA27" s="4">
        <v>1</v>
      </c>
      <c r="DB27" s="8">
        <v>36.37</v>
      </c>
      <c r="DC27" s="7">
        <v>1</v>
      </c>
      <c r="DD27" s="7">
        <v>10.6849</v>
      </c>
      <c r="DE27" s="2" t="s">
        <v>142</v>
      </c>
      <c r="DF27" s="2" t="s">
        <v>132</v>
      </c>
      <c r="DG27" s="2" t="s">
        <v>167</v>
      </c>
      <c r="DH27" s="2" t="s">
        <v>314</v>
      </c>
      <c r="DI27" s="2" t="s">
        <v>145</v>
      </c>
      <c r="DJ27" s="2" t="s">
        <v>135</v>
      </c>
      <c r="DK27" s="4">
        <v>1</v>
      </c>
      <c r="DL27" s="8">
        <v>100.1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149</v>
      </c>
      <c r="DT27" s="2" t="s">
        <v>315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150</v>
      </c>
      <c r="EF27" s="2" t="s">
        <v>219</v>
      </c>
      <c r="EG27" s="2" t="s">
        <v>145</v>
      </c>
      <c r="EH27" s="2" t="s">
        <v>135</v>
      </c>
      <c r="EI27" s="4"/>
      <c r="EJ27" s="8"/>
      <c r="EK27" s="4">
        <v>4</v>
      </c>
      <c r="EL27" s="8">
        <v>357.52</v>
      </c>
      <c r="EM27" s="7">
        <v>-1</v>
      </c>
      <c r="EN27" s="7">
        <v>-1</v>
      </c>
      <c r="EO27" s="2" t="s">
        <v>142</v>
      </c>
      <c r="EP27" s="2" t="s">
        <v>132</v>
      </c>
      <c r="EQ27" s="2" t="s">
        <v>152</v>
      </c>
      <c r="ER27" s="2" t="s">
        <v>246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316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155</v>
      </c>
      <c r="FP27" s="2" t="s">
        <v>232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157</v>
      </c>
      <c r="FZ27" s="2" t="s">
        <v>132</v>
      </c>
      <c r="GA27" s="2" t="s">
        <v>135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158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159</v>
      </c>
      <c r="GZ27" s="2" t="s">
        <v>317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160</v>
      </c>
      <c r="HK27" s="2" t="s">
        <v>161</v>
      </c>
      <c r="HL27" s="2" t="s">
        <v>135</v>
      </c>
      <c r="HM27" s="2" t="s">
        <v>145</v>
      </c>
      <c r="HN27" s="2" t="s">
        <v>135</v>
      </c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>
        <v>130</v>
      </c>
      <c r="IH27" s="4"/>
      <c r="II27" s="4"/>
      <c r="IJ27" s="4"/>
      <c r="IK27" s="4"/>
    </row>
    <row r="28">
      <c r="A28" s="2" t="s">
        <v>318</v>
      </c>
      <c r="B28" s="2" t="s">
        <v>124</v>
      </c>
      <c r="C28" s="2" t="s">
        <v>125</v>
      </c>
      <c r="D28" s="2" t="s">
        <v>304</v>
      </c>
      <c r="E28" s="2" t="s">
        <v>305</v>
      </c>
      <c r="F28" s="2" t="s">
        <v>306</v>
      </c>
      <c r="G28" s="2" t="s">
        <v>306</v>
      </c>
      <c r="H28" s="2" t="s">
        <v>306</v>
      </c>
      <c r="I28" s="2" t="s">
        <v>307</v>
      </c>
      <c r="J28" s="2" t="s">
        <v>163</v>
      </c>
      <c r="K28" s="2" t="s">
        <v>298</v>
      </c>
      <c r="L28" s="3">
        <v>102.14</v>
      </c>
      <c r="M28" s="3">
        <v>107.25</v>
      </c>
      <c r="N28" s="3">
        <v>299.99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308</v>
      </c>
      <c r="V28" s="2" t="s">
        <v>309</v>
      </c>
      <c r="W28" s="2" t="s">
        <v>138</v>
      </c>
      <c r="X28" s="2" t="s">
        <v>135</v>
      </c>
      <c r="Y28" s="2" t="s">
        <v>188</v>
      </c>
      <c r="Z28" s="4">
        <v>50</v>
      </c>
      <c r="AA28" s="4">
        <f>=ROUNDDOWN(25,0)</f>
      </c>
      <c r="AB28" s="5">
        <v>2</v>
      </c>
      <c r="AC28" s="2" t="s">
        <v>310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27</v>
      </c>
      <c r="AQ28" s="8">
        <v>3172.49</v>
      </c>
      <c r="AR28" s="4">
        <v>3</v>
      </c>
      <c r="AS28" s="8">
        <v>321.75</v>
      </c>
      <c r="AT28" s="7">
        <v>8</v>
      </c>
      <c r="AU28" s="7">
        <v>8.8601</v>
      </c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>
        <v>0.814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>
        <v>27</v>
      </c>
      <c r="BK28" s="8">
        <v>3172.49</v>
      </c>
      <c r="BL28" s="2" t="s">
        <v>319</v>
      </c>
      <c r="BM28" s="7">
        <v>1</v>
      </c>
      <c r="BN28" s="7">
        <v>1</v>
      </c>
      <c r="BO28" s="4">
        <v>5</v>
      </c>
      <c r="BP28" s="8">
        <v>579.15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312</v>
      </c>
      <c r="BX28" s="2" t="s">
        <v>241</v>
      </c>
      <c r="BY28" s="2" t="s">
        <v>145</v>
      </c>
      <c r="BZ28" s="2" t="s">
        <v>135</v>
      </c>
      <c r="CA28" s="4"/>
      <c r="CB28" s="8"/>
      <c r="CC28" s="4"/>
      <c r="CD28" s="8"/>
      <c r="CE28" s="7"/>
      <c r="CF28" s="7"/>
      <c r="CG28" s="2" t="s">
        <v>157</v>
      </c>
      <c r="CH28" s="2" t="s">
        <v>132</v>
      </c>
      <c r="CI28" s="2" t="s">
        <v>135</v>
      </c>
      <c r="CJ28" s="2" t="s">
        <v>135</v>
      </c>
      <c r="CK28" s="2" t="s">
        <v>145</v>
      </c>
      <c r="CL28" s="2" t="s">
        <v>135</v>
      </c>
      <c r="CM28" s="4">
        <v>17</v>
      </c>
      <c r="CN28" s="8">
        <v>2004.54</v>
      </c>
      <c r="CO28" s="4"/>
      <c r="CP28" s="8"/>
      <c r="CQ28" s="7"/>
      <c r="CR28" s="7"/>
      <c r="CS28" s="2" t="s">
        <v>142</v>
      </c>
      <c r="CT28" s="2" t="s">
        <v>132</v>
      </c>
      <c r="CU28" s="2" t="s">
        <v>188</v>
      </c>
      <c r="CV28" s="2" t="s">
        <v>167</v>
      </c>
      <c r="CW28" s="2" t="s">
        <v>145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167</v>
      </c>
      <c r="DH28" s="2" t="s">
        <v>320</v>
      </c>
      <c r="DI28" s="2" t="s">
        <v>145</v>
      </c>
      <c r="DJ28" s="2" t="s">
        <v>135</v>
      </c>
      <c r="DK28" s="4">
        <v>3</v>
      </c>
      <c r="DL28" s="8">
        <v>360.36</v>
      </c>
      <c r="DM28" s="4"/>
      <c r="DN28" s="8"/>
      <c r="DO28" s="7"/>
      <c r="DP28" s="7"/>
      <c r="DQ28" s="2" t="s">
        <v>142</v>
      </c>
      <c r="DR28" s="2" t="s">
        <v>132</v>
      </c>
      <c r="DS28" s="2" t="s">
        <v>149</v>
      </c>
      <c r="DT28" s="2" t="s">
        <v>244</v>
      </c>
      <c r="DU28" s="2" t="s">
        <v>145</v>
      </c>
      <c r="DV28" s="2" t="s">
        <v>135</v>
      </c>
      <c r="DW28" s="4">
        <v>1</v>
      </c>
      <c r="DX28" s="8">
        <v>112.61</v>
      </c>
      <c r="DY28" s="4"/>
      <c r="DZ28" s="8"/>
      <c r="EA28" s="7"/>
      <c r="EB28" s="7"/>
      <c r="EC28" s="2" t="s">
        <v>142</v>
      </c>
      <c r="ED28" s="2" t="s">
        <v>132</v>
      </c>
      <c r="EE28" s="2" t="s">
        <v>150</v>
      </c>
      <c r="EF28" s="2" t="s">
        <v>321</v>
      </c>
      <c r="EG28" s="2" t="s">
        <v>145</v>
      </c>
      <c r="EH28" s="2" t="s">
        <v>135</v>
      </c>
      <c r="EI28" s="4"/>
      <c r="EJ28" s="8"/>
      <c r="EK28" s="4">
        <v>3</v>
      </c>
      <c r="EL28" s="8">
        <v>321.75</v>
      </c>
      <c r="EM28" s="7">
        <v>-1</v>
      </c>
      <c r="EN28" s="7">
        <v>-1</v>
      </c>
      <c r="EO28" s="2" t="s">
        <v>142</v>
      </c>
      <c r="EP28" s="2" t="s">
        <v>132</v>
      </c>
      <c r="EQ28" s="2" t="s">
        <v>152</v>
      </c>
      <c r="ER28" s="2" t="s">
        <v>322</v>
      </c>
      <c r="ES28" s="2" t="s">
        <v>145</v>
      </c>
      <c r="ET28" s="2" t="s">
        <v>135</v>
      </c>
      <c r="EU28" s="4">
        <v>1</v>
      </c>
      <c r="EV28" s="8">
        <v>115.83</v>
      </c>
      <c r="EW28" s="4"/>
      <c r="EX28" s="8"/>
      <c r="EY28" s="7"/>
      <c r="EZ28" s="7"/>
      <c r="FA28" s="2" t="s">
        <v>142</v>
      </c>
      <c r="FB28" s="2" t="s">
        <v>132</v>
      </c>
      <c r="FC28" s="2" t="s">
        <v>316</v>
      </c>
      <c r="FD28" s="2" t="s">
        <v>172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155</v>
      </c>
      <c r="FP28" s="2" t="s">
        <v>323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157</v>
      </c>
      <c r="FZ28" s="2" t="s">
        <v>132</v>
      </c>
      <c r="GA28" s="2" t="s">
        <v>135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158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159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160</v>
      </c>
      <c r="HK28" s="2" t="s">
        <v>161</v>
      </c>
      <c r="HL28" s="2" t="s">
        <v>135</v>
      </c>
      <c r="HM28" s="2" t="s">
        <v>145</v>
      </c>
      <c r="HN28" s="2" t="s">
        <v>135</v>
      </c>
      <c r="HO28" s="4">
        <v>50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>
        <v>170</v>
      </c>
      <c r="IH28" s="4"/>
      <c r="II28" s="4"/>
      <c r="IJ28" s="4"/>
      <c r="IK28" s="4"/>
    </row>
    <row r="29">
      <c r="A29" s="2" t="s">
        <v>324</v>
      </c>
      <c r="B29" s="2" t="s">
        <v>124</v>
      </c>
      <c r="C29" s="2" t="s">
        <v>125</v>
      </c>
      <c r="D29" s="2" t="s">
        <v>304</v>
      </c>
      <c r="E29" s="2" t="s">
        <v>305</v>
      </c>
      <c r="F29" s="2" t="s">
        <v>306</v>
      </c>
      <c r="G29" s="2" t="s">
        <v>306</v>
      </c>
      <c r="H29" s="2" t="s">
        <v>306</v>
      </c>
      <c r="I29" s="2" t="s">
        <v>325</v>
      </c>
      <c r="J29" s="2" t="s">
        <v>130</v>
      </c>
      <c r="K29" s="2" t="s">
        <v>326</v>
      </c>
      <c r="L29" s="3">
        <v>85.12</v>
      </c>
      <c r="M29" s="3">
        <v>89.38</v>
      </c>
      <c r="N29" s="3">
        <v>249.99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308</v>
      </c>
      <c r="V29" s="2" t="s">
        <v>309</v>
      </c>
      <c r="W29" s="2" t="s">
        <v>138</v>
      </c>
      <c r="X29" s="2" t="s">
        <v>135</v>
      </c>
      <c r="Y29" s="2" t="s">
        <v>188</v>
      </c>
      <c r="Z29" s="4">
        <v>6</v>
      </c>
      <c r="AA29" s="4">
        <f>=ROUNDDOWN(6,0)</f>
      </c>
      <c r="AB29" s="5">
        <v>1</v>
      </c>
      <c r="AC29" s="2" t="s">
        <v>310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4</v>
      </c>
      <c r="AQ29" s="8">
        <v>512.24</v>
      </c>
      <c r="AR29" s="4">
        <v>2</v>
      </c>
      <c r="AS29" s="8">
        <v>125.75</v>
      </c>
      <c r="AT29" s="7">
        <v>1</v>
      </c>
      <c r="AU29" s="7">
        <v>3.0735</v>
      </c>
      <c r="AV29" s="4">
        <v>12</v>
      </c>
      <c r="AW29" s="8">
        <v>1597.12</v>
      </c>
      <c r="AX29" s="4">
        <v>4</v>
      </c>
      <c r="AY29" s="8">
        <v>340.25</v>
      </c>
      <c r="AZ29" s="7">
        <v>2</v>
      </c>
      <c r="BA29" s="7">
        <v>3.694</v>
      </c>
      <c r="BB29" s="7">
        <v>0.3207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0.2907</v>
      </c>
      <c r="BJ29" s="4">
        <v>4</v>
      </c>
      <c r="BK29" s="8">
        <v>512.24</v>
      </c>
      <c r="BL29" s="2" t="s">
        <v>311</v>
      </c>
      <c r="BM29" s="7">
        <v>1</v>
      </c>
      <c r="BN29" s="7">
        <v>1</v>
      </c>
      <c r="BO29" s="4">
        <v>1</v>
      </c>
      <c r="BP29" s="8">
        <v>96.53</v>
      </c>
      <c r="BQ29" s="4"/>
      <c r="BR29" s="8"/>
      <c r="BS29" s="7"/>
      <c r="BT29" s="7"/>
      <c r="BU29" s="2" t="s">
        <v>142</v>
      </c>
      <c r="BV29" s="2" t="s">
        <v>132</v>
      </c>
      <c r="BW29" s="2" t="s">
        <v>312</v>
      </c>
      <c r="BX29" s="2" t="s">
        <v>252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135</v>
      </c>
      <c r="CJ29" s="2" t="s">
        <v>327</v>
      </c>
      <c r="CK29" s="2" t="s">
        <v>145</v>
      </c>
      <c r="CL29" s="2" t="s">
        <v>135</v>
      </c>
      <c r="CM29" s="4">
        <v>1</v>
      </c>
      <c r="CN29" s="8">
        <v>103.12</v>
      </c>
      <c r="CO29" s="4"/>
      <c r="CP29" s="8"/>
      <c r="CQ29" s="7"/>
      <c r="CR29" s="7"/>
      <c r="CS29" s="2" t="s">
        <v>142</v>
      </c>
      <c r="CT29" s="2" t="s">
        <v>132</v>
      </c>
      <c r="CU29" s="2" t="s">
        <v>188</v>
      </c>
      <c r="CV29" s="2" t="s">
        <v>328</v>
      </c>
      <c r="CW29" s="2" t="s">
        <v>145</v>
      </c>
      <c r="CX29" s="2" t="s">
        <v>135</v>
      </c>
      <c r="CY29" s="4">
        <v>1</v>
      </c>
      <c r="CZ29" s="8">
        <v>212.49</v>
      </c>
      <c r="DA29" s="4">
        <v>1</v>
      </c>
      <c r="DB29" s="8">
        <v>36.37</v>
      </c>
      <c r="DC29" s="7"/>
      <c r="DD29" s="7">
        <v>4.8425</v>
      </c>
      <c r="DE29" s="2" t="s">
        <v>142</v>
      </c>
      <c r="DF29" s="2" t="s">
        <v>132</v>
      </c>
      <c r="DG29" s="2" t="s">
        <v>167</v>
      </c>
      <c r="DH29" s="2" t="s">
        <v>261</v>
      </c>
      <c r="DI29" s="2" t="s">
        <v>145</v>
      </c>
      <c r="DJ29" s="2" t="s">
        <v>135</v>
      </c>
      <c r="DK29" s="4">
        <v>1</v>
      </c>
      <c r="DL29" s="8">
        <v>100.1</v>
      </c>
      <c r="DM29" s="4"/>
      <c r="DN29" s="8"/>
      <c r="DO29" s="7"/>
      <c r="DP29" s="7"/>
      <c r="DQ29" s="2" t="s">
        <v>142</v>
      </c>
      <c r="DR29" s="2" t="s">
        <v>132</v>
      </c>
      <c r="DS29" s="2" t="s">
        <v>149</v>
      </c>
      <c r="DT29" s="2" t="s">
        <v>329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150</v>
      </c>
      <c r="EF29" s="2" t="s">
        <v>330</v>
      </c>
      <c r="EG29" s="2" t="s">
        <v>145</v>
      </c>
      <c r="EH29" s="2" t="s">
        <v>135</v>
      </c>
      <c r="EI29" s="4"/>
      <c r="EJ29" s="8"/>
      <c r="EK29" s="4">
        <v>1</v>
      </c>
      <c r="EL29" s="8">
        <v>89.38</v>
      </c>
      <c r="EM29" s="7">
        <v>-1</v>
      </c>
      <c r="EN29" s="7">
        <v>-1</v>
      </c>
      <c r="EO29" s="2" t="s">
        <v>142</v>
      </c>
      <c r="EP29" s="2" t="s">
        <v>132</v>
      </c>
      <c r="EQ29" s="2" t="s">
        <v>152</v>
      </c>
      <c r="ER29" s="2" t="s">
        <v>331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316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155</v>
      </c>
      <c r="FP29" s="2" t="s">
        <v>332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157</v>
      </c>
      <c r="FZ29" s="2" t="s">
        <v>132</v>
      </c>
      <c r="GA29" s="2" t="s">
        <v>135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184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159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160</v>
      </c>
      <c r="HK29" s="2" t="s">
        <v>161</v>
      </c>
      <c r="HL29" s="2" t="s">
        <v>135</v>
      </c>
      <c r="HM29" s="2" t="s">
        <v>145</v>
      </c>
      <c r="HN29" s="2" t="s">
        <v>135</v>
      </c>
      <c r="HO29" s="4">
        <v>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>
        <v>175</v>
      </c>
      <c r="IH29" s="4"/>
      <c r="II29" s="4"/>
      <c r="IJ29" s="4"/>
      <c r="IK29" s="4"/>
    </row>
    <row r="30">
      <c r="A30" s="2" t="s">
        <v>333</v>
      </c>
      <c r="B30" s="2" t="s">
        <v>124</v>
      </c>
      <c r="C30" s="2" t="s">
        <v>125</v>
      </c>
      <c r="D30" s="2" t="s">
        <v>304</v>
      </c>
      <c r="E30" s="2" t="s">
        <v>305</v>
      </c>
      <c r="F30" s="2" t="s">
        <v>306</v>
      </c>
      <c r="G30" s="2" t="s">
        <v>306</v>
      </c>
      <c r="H30" s="2" t="s">
        <v>306</v>
      </c>
      <c r="I30" s="2" t="s">
        <v>325</v>
      </c>
      <c r="J30" s="2" t="s">
        <v>163</v>
      </c>
      <c r="K30" s="2" t="s">
        <v>326</v>
      </c>
      <c r="L30" s="3">
        <v>102.14</v>
      </c>
      <c r="M30" s="3">
        <v>107.25</v>
      </c>
      <c r="N30" s="3">
        <v>299.99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308</v>
      </c>
      <c r="V30" s="2" t="s">
        <v>309</v>
      </c>
      <c r="W30" s="2" t="s">
        <v>138</v>
      </c>
      <c r="X30" s="2" t="s">
        <v>135</v>
      </c>
      <c r="Y30" s="2" t="s">
        <v>188</v>
      </c>
      <c r="Z30" s="4">
        <v>81</v>
      </c>
      <c r="AA30" s="4">
        <f>=ROUNDDOWN(40.5,0)</f>
      </c>
      <c r="AB30" s="5">
        <v>2</v>
      </c>
      <c r="AC30" s="2" t="s">
        <v>310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8</v>
      </c>
      <c r="AQ30" s="8">
        <v>1084.88</v>
      </c>
      <c r="AR30" s="4">
        <v>2</v>
      </c>
      <c r="AS30" s="8">
        <v>214.5</v>
      </c>
      <c r="AT30" s="7">
        <v>3</v>
      </c>
      <c r="AU30" s="7">
        <v>4.0577</v>
      </c>
      <c r="AV30" s="4" t="s">
        <v>135</v>
      </c>
      <c r="AW30" s="8" t="s">
        <v>135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>
        <v>0.6793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 t="s">
        <v>135</v>
      </c>
      <c r="BJ30" s="4">
        <v>8</v>
      </c>
      <c r="BK30" s="8">
        <v>1084.88</v>
      </c>
      <c r="BL30" s="2" t="s">
        <v>311</v>
      </c>
      <c r="BM30" s="7">
        <v>1</v>
      </c>
      <c r="BN30" s="7">
        <v>1</v>
      </c>
      <c r="BO30" s="4">
        <v>1</v>
      </c>
      <c r="BP30" s="8">
        <v>115.83</v>
      </c>
      <c r="BQ30" s="4"/>
      <c r="BR30" s="8"/>
      <c r="BS30" s="7"/>
      <c r="BT30" s="7"/>
      <c r="BU30" s="2" t="s">
        <v>142</v>
      </c>
      <c r="BV30" s="2" t="s">
        <v>132</v>
      </c>
      <c r="BW30" s="2" t="s">
        <v>312</v>
      </c>
      <c r="BX30" s="2" t="s">
        <v>270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135</v>
      </c>
      <c r="CJ30" s="2" t="s">
        <v>334</v>
      </c>
      <c r="CK30" s="2" t="s">
        <v>145</v>
      </c>
      <c r="CL30" s="2" t="s">
        <v>135</v>
      </c>
      <c r="CM30" s="4">
        <v>5</v>
      </c>
      <c r="CN30" s="8">
        <v>593.94</v>
      </c>
      <c r="CO30" s="4"/>
      <c r="CP30" s="8"/>
      <c r="CQ30" s="7"/>
      <c r="CR30" s="7"/>
      <c r="CS30" s="2" t="s">
        <v>142</v>
      </c>
      <c r="CT30" s="2" t="s">
        <v>132</v>
      </c>
      <c r="CU30" s="2" t="s">
        <v>188</v>
      </c>
      <c r="CV30" s="2" t="s">
        <v>168</v>
      </c>
      <c r="CW30" s="2" t="s">
        <v>145</v>
      </c>
      <c r="CX30" s="2" t="s">
        <v>135</v>
      </c>
      <c r="CY30" s="4">
        <v>1</v>
      </c>
      <c r="CZ30" s="8">
        <v>254.99</v>
      </c>
      <c r="DA30" s="4"/>
      <c r="DB30" s="8"/>
      <c r="DC30" s="7"/>
      <c r="DD30" s="7"/>
      <c r="DE30" s="2" t="s">
        <v>142</v>
      </c>
      <c r="DF30" s="2" t="s">
        <v>132</v>
      </c>
      <c r="DG30" s="2" t="s">
        <v>167</v>
      </c>
      <c r="DH30" s="2" t="s">
        <v>335</v>
      </c>
      <c r="DI30" s="2" t="s">
        <v>145</v>
      </c>
      <c r="DJ30" s="2" t="s">
        <v>135</v>
      </c>
      <c r="DK30" s="4">
        <v>1</v>
      </c>
      <c r="DL30" s="8">
        <v>120.12</v>
      </c>
      <c r="DM30" s="4"/>
      <c r="DN30" s="8"/>
      <c r="DO30" s="7"/>
      <c r="DP30" s="7"/>
      <c r="DQ30" s="2" t="s">
        <v>142</v>
      </c>
      <c r="DR30" s="2" t="s">
        <v>132</v>
      </c>
      <c r="DS30" s="2" t="s">
        <v>149</v>
      </c>
      <c r="DT30" s="2" t="s">
        <v>336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150</v>
      </c>
      <c r="EF30" s="2" t="s">
        <v>236</v>
      </c>
      <c r="EG30" s="2" t="s">
        <v>145</v>
      </c>
      <c r="EH30" s="2" t="s">
        <v>135</v>
      </c>
      <c r="EI30" s="4"/>
      <c r="EJ30" s="8"/>
      <c r="EK30" s="4">
        <v>2</v>
      </c>
      <c r="EL30" s="8">
        <v>214.5</v>
      </c>
      <c r="EM30" s="7">
        <v>-1</v>
      </c>
      <c r="EN30" s="7">
        <v>-1</v>
      </c>
      <c r="EO30" s="2" t="s">
        <v>142</v>
      </c>
      <c r="EP30" s="2" t="s">
        <v>132</v>
      </c>
      <c r="EQ30" s="2" t="s">
        <v>152</v>
      </c>
      <c r="ER30" s="2" t="s">
        <v>337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316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155</v>
      </c>
      <c r="FP30" s="2" t="s">
        <v>323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157</v>
      </c>
      <c r="FZ30" s="2" t="s">
        <v>132</v>
      </c>
      <c r="GA30" s="2" t="s">
        <v>135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184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159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160</v>
      </c>
      <c r="HK30" s="2" t="s">
        <v>161</v>
      </c>
      <c r="HL30" s="2" t="s">
        <v>135</v>
      </c>
      <c r="HM30" s="2" t="s">
        <v>145</v>
      </c>
      <c r="HN30" s="2" t="s">
        <v>135</v>
      </c>
      <c r="HO30" s="4">
        <v>81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>
        <v>125</v>
      </c>
      <c r="IH30" s="4"/>
      <c r="II30" s="4"/>
      <c r="IJ30" s="4"/>
      <c r="IK30" s="4"/>
    </row>
    <row r="31">
      <c r="A31" s="2" t="s">
        <v>338</v>
      </c>
      <c r="B31" s="2" t="s">
        <v>124</v>
      </c>
      <c r="C31" s="2" t="s">
        <v>125</v>
      </c>
      <c r="D31" s="2" t="s">
        <v>339</v>
      </c>
      <c r="E31" s="2" t="s">
        <v>340</v>
      </c>
      <c r="F31" s="2" t="s">
        <v>341</v>
      </c>
      <c r="G31" s="2" t="s">
        <v>341</v>
      </c>
      <c r="H31" s="2" t="s">
        <v>341</v>
      </c>
      <c r="I31" s="2" t="s">
        <v>342</v>
      </c>
      <c r="J31" s="2" t="s">
        <v>343</v>
      </c>
      <c r="K31" s="2" t="s">
        <v>277</v>
      </c>
      <c r="L31" s="3">
        <v>34.04</v>
      </c>
      <c r="M31" s="3">
        <v>35.74</v>
      </c>
      <c r="N31" s="3">
        <v>109.99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344</v>
      </c>
      <c r="V31" s="2" t="s">
        <v>309</v>
      </c>
      <c r="W31" s="2" t="s">
        <v>138</v>
      </c>
      <c r="X31" s="2" t="s">
        <v>135</v>
      </c>
      <c r="Y31" s="2" t="s">
        <v>167</v>
      </c>
      <c r="Z31" s="4">
        <v>76</v>
      </c>
      <c r="AA31" s="4">
        <f>=ROUNDDOWN(38,0)</f>
      </c>
      <c r="AB31" s="5">
        <v>2</v>
      </c>
      <c r="AC31" s="2" t="s">
        <v>345</v>
      </c>
      <c r="AD31" s="4">
        <v>130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13</v>
      </c>
      <c r="AQ31" s="8">
        <v>507.7</v>
      </c>
      <c r="AR31" s="4">
        <v>2</v>
      </c>
      <c r="AS31" s="8">
        <v>70.12</v>
      </c>
      <c r="AT31" s="7">
        <v>5.5</v>
      </c>
      <c r="AU31" s="7">
        <v>6.2404</v>
      </c>
      <c r="AV31" s="4">
        <v>13</v>
      </c>
      <c r="AW31" s="8">
        <v>507.7</v>
      </c>
      <c r="AX31" s="4">
        <v>2</v>
      </c>
      <c r="AY31" s="8">
        <v>70.12</v>
      </c>
      <c r="AZ31" s="7">
        <v>5.5</v>
      </c>
      <c r="BA31" s="7">
        <v>6.2404</v>
      </c>
      <c r="BB31" s="7">
        <v>1</v>
      </c>
      <c r="BC31" s="4">
        <v>37</v>
      </c>
      <c r="BD31" s="8">
        <v>1552.82</v>
      </c>
      <c r="BE31" s="4">
        <v>6</v>
      </c>
      <c r="BF31" s="8">
        <v>193.68</v>
      </c>
      <c r="BG31" s="7">
        <v>5.1667</v>
      </c>
      <c r="BH31" s="7">
        <v>7.0175</v>
      </c>
      <c r="BI31" s="7">
        <v>0.327</v>
      </c>
      <c r="BJ31" s="4">
        <v>13</v>
      </c>
      <c r="BK31" s="8">
        <v>507.7</v>
      </c>
      <c r="BL31" s="2" t="s">
        <v>346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347</v>
      </c>
      <c r="BX31" s="2" t="s">
        <v>348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157</v>
      </c>
      <c r="CH31" s="2" t="s">
        <v>132</v>
      </c>
      <c r="CI31" s="2" t="s">
        <v>135</v>
      </c>
      <c r="CJ31" s="2" t="s">
        <v>135</v>
      </c>
      <c r="CK31" s="2" t="s">
        <v>145</v>
      </c>
      <c r="CL31" s="2" t="s">
        <v>135</v>
      </c>
      <c r="CM31" s="4">
        <v>10</v>
      </c>
      <c r="CN31" s="8">
        <v>391.9</v>
      </c>
      <c r="CO31" s="4">
        <v>2</v>
      </c>
      <c r="CP31" s="8">
        <v>70.12</v>
      </c>
      <c r="CQ31" s="7">
        <v>4</v>
      </c>
      <c r="CR31" s="7">
        <v>4.589</v>
      </c>
      <c r="CS31" s="2" t="s">
        <v>142</v>
      </c>
      <c r="CT31" s="2" t="s">
        <v>132</v>
      </c>
      <c r="CU31" s="2" t="s">
        <v>167</v>
      </c>
      <c r="CV31" s="2" t="s">
        <v>153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267</v>
      </c>
      <c r="DH31" s="2" t="s">
        <v>147</v>
      </c>
      <c r="DI31" s="2" t="s">
        <v>145</v>
      </c>
      <c r="DJ31" s="2" t="s">
        <v>135</v>
      </c>
      <c r="DK31" s="4">
        <v>2</v>
      </c>
      <c r="DL31" s="8">
        <v>80.06</v>
      </c>
      <c r="DM31" s="4"/>
      <c r="DN31" s="8"/>
      <c r="DO31" s="7"/>
      <c r="DP31" s="7"/>
      <c r="DQ31" s="2" t="s">
        <v>142</v>
      </c>
      <c r="DR31" s="2" t="s">
        <v>132</v>
      </c>
      <c r="DS31" s="2" t="s">
        <v>149</v>
      </c>
      <c r="DT31" s="2" t="s">
        <v>315</v>
      </c>
      <c r="DU31" s="2" t="s">
        <v>145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349</v>
      </c>
      <c r="EF31" s="2" t="s">
        <v>287</v>
      </c>
      <c r="EG31" s="2" t="s">
        <v>145</v>
      </c>
      <c r="EH31" s="2" t="s">
        <v>135</v>
      </c>
      <c r="EI31" s="4">
        <v>1</v>
      </c>
      <c r="EJ31" s="8">
        <v>35.74</v>
      </c>
      <c r="EK31" s="4"/>
      <c r="EL31" s="8"/>
      <c r="EM31" s="7"/>
      <c r="EN31" s="7"/>
      <c r="EO31" s="2" t="s">
        <v>142</v>
      </c>
      <c r="EP31" s="2" t="s">
        <v>132</v>
      </c>
      <c r="EQ31" s="2" t="s">
        <v>152</v>
      </c>
      <c r="ER31" s="2" t="s">
        <v>350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351</v>
      </c>
      <c r="FB31" s="2" t="s">
        <v>132</v>
      </c>
      <c r="FC31" s="2" t="s">
        <v>135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352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157</v>
      </c>
      <c r="FZ31" s="2" t="s">
        <v>132</v>
      </c>
      <c r="GA31" s="2" t="s">
        <v>135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184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353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160</v>
      </c>
      <c r="HK31" s="2" t="s">
        <v>161</v>
      </c>
      <c r="HL31" s="2" t="s">
        <v>135</v>
      </c>
      <c r="HM31" s="2" t="s">
        <v>145</v>
      </c>
      <c r="HN31" s="2" t="s">
        <v>135</v>
      </c>
      <c r="HO31" s="4">
        <v>76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>
        <v>130</v>
      </c>
    </row>
    <row r="32">
      <c r="A32" s="2" t="s">
        <v>354</v>
      </c>
      <c r="B32" s="2" t="s">
        <v>124</v>
      </c>
      <c r="C32" s="2" t="s">
        <v>125</v>
      </c>
      <c r="D32" s="2" t="s">
        <v>339</v>
      </c>
      <c r="E32" s="2" t="s">
        <v>340</v>
      </c>
      <c r="F32" s="2" t="s">
        <v>341</v>
      </c>
      <c r="G32" s="2" t="s">
        <v>341</v>
      </c>
      <c r="H32" s="2" t="s">
        <v>341</v>
      </c>
      <c r="I32" s="2" t="s">
        <v>342</v>
      </c>
      <c r="J32" s="2" t="s">
        <v>343</v>
      </c>
      <c r="K32" s="2" t="s">
        <v>355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356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344</v>
      </c>
      <c r="V32" s="2" t="s">
        <v>309</v>
      </c>
      <c r="W32" s="2" t="s">
        <v>138</v>
      </c>
      <c r="X32" s="2" t="s">
        <v>135</v>
      </c>
      <c r="Y32" s="2" t="s">
        <v>167</v>
      </c>
      <c r="Z32" s="4">
        <v>171</v>
      </c>
      <c r="AA32" s="4">
        <f>=ROUNDDOWN(57,0)</f>
      </c>
      <c r="AB32" s="5">
        <v>3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8</v>
      </c>
      <c r="AQ32" s="8">
        <v>421.44</v>
      </c>
      <c r="AR32" s="4">
        <v>3</v>
      </c>
      <c r="AS32" s="8">
        <v>87.82</v>
      </c>
      <c r="AT32" s="7">
        <v>1.6667</v>
      </c>
      <c r="AU32" s="7">
        <v>3.7989</v>
      </c>
      <c r="AV32" s="4">
        <v>8</v>
      </c>
      <c r="AW32" s="8">
        <v>421.44</v>
      </c>
      <c r="AX32" s="4">
        <v>3</v>
      </c>
      <c r="AY32" s="8">
        <v>87.82</v>
      </c>
      <c r="AZ32" s="7">
        <v>1.6667</v>
      </c>
      <c r="BA32" s="7">
        <v>3.7989</v>
      </c>
      <c r="BB32" s="7">
        <v>1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0.2714</v>
      </c>
      <c r="BJ32" s="4">
        <v>8</v>
      </c>
      <c r="BK32" s="8">
        <v>421.44</v>
      </c>
      <c r="BL32" s="2" t="s">
        <v>357</v>
      </c>
      <c r="BM32" s="7">
        <v>1</v>
      </c>
      <c r="BN32" s="7">
        <v>1</v>
      </c>
      <c r="BO32" s="4">
        <v>4</v>
      </c>
      <c r="BP32" s="8">
        <v>154.4</v>
      </c>
      <c r="BQ32" s="4"/>
      <c r="BR32" s="8"/>
      <c r="BS32" s="7"/>
      <c r="BT32" s="7"/>
      <c r="BU32" s="2" t="s">
        <v>142</v>
      </c>
      <c r="BV32" s="2" t="s">
        <v>132</v>
      </c>
      <c r="BW32" s="2" t="s">
        <v>347</v>
      </c>
      <c r="BX32" s="2" t="s">
        <v>348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157</v>
      </c>
      <c r="CH32" s="2" t="s">
        <v>132</v>
      </c>
      <c r="CI32" s="2" t="s">
        <v>135</v>
      </c>
      <c r="CJ32" s="2" t="s">
        <v>135</v>
      </c>
      <c r="CK32" s="2" t="s">
        <v>145</v>
      </c>
      <c r="CL32" s="2" t="s">
        <v>135</v>
      </c>
      <c r="CM32" s="4"/>
      <c r="CN32" s="8"/>
      <c r="CO32" s="4">
        <v>2</v>
      </c>
      <c r="CP32" s="8">
        <v>70.12</v>
      </c>
      <c r="CQ32" s="7">
        <v>-1</v>
      </c>
      <c r="CR32" s="7">
        <v>-1</v>
      </c>
      <c r="CS32" s="2" t="s">
        <v>142</v>
      </c>
      <c r="CT32" s="2" t="s">
        <v>132</v>
      </c>
      <c r="CU32" s="2" t="s">
        <v>188</v>
      </c>
      <c r="CV32" s="2" t="s">
        <v>153</v>
      </c>
      <c r="CW32" s="2" t="s">
        <v>145</v>
      </c>
      <c r="CX32" s="2" t="s">
        <v>135</v>
      </c>
      <c r="CY32" s="4">
        <v>2</v>
      </c>
      <c r="CZ32" s="8">
        <v>186.98</v>
      </c>
      <c r="DA32" s="4">
        <v>1</v>
      </c>
      <c r="DB32" s="8">
        <v>17.7</v>
      </c>
      <c r="DC32" s="7">
        <v>1</v>
      </c>
      <c r="DD32" s="7">
        <v>9.5638</v>
      </c>
      <c r="DE32" s="2" t="s">
        <v>142</v>
      </c>
      <c r="DF32" s="2" t="s">
        <v>132</v>
      </c>
      <c r="DG32" s="2" t="s">
        <v>188</v>
      </c>
      <c r="DH32" s="2" t="s">
        <v>358</v>
      </c>
      <c r="DI32" s="2" t="s">
        <v>145</v>
      </c>
      <c r="DJ32" s="2" t="s">
        <v>135</v>
      </c>
      <c r="DK32" s="4">
        <v>2</v>
      </c>
      <c r="DL32" s="8">
        <v>80.06</v>
      </c>
      <c r="DM32" s="4"/>
      <c r="DN32" s="8"/>
      <c r="DO32" s="7"/>
      <c r="DP32" s="7"/>
      <c r="DQ32" s="2" t="s">
        <v>142</v>
      </c>
      <c r="DR32" s="2" t="s">
        <v>132</v>
      </c>
      <c r="DS32" s="2" t="s">
        <v>149</v>
      </c>
      <c r="DT32" s="2" t="s">
        <v>244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349</v>
      </c>
      <c r="EF32" s="2" t="s">
        <v>245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152</v>
      </c>
      <c r="ER32" s="2" t="s">
        <v>287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351</v>
      </c>
      <c r="FB32" s="2" t="s">
        <v>132</v>
      </c>
      <c r="FC32" s="2" t="s">
        <v>135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352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157</v>
      </c>
      <c r="FZ32" s="2" t="s">
        <v>132</v>
      </c>
      <c r="GA32" s="2" t="s">
        <v>135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184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353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160</v>
      </c>
      <c r="HK32" s="2" t="s">
        <v>161</v>
      </c>
      <c r="HL32" s="2" t="s">
        <v>135</v>
      </c>
      <c r="HM32" s="2" t="s">
        <v>145</v>
      </c>
      <c r="HN32" s="2" t="s">
        <v>135</v>
      </c>
      <c r="HO32" s="4">
        <v>171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359</v>
      </c>
      <c r="B33" s="2" t="s">
        <v>124</v>
      </c>
      <c r="C33" s="2" t="s">
        <v>125</v>
      </c>
      <c r="D33" s="2" t="s">
        <v>339</v>
      </c>
      <c r="E33" s="2" t="s">
        <v>340</v>
      </c>
      <c r="F33" s="2" t="s">
        <v>341</v>
      </c>
      <c r="G33" s="2" t="s">
        <v>341</v>
      </c>
      <c r="H33" s="2" t="s">
        <v>341</v>
      </c>
      <c r="I33" s="2" t="s">
        <v>342</v>
      </c>
      <c r="J33" s="2" t="s">
        <v>343</v>
      </c>
      <c r="K33" s="2" t="s">
        <v>360</v>
      </c>
      <c r="L33" s="3">
        <v>34.04</v>
      </c>
      <c r="M33" s="3">
        <v>35.74</v>
      </c>
      <c r="N33" s="3">
        <v>109.99</v>
      </c>
      <c r="O33" s="2" t="s">
        <v>132</v>
      </c>
      <c r="P33" s="2" t="s">
        <v>356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344</v>
      </c>
      <c r="V33" s="2" t="s">
        <v>309</v>
      </c>
      <c r="W33" s="2" t="s">
        <v>138</v>
      </c>
      <c r="X33" s="2" t="s">
        <v>135</v>
      </c>
      <c r="Y33" s="2" t="s">
        <v>167</v>
      </c>
      <c r="Z33" s="4">
        <v>155</v>
      </c>
      <c r="AA33" s="4">
        <f>=ROUNDDOWN(77.5,0)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9</v>
      </c>
      <c r="AQ33" s="8">
        <v>346.33</v>
      </c>
      <c r="AR33" s="4">
        <v>1</v>
      </c>
      <c r="AS33" s="8">
        <v>35.74</v>
      </c>
      <c r="AT33" s="7">
        <v>8</v>
      </c>
      <c r="AU33" s="7">
        <v>8.6903</v>
      </c>
      <c r="AV33" s="4">
        <v>9</v>
      </c>
      <c r="AW33" s="8">
        <v>346.33</v>
      </c>
      <c r="AX33" s="4">
        <v>1</v>
      </c>
      <c r="AY33" s="8">
        <v>35.74</v>
      </c>
      <c r="AZ33" s="7">
        <v>8</v>
      </c>
      <c r="BA33" s="7">
        <v>8.6903</v>
      </c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0.223</v>
      </c>
      <c r="BJ33" s="4">
        <v>9</v>
      </c>
      <c r="BK33" s="8">
        <v>346.33</v>
      </c>
      <c r="BL33" s="2" t="s">
        <v>361</v>
      </c>
      <c r="BM33" s="7">
        <v>1</v>
      </c>
      <c r="BN33" s="7">
        <v>1</v>
      </c>
      <c r="BO33" s="4">
        <v>8</v>
      </c>
      <c r="BP33" s="8">
        <v>308.8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347</v>
      </c>
      <c r="BX33" s="2" t="s">
        <v>280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157</v>
      </c>
      <c r="CH33" s="2" t="s">
        <v>132</v>
      </c>
      <c r="CI33" s="2" t="s">
        <v>135</v>
      </c>
      <c r="CJ33" s="2" t="s">
        <v>135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188</v>
      </c>
      <c r="CV33" s="2" t="s">
        <v>167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167</v>
      </c>
      <c r="DH33" s="2" t="s">
        <v>261</v>
      </c>
      <c r="DI33" s="2" t="s">
        <v>145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149</v>
      </c>
      <c r="DT33" s="2" t="s">
        <v>362</v>
      </c>
      <c r="DU33" s="2" t="s">
        <v>145</v>
      </c>
      <c r="DV33" s="2" t="s">
        <v>135</v>
      </c>
      <c r="DW33" s="4">
        <v>1</v>
      </c>
      <c r="DX33" s="8">
        <v>37.53</v>
      </c>
      <c r="DY33" s="4"/>
      <c r="DZ33" s="8"/>
      <c r="EA33" s="7"/>
      <c r="EB33" s="7"/>
      <c r="EC33" s="2" t="s">
        <v>142</v>
      </c>
      <c r="ED33" s="2" t="s">
        <v>132</v>
      </c>
      <c r="EE33" s="2" t="s">
        <v>349</v>
      </c>
      <c r="EF33" s="2" t="s">
        <v>363</v>
      </c>
      <c r="EG33" s="2" t="s">
        <v>145</v>
      </c>
      <c r="EH33" s="2" t="s">
        <v>135</v>
      </c>
      <c r="EI33" s="4"/>
      <c r="EJ33" s="8"/>
      <c r="EK33" s="4">
        <v>1</v>
      </c>
      <c r="EL33" s="8">
        <v>35.74</v>
      </c>
      <c r="EM33" s="7">
        <v>-1</v>
      </c>
      <c r="EN33" s="7">
        <v>-1</v>
      </c>
      <c r="EO33" s="2" t="s">
        <v>142</v>
      </c>
      <c r="EP33" s="2" t="s">
        <v>132</v>
      </c>
      <c r="EQ33" s="2" t="s">
        <v>152</v>
      </c>
      <c r="ER33" s="2" t="s">
        <v>337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351</v>
      </c>
      <c r="FB33" s="2" t="s">
        <v>132</v>
      </c>
      <c r="FC33" s="2" t="s">
        <v>135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352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157</v>
      </c>
      <c r="FZ33" s="2" t="s">
        <v>132</v>
      </c>
      <c r="GA33" s="2" t="s">
        <v>135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184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353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160</v>
      </c>
      <c r="HK33" s="2" t="s">
        <v>161</v>
      </c>
      <c r="HL33" s="2" t="s">
        <v>135</v>
      </c>
      <c r="HM33" s="2" t="s">
        <v>145</v>
      </c>
      <c r="HN33" s="2" t="s">
        <v>135</v>
      </c>
      <c r="HO33" s="4">
        <v>155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364</v>
      </c>
      <c r="B34" s="2" t="s">
        <v>124</v>
      </c>
      <c r="C34" s="2" t="s">
        <v>125</v>
      </c>
      <c r="D34" s="2" t="s">
        <v>339</v>
      </c>
      <c r="E34" s="2" t="s">
        <v>340</v>
      </c>
      <c r="F34" s="2" t="s">
        <v>341</v>
      </c>
      <c r="G34" s="2" t="s">
        <v>341</v>
      </c>
      <c r="H34" s="2" t="s">
        <v>341</v>
      </c>
      <c r="I34" s="2" t="s">
        <v>342</v>
      </c>
      <c r="J34" s="2" t="s">
        <v>343</v>
      </c>
      <c r="K34" s="2" t="s">
        <v>187</v>
      </c>
      <c r="L34" s="3">
        <v>34.04</v>
      </c>
      <c r="M34" s="3">
        <v>35.74</v>
      </c>
      <c r="N34" s="3">
        <v>109.99</v>
      </c>
      <c r="O34" s="2" t="s">
        <v>132</v>
      </c>
      <c r="P34" s="2" t="s">
        <v>356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344</v>
      </c>
      <c r="V34" s="2" t="s">
        <v>309</v>
      </c>
      <c r="W34" s="2" t="s">
        <v>138</v>
      </c>
      <c r="X34" s="2" t="s">
        <v>135</v>
      </c>
      <c r="Y34" s="2" t="s">
        <v>167</v>
      </c>
      <c r="Z34" s="4">
        <v>208</v>
      </c>
      <c r="AA34" s="4">
        <f>=ROUNDDOWN(104,0)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7</v>
      </c>
      <c r="AQ34" s="8">
        <v>277.35</v>
      </c>
      <c r="AR34" s="4"/>
      <c r="AS34" s="8"/>
      <c r="AT34" s="7"/>
      <c r="AU34" s="7"/>
      <c r="AV34" s="4">
        <v>7</v>
      </c>
      <c r="AW34" s="8">
        <v>277.35</v>
      </c>
      <c r="AX34" s="4"/>
      <c r="AY34" s="8"/>
      <c r="AZ34" s="7"/>
      <c r="BA34" s="7"/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0.1786</v>
      </c>
      <c r="BJ34" s="4">
        <v>7</v>
      </c>
      <c r="BK34" s="8">
        <v>277.35</v>
      </c>
      <c r="BL34" s="2" t="s">
        <v>365</v>
      </c>
      <c r="BM34" s="7">
        <v>1</v>
      </c>
      <c r="BN34" s="7">
        <v>1</v>
      </c>
      <c r="BO34" s="4">
        <v>2</v>
      </c>
      <c r="BP34" s="8">
        <v>77.2</v>
      </c>
      <c r="BQ34" s="4"/>
      <c r="BR34" s="8"/>
      <c r="BS34" s="7"/>
      <c r="BT34" s="7"/>
      <c r="BU34" s="2" t="s">
        <v>142</v>
      </c>
      <c r="BV34" s="2" t="s">
        <v>132</v>
      </c>
      <c r="BW34" s="2" t="s">
        <v>347</v>
      </c>
      <c r="BX34" s="2" t="s">
        <v>366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157</v>
      </c>
      <c r="CH34" s="2" t="s">
        <v>132</v>
      </c>
      <c r="CI34" s="2" t="s">
        <v>135</v>
      </c>
      <c r="CJ34" s="2" t="s">
        <v>135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188</v>
      </c>
      <c r="CV34" s="2" t="s">
        <v>367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167</v>
      </c>
      <c r="DH34" s="2" t="s">
        <v>368</v>
      </c>
      <c r="DI34" s="2" t="s">
        <v>145</v>
      </c>
      <c r="DJ34" s="2" t="s">
        <v>135</v>
      </c>
      <c r="DK34" s="4">
        <v>5</v>
      </c>
      <c r="DL34" s="8">
        <v>200.15</v>
      </c>
      <c r="DM34" s="4"/>
      <c r="DN34" s="8"/>
      <c r="DO34" s="7"/>
      <c r="DP34" s="7"/>
      <c r="DQ34" s="2" t="s">
        <v>142</v>
      </c>
      <c r="DR34" s="2" t="s">
        <v>132</v>
      </c>
      <c r="DS34" s="2" t="s">
        <v>149</v>
      </c>
      <c r="DT34" s="2" t="s">
        <v>369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349</v>
      </c>
      <c r="EF34" s="2" t="s">
        <v>222</v>
      </c>
      <c r="EG34" s="2" t="s">
        <v>145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152</v>
      </c>
      <c r="ER34" s="2" t="s">
        <v>370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351</v>
      </c>
      <c r="FB34" s="2" t="s">
        <v>132</v>
      </c>
      <c r="FC34" s="2" t="s">
        <v>135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352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157</v>
      </c>
      <c r="FZ34" s="2" t="s">
        <v>132</v>
      </c>
      <c r="GA34" s="2" t="s">
        <v>135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184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353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160</v>
      </c>
      <c r="HK34" s="2" t="s">
        <v>161</v>
      </c>
      <c r="HL34" s="2" t="s">
        <v>371</v>
      </c>
      <c r="HM34" s="2" t="s">
        <v>145</v>
      </c>
      <c r="HN34" s="2" t="s">
        <v>135</v>
      </c>
      <c r="HO34" s="4">
        <v>208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372</v>
      </c>
      <c r="B35" s="2" t="s">
        <v>124</v>
      </c>
      <c r="C35" s="2" t="s">
        <v>125</v>
      </c>
      <c r="D35" s="2" t="s">
        <v>339</v>
      </c>
      <c r="E35" s="2" t="s">
        <v>340</v>
      </c>
      <c r="F35" s="2" t="s">
        <v>341</v>
      </c>
      <c r="G35" s="2" t="s">
        <v>341</v>
      </c>
      <c r="H35" s="2" t="s">
        <v>341</v>
      </c>
      <c r="I35" s="2" t="s">
        <v>342</v>
      </c>
      <c r="J35" s="2" t="s">
        <v>343</v>
      </c>
      <c r="K35" s="2" t="s">
        <v>239</v>
      </c>
      <c r="L35" s="3">
        <v>34.04</v>
      </c>
      <c r="M35" s="3">
        <v>35.74</v>
      </c>
      <c r="N35" s="3">
        <v>109.99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344</v>
      </c>
      <c r="V35" s="2" t="s">
        <v>309</v>
      </c>
      <c r="W35" s="2" t="s">
        <v>138</v>
      </c>
      <c r="X35" s="2" t="s">
        <v>135</v>
      </c>
      <c r="Y35" s="2" t="s">
        <v>167</v>
      </c>
      <c r="Z35" s="4">
        <v>101</v>
      </c>
      <c r="AA35" s="4">
        <f>=ROUNDDOWN(101,0)</f>
      </c>
      <c r="AB35" s="5">
        <v>1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135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347</v>
      </c>
      <c r="BX35" s="2" t="s">
        <v>236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157</v>
      </c>
      <c r="CH35" s="2" t="s">
        <v>132</v>
      </c>
      <c r="CI35" s="2" t="s">
        <v>135</v>
      </c>
      <c r="CJ35" s="2" t="s">
        <v>135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188</v>
      </c>
      <c r="CV35" s="2" t="s">
        <v>367</v>
      </c>
      <c r="CW35" s="2" t="s">
        <v>145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188</v>
      </c>
      <c r="DH35" s="2" t="s">
        <v>243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149</v>
      </c>
      <c r="DT35" s="2" t="s">
        <v>268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349</v>
      </c>
      <c r="EF35" s="2" t="s">
        <v>373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152</v>
      </c>
      <c r="ER35" s="2" t="s">
        <v>374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351</v>
      </c>
      <c r="FB35" s="2" t="s">
        <v>132</v>
      </c>
      <c r="FC35" s="2" t="s">
        <v>135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352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157</v>
      </c>
      <c r="FZ35" s="2" t="s">
        <v>132</v>
      </c>
      <c r="GA35" s="2" t="s">
        <v>135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184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353</v>
      </c>
      <c r="GZ35" s="2" t="s">
        <v>152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160</v>
      </c>
      <c r="HK35" s="2" t="s">
        <v>161</v>
      </c>
      <c r="HL35" s="2" t="s">
        <v>135</v>
      </c>
      <c r="HM35" s="2" t="s">
        <v>145</v>
      </c>
      <c r="HN35" s="2" t="s">
        <v>135</v>
      </c>
      <c r="HO35" s="4">
        <v>101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375</v>
      </c>
      <c r="B36" s="2" t="s">
        <v>124</v>
      </c>
      <c r="C36" s="2" t="s">
        <v>125</v>
      </c>
      <c r="D36" s="2" t="s">
        <v>339</v>
      </c>
      <c r="E36" s="2" t="s">
        <v>340</v>
      </c>
      <c r="F36" s="2" t="s">
        <v>376</v>
      </c>
      <c r="G36" s="2" t="s">
        <v>376</v>
      </c>
      <c r="H36" s="2" t="s">
        <v>376</v>
      </c>
      <c r="I36" s="2" t="s">
        <v>377</v>
      </c>
      <c r="J36" s="2" t="s">
        <v>378</v>
      </c>
      <c r="K36" s="2" t="s">
        <v>277</v>
      </c>
      <c r="L36" s="3">
        <v>30.95</v>
      </c>
      <c r="M36" s="3">
        <v>32.5</v>
      </c>
      <c r="N36" s="3">
        <v>99.99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344</v>
      </c>
      <c r="V36" s="2" t="s">
        <v>215</v>
      </c>
      <c r="W36" s="2" t="s">
        <v>138</v>
      </c>
      <c r="X36" s="2" t="s">
        <v>135</v>
      </c>
      <c r="Y36" s="2" t="s">
        <v>167</v>
      </c>
      <c r="Z36" s="4">
        <v>27</v>
      </c>
      <c r="AA36" s="4">
        <f>=ROUNDDOWN(9,0)</f>
      </c>
      <c r="AB36" s="5">
        <v>3</v>
      </c>
      <c r="AC36" s="2" t="s">
        <v>345</v>
      </c>
      <c r="AD36" s="4">
        <v>270</v>
      </c>
      <c r="AE36" s="4">
        <v>270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7</v>
      </c>
      <c r="AQ36" s="8">
        <v>299.81</v>
      </c>
      <c r="AR36" s="4">
        <v>1</v>
      </c>
      <c r="AS36" s="8">
        <v>17.65</v>
      </c>
      <c r="AT36" s="7">
        <v>6</v>
      </c>
      <c r="AU36" s="7">
        <v>15.9864</v>
      </c>
      <c r="AV36" s="4">
        <v>7</v>
      </c>
      <c r="AW36" s="8">
        <v>299.81</v>
      </c>
      <c r="AX36" s="4">
        <v>1</v>
      </c>
      <c r="AY36" s="8">
        <v>17.65</v>
      </c>
      <c r="AZ36" s="7">
        <v>6</v>
      </c>
      <c r="BA36" s="7">
        <v>15.9864</v>
      </c>
      <c r="BB36" s="7">
        <v>1</v>
      </c>
      <c r="BC36" s="4">
        <v>26</v>
      </c>
      <c r="BD36" s="8">
        <v>1046.01</v>
      </c>
      <c r="BE36" s="4">
        <v>10</v>
      </c>
      <c r="BF36" s="8">
        <v>230.42</v>
      </c>
      <c r="BG36" s="7">
        <v>1.6</v>
      </c>
      <c r="BH36" s="7">
        <v>3.5396</v>
      </c>
      <c r="BI36" s="7">
        <v>0.2866</v>
      </c>
      <c r="BJ36" s="4">
        <v>7</v>
      </c>
      <c r="BK36" s="8">
        <v>299.81</v>
      </c>
      <c r="BL36" s="2" t="s">
        <v>379</v>
      </c>
      <c r="BM36" s="7">
        <v>1</v>
      </c>
      <c r="BN36" s="7">
        <v>1</v>
      </c>
      <c r="BO36" s="4">
        <v>1</v>
      </c>
      <c r="BP36" s="8">
        <v>35.1</v>
      </c>
      <c r="BQ36" s="4"/>
      <c r="BR36" s="8"/>
      <c r="BS36" s="7"/>
      <c r="BT36" s="7"/>
      <c r="BU36" s="2" t="s">
        <v>142</v>
      </c>
      <c r="BV36" s="2" t="s">
        <v>132</v>
      </c>
      <c r="BW36" s="2" t="s">
        <v>347</v>
      </c>
      <c r="BX36" s="2" t="s">
        <v>280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157</v>
      </c>
      <c r="CH36" s="2" t="s">
        <v>132</v>
      </c>
      <c r="CI36" s="2" t="s">
        <v>135</v>
      </c>
      <c r="CJ36" s="2" t="s">
        <v>135</v>
      </c>
      <c r="CK36" s="2" t="s">
        <v>145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188</v>
      </c>
      <c r="CV36" s="2" t="s">
        <v>380</v>
      </c>
      <c r="CW36" s="2" t="s">
        <v>145</v>
      </c>
      <c r="CX36" s="2" t="s">
        <v>135</v>
      </c>
      <c r="CY36" s="4">
        <v>1</v>
      </c>
      <c r="CZ36" s="8">
        <v>84.99</v>
      </c>
      <c r="DA36" s="4">
        <v>1</v>
      </c>
      <c r="DB36" s="8">
        <v>17.65</v>
      </c>
      <c r="DC36" s="7"/>
      <c r="DD36" s="7">
        <v>3.8153</v>
      </c>
      <c r="DE36" s="2" t="s">
        <v>142</v>
      </c>
      <c r="DF36" s="2" t="s">
        <v>132</v>
      </c>
      <c r="DG36" s="2" t="s">
        <v>188</v>
      </c>
      <c r="DH36" s="2" t="s">
        <v>273</v>
      </c>
      <c r="DI36" s="2" t="s">
        <v>145</v>
      </c>
      <c r="DJ36" s="2" t="s">
        <v>135</v>
      </c>
      <c r="DK36" s="4">
        <v>4</v>
      </c>
      <c r="DL36" s="8">
        <v>145.6</v>
      </c>
      <c r="DM36" s="4"/>
      <c r="DN36" s="8"/>
      <c r="DO36" s="7"/>
      <c r="DP36" s="7"/>
      <c r="DQ36" s="2" t="s">
        <v>142</v>
      </c>
      <c r="DR36" s="2" t="s">
        <v>132</v>
      </c>
      <c r="DS36" s="2" t="s">
        <v>149</v>
      </c>
      <c r="DT36" s="2" t="s">
        <v>369</v>
      </c>
      <c r="DU36" s="2" t="s">
        <v>145</v>
      </c>
      <c r="DV36" s="2" t="s">
        <v>135</v>
      </c>
      <c r="DW36" s="4">
        <v>1</v>
      </c>
      <c r="DX36" s="8">
        <v>34.12</v>
      </c>
      <c r="DY36" s="4"/>
      <c r="DZ36" s="8"/>
      <c r="EA36" s="7"/>
      <c r="EB36" s="7"/>
      <c r="EC36" s="2" t="s">
        <v>142</v>
      </c>
      <c r="ED36" s="2" t="s">
        <v>132</v>
      </c>
      <c r="EE36" s="2" t="s">
        <v>349</v>
      </c>
      <c r="EF36" s="2" t="s">
        <v>381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159</v>
      </c>
      <c r="ER36" s="2" t="s">
        <v>382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351</v>
      </c>
      <c r="FB36" s="2" t="s">
        <v>132</v>
      </c>
      <c r="FC36" s="2" t="s">
        <v>135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352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157</v>
      </c>
      <c r="FZ36" s="2" t="s">
        <v>132</v>
      </c>
      <c r="GA36" s="2" t="s">
        <v>135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184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353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160</v>
      </c>
      <c r="HK36" s="2" t="s">
        <v>161</v>
      </c>
      <c r="HL36" s="2" t="s">
        <v>135</v>
      </c>
      <c r="HM36" s="2" t="s">
        <v>145</v>
      </c>
      <c r="HN36" s="2" t="s">
        <v>135</v>
      </c>
      <c r="HO36" s="4">
        <v>27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>
        <v>270</v>
      </c>
    </row>
    <row r="37">
      <c r="A37" s="2" t="s">
        <v>383</v>
      </c>
      <c r="B37" s="2" t="s">
        <v>124</v>
      </c>
      <c r="C37" s="2" t="s">
        <v>125</v>
      </c>
      <c r="D37" s="2" t="s">
        <v>339</v>
      </c>
      <c r="E37" s="2" t="s">
        <v>340</v>
      </c>
      <c r="F37" s="2" t="s">
        <v>376</v>
      </c>
      <c r="G37" s="2" t="s">
        <v>376</v>
      </c>
      <c r="H37" s="2" t="s">
        <v>376</v>
      </c>
      <c r="I37" s="2" t="s">
        <v>377</v>
      </c>
      <c r="J37" s="2" t="s">
        <v>378</v>
      </c>
      <c r="K37" s="2" t="s">
        <v>239</v>
      </c>
      <c r="L37" s="3">
        <v>30.95</v>
      </c>
      <c r="M37" s="3">
        <v>32.5</v>
      </c>
      <c r="N37" s="3">
        <v>99.99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344</v>
      </c>
      <c r="V37" s="2" t="s">
        <v>215</v>
      </c>
      <c r="W37" s="2" t="s">
        <v>138</v>
      </c>
      <c r="X37" s="2" t="s">
        <v>135</v>
      </c>
      <c r="Y37" s="2" t="s">
        <v>164</v>
      </c>
      <c r="Z37" s="4">
        <v>70</v>
      </c>
      <c r="AA37" s="4">
        <f>=ROUNDDOWN(35,0)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5</v>
      </c>
      <c r="AQ37" s="8">
        <v>275.28</v>
      </c>
      <c r="AR37" s="4">
        <v>2</v>
      </c>
      <c r="AS37" s="8">
        <v>55.15</v>
      </c>
      <c r="AT37" s="7">
        <v>1.5</v>
      </c>
      <c r="AU37" s="7">
        <v>3.9915</v>
      </c>
      <c r="AV37" s="4">
        <v>5</v>
      </c>
      <c r="AW37" s="8">
        <v>275.28</v>
      </c>
      <c r="AX37" s="4">
        <v>2</v>
      </c>
      <c r="AY37" s="8">
        <v>55.15</v>
      </c>
      <c r="AZ37" s="7">
        <v>1.5</v>
      </c>
      <c r="BA37" s="7">
        <v>3.9915</v>
      </c>
      <c r="BB37" s="7">
        <v>1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>
        <v>0.2632</v>
      </c>
      <c r="BJ37" s="4">
        <v>5</v>
      </c>
      <c r="BK37" s="8">
        <v>275.28</v>
      </c>
      <c r="BL37" s="2" t="s">
        <v>384</v>
      </c>
      <c r="BM37" s="7">
        <v>1</v>
      </c>
      <c r="BN37" s="7">
        <v>1</v>
      </c>
      <c r="BO37" s="4">
        <v>3</v>
      </c>
      <c r="BP37" s="8">
        <v>105.3</v>
      </c>
      <c r="BQ37" s="4"/>
      <c r="BR37" s="8"/>
      <c r="BS37" s="7"/>
      <c r="BT37" s="7"/>
      <c r="BU37" s="2" t="s">
        <v>142</v>
      </c>
      <c r="BV37" s="2" t="s">
        <v>132</v>
      </c>
      <c r="BW37" s="2" t="s">
        <v>347</v>
      </c>
      <c r="BX37" s="2" t="s">
        <v>220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157</v>
      </c>
      <c r="CH37" s="2" t="s">
        <v>132</v>
      </c>
      <c r="CI37" s="2" t="s">
        <v>135</v>
      </c>
      <c r="CJ37" s="2" t="s">
        <v>135</v>
      </c>
      <c r="CK37" s="2" t="s">
        <v>145</v>
      </c>
      <c r="CL37" s="2" t="s">
        <v>135</v>
      </c>
      <c r="CM37" s="4"/>
      <c r="CN37" s="8"/>
      <c r="CO37" s="4">
        <v>1</v>
      </c>
      <c r="CP37" s="8">
        <v>37.5</v>
      </c>
      <c r="CQ37" s="7">
        <v>-1</v>
      </c>
      <c r="CR37" s="7">
        <v>-1</v>
      </c>
      <c r="CS37" s="2" t="s">
        <v>142</v>
      </c>
      <c r="CT37" s="2" t="s">
        <v>132</v>
      </c>
      <c r="CU37" s="2" t="s">
        <v>188</v>
      </c>
      <c r="CV37" s="2" t="s">
        <v>167</v>
      </c>
      <c r="CW37" s="2" t="s">
        <v>145</v>
      </c>
      <c r="CX37" s="2" t="s">
        <v>135</v>
      </c>
      <c r="CY37" s="4">
        <v>2</v>
      </c>
      <c r="CZ37" s="8">
        <v>169.98</v>
      </c>
      <c r="DA37" s="4">
        <v>1</v>
      </c>
      <c r="DB37" s="8">
        <v>17.65</v>
      </c>
      <c r="DC37" s="7">
        <v>1</v>
      </c>
      <c r="DD37" s="7">
        <v>8.6306</v>
      </c>
      <c r="DE37" s="2" t="s">
        <v>142</v>
      </c>
      <c r="DF37" s="2" t="s">
        <v>132</v>
      </c>
      <c r="DG37" s="2" t="s">
        <v>188</v>
      </c>
      <c r="DH37" s="2" t="s">
        <v>385</v>
      </c>
      <c r="DI37" s="2" t="s">
        <v>145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149</v>
      </c>
      <c r="DT37" s="2" t="s">
        <v>315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349</v>
      </c>
      <c r="EF37" s="2" t="s">
        <v>369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159</v>
      </c>
      <c r="ER37" s="2" t="s">
        <v>386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351</v>
      </c>
      <c r="FB37" s="2" t="s">
        <v>132</v>
      </c>
      <c r="FC37" s="2" t="s">
        <v>135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352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157</v>
      </c>
      <c r="FZ37" s="2" t="s">
        <v>132</v>
      </c>
      <c r="GA37" s="2" t="s">
        <v>135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184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353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160</v>
      </c>
      <c r="HK37" s="2" t="s">
        <v>161</v>
      </c>
      <c r="HL37" s="2" t="s">
        <v>135</v>
      </c>
      <c r="HM37" s="2" t="s">
        <v>145</v>
      </c>
      <c r="HN37" s="2" t="s">
        <v>135</v>
      </c>
      <c r="HO37" s="4">
        <v>70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387</v>
      </c>
      <c r="B38" s="2" t="s">
        <v>124</v>
      </c>
      <c r="C38" s="2" t="s">
        <v>125</v>
      </c>
      <c r="D38" s="2" t="s">
        <v>339</v>
      </c>
      <c r="E38" s="2" t="s">
        <v>340</v>
      </c>
      <c r="F38" s="2" t="s">
        <v>376</v>
      </c>
      <c r="G38" s="2" t="s">
        <v>376</v>
      </c>
      <c r="H38" s="2" t="s">
        <v>376</v>
      </c>
      <c r="I38" s="2" t="s">
        <v>377</v>
      </c>
      <c r="J38" s="2" t="s">
        <v>378</v>
      </c>
      <c r="K38" s="2" t="s">
        <v>187</v>
      </c>
      <c r="L38" s="3">
        <v>30.95</v>
      </c>
      <c r="M38" s="3">
        <v>32.5</v>
      </c>
      <c r="N38" s="3">
        <v>99.99</v>
      </c>
      <c r="O38" s="2" t="s">
        <v>132</v>
      </c>
      <c r="P38" s="2" t="s">
        <v>356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344</v>
      </c>
      <c r="V38" s="2" t="s">
        <v>215</v>
      </c>
      <c r="W38" s="2" t="s">
        <v>138</v>
      </c>
      <c r="X38" s="2" t="s">
        <v>135</v>
      </c>
      <c r="Y38" s="2" t="s">
        <v>167</v>
      </c>
      <c r="Z38" s="4">
        <v>191</v>
      </c>
      <c r="AA38" s="4">
        <f>=ROUNDDOWN(95.5,0)</f>
      </c>
      <c r="AB38" s="5">
        <v>2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6</v>
      </c>
      <c r="AQ38" s="8">
        <v>214.5</v>
      </c>
      <c r="AR38" s="4">
        <v>3</v>
      </c>
      <c r="AS38" s="8">
        <v>67.17</v>
      </c>
      <c r="AT38" s="7">
        <v>1</v>
      </c>
      <c r="AU38" s="7">
        <v>2.1934</v>
      </c>
      <c r="AV38" s="4">
        <v>6</v>
      </c>
      <c r="AW38" s="8">
        <v>214.5</v>
      </c>
      <c r="AX38" s="4">
        <v>3</v>
      </c>
      <c r="AY38" s="8">
        <v>67.17</v>
      </c>
      <c r="AZ38" s="7">
        <v>1</v>
      </c>
      <c r="BA38" s="7">
        <v>2.1934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0.2051</v>
      </c>
      <c r="BJ38" s="4">
        <v>6</v>
      </c>
      <c r="BK38" s="8">
        <v>214.5</v>
      </c>
      <c r="BL38" s="2" t="s">
        <v>357</v>
      </c>
      <c r="BM38" s="7">
        <v>1</v>
      </c>
      <c r="BN38" s="7">
        <v>1</v>
      </c>
      <c r="BO38" s="4">
        <v>3</v>
      </c>
      <c r="BP38" s="8">
        <v>105.3</v>
      </c>
      <c r="BQ38" s="4"/>
      <c r="BR38" s="8"/>
      <c r="BS38" s="7"/>
      <c r="BT38" s="7"/>
      <c r="BU38" s="2" t="s">
        <v>142</v>
      </c>
      <c r="BV38" s="2" t="s">
        <v>132</v>
      </c>
      <c r="BW38" s="2" t="s">
        <v>347</v>
      </c>
      <c r="BX38" s="2" t="s">
        <v>221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157</v>
      </c>
      <c r="CH38" s="2" t="s">
        <v>132</v>
      </c>
      <c r="CI38" s="2" t="s">
        <v>135</v>
      </c>
      <c r="CJ38" s="2" t="s">
        <v>135</v>
      </c>
      <c r="CK38" s="2" t="s">
        <v>145</v>
      </c>
      <c r="CL38" s="2" t="s">
        <v>135</v>
      </c>
      <c r="CM38" s="4"/>
      <c r="CN38" s="8"/>
      <c r="CO38" s="4">
        <v>1</v>
      </c>
      <c r="CP38" s="8">
        <v>31.87</v>
      </c>
      <c r="CQ38" s="7">
        <v>-1</v>
      </c>
      <c r="CR38" s="7">
        <v>-1</v>
      </c>
      <c r="CS38" s="2" t="s">
        <v>142</v>
      </c>
      <c r="CT38" s="2" t="s">
        <v>132</v>
      </c>
      <c r="CU38" s="2" t="s">
        <v>188</v>
      </c>
      <c r="CV38" s="2" t="s">
        <v>209</v>
      </c>
      <c r="CW38" s="2" t="s">
        <v>145</v>
      </c>
      <c r="CX38" s="2" t="s">
        <v>135</v>
      </c>
      <c r="CY38" s="4"/>
      <c r="CZ38" s="8"/>
      <c r="DA38" s="4">
        <v>2</v>
      </c>
      <c r="DB38" s="8">
        <v>35.3</v>
      </c>
      <c r="DC38" s="7">
        <v>-1</v>
      </c>
      <c r="DD38" s="7">
        <v>-1</v>
      </c>
      <c r="DE38" s="2" t="s">
        <v>142</v>
      </c>
      <c r="DF38" s="2" t="s">
        <v>132</v>
      </c>
      <c r="DG38" s="2" t="s">
        <v>188</v>
      </c>
      <c r="DH38" s="2" t="s">
        <v>194</v>
      </c>
      <c r="DI38" s="2" t="s">
        <v>145</v>
      </c>
      <c r="DJ38" s="2" t="s">
        <v>135</v>
      </c>
      <c r="DK38" s="4">
        <v>3</v>
      </c>
      <c r="DL38" s="8">
        <v>109.2</v>
      </c>
      <c r="DM38" s="4"/>
      <c r="DN38" s="8"/>
      <c r="DO38" s="7"/>
      <c r="DP38" s="7"/>
      <c r="DQ38" s="2" t="s">
        <v>142</v>
      </c>
      <c r="DR38" s="2" t="s">
        <v>132</v>
      </c>
      <c r="DS38" s="2" t="s">
        <v>149</v>
      </c>
      <c r="DT38" s="2" t="s">
        <v>329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349</v>
      </c>
      <c r="EF38" s="2" t="s">
        <v>245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159</v>
      </c>
      <c r="ER38" s="2" t="s">
        <v>388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351</v>
      </c>
      <c r="FB38" s="2" t="s">
        <v>132</v>
      </c>
      <c r="FC38" s="2" t="s">
        <v>135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352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157</v>
      </c>
      <c r="FZ38" s="2" t="s">
        <v>132</v>
      </c>
      <c r="GA38" s="2" t="s">
        <v>135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184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353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160</v>
      </c>
      <c r="HK38" s="2" t="s">
        <v>161</v>
      </c>
      <c r="HL38" s="2" t="s">
        <v>135</v>
      </c>
      <c r="HM38" s="2" t="s">
        <v>145</v>
      </c>
      <c r="HN38" s="2" t="s">
        <v>135</v>
      </c>
      <c r="HO38" s="4">
        <v>191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389</v>
      </c>
      <c r="B39" s="2" t="s">
        <v>124</v>
      </c>
      <c r="C39" s="2" t="s">
        <v>125</v>
      </c>
      <c r="D39" s="2" t="s">
        <v>339</v>
      </c>
      <c r="E39" s="2" t="s">
        <v>340</v>
      </c>
      <c r="F39" s="2" t="s">
        <v>376</v>
      </c>
      <c r="G39" s="2" t="s">
        <v>376</v>
      </c>
      <c r="H39" s="2" t="s">
        <v>376</v>
      </c>
      <c r="I39" s="2" t="s">
        <v>377</v>
      </c>
      <c r="J39" s="2" t="s">
        <v>378</v>
      </c>
      <c r="K39" s="2" t="s">
        <v>355</v>
      </c>
      <c r="L39" s="3">
        <v>30.95</v>
      </c>
      <c r="M39" s="3">
        <v>32.5</v>
      </c>
      <c r="N39" s="3">
        <v>99.99</v>
      </c>
      <c r="O39" s="2" t="s">
        <v>132</v>
      </c>
      <c r="P39" s="2" t="s">
        <v>356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344</v>
      </c>
      <c r="V39" s="2" t="s">
        <v>215</v>
      </c>
      <c r="W39" s="2" t="s">
        <v>138</v>
      </c>
      <c r="X39" s="2" t="s">
        <v>135</v>
      </c>
      <c r="Y39" s="2" t="s">
        <v>164</v>
      </c>
      <c r="Z39" s="4">
        <v>189</v>
      </c>
      <c r="AA39" s="4">
        <f>=ROUNDDOWN(189,0)</f>
      </c>
      <c r="AB39" s="5">
        <v>1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5</v>
      </c>
      <c r="AQ39" s="8">
        <v>148.52</v>
      </c>
      <c r="AR39" s="4">
        <v>3</v>
      </c>
      <c r="AS39" s="8">
        <v>52.95</v>
      </c>
      <c r="AT39" s="7">
        <v>0.6667</v>
      </c>
      <c r="AU39" s="7">
        <v>1.8049</v>
      </c>
      <c r="AV39" s="4">
        <v>5</v>
      </c>
      <c r="AW39" s="8">
        <v>148.52</v>
      </c>
      <c r="AX39" s="4">
        <v>3</v>
      </c>
      <c r="AY39" s="8">
        <v>52.95</v>
      </c>
      <c r="AZ39" s="7">
        <v>0.6667</v>
      </c>
      <c r="BA39" s="7">
        <v>1.8049</v>
      </c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0.142</v>
      </c>
      <c r="BJ39" s="4">
        <v>5</v>
      </c>
      <c r="BK39" s="8">
        <v>148.52</v>
      </c>
      <c r="BL39" s="2" t="s">
        <v>390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347</v>
      </c>
      <c r="BX39" s="2" t="s">
        <v>391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157</v>
      </c>
      <c r="CH39" s="2" t="s">
        <v>132</v>
      </c>
      <c r="CI39" s="2" t="s">
        <v>135</v>
      </c>
      <c r="CJ39" s="2" t="s">
        <v>135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188</v>
      </c>
      <c r="CV39" s="2" t="s">
        <v>392</v>
      </c>
      <c r="CW39" s="2" t="s">
        <v>145</v>
      </c>
      <c r="CX39" s="2" t="s">
        <v>135</v>
      </c>
      <c r="CY39" s="4"/>
      <c r="CZ39" s="8"/>
      <c r="DA39" s="4">
        <v>3</v>
      </c>
      <c r="DB39" s="8">
        <v>52.95</v>
      </c>
      <c r="DC39" s="7">
        <v>-1</v>
      </c>
      <c r="DD39" s="7">
        <v>-1</v>
      </c>
      <c r="DE39" s="2" t="s">
        <v>142</v>
      </c>
      <c r="DF39" s="2" t="s">
        <v>132</v>
      </c>
      <c r="DG39" s="2" t="s">
        <v>188</v>
      </c>
      <c r="DH39" s="2" t="s">
        <v>358</v>
      </c>
      <c r="DI39" s="2" t="s">
        <v>145</v>
      </c>
      <c r="DJ39" s="2" t="s">
        <v>135</v>
      </c>
      <c r="DK39" s="4">
        <v>1</v>
      </c>
      <c r="DL39" s="8">
        <v>36.4</v>
      </c>
      <c r="DM39" s="4"/>
      <c r="DN39" s="8"/>
      <c r="DO39" s="7"/>
      <c r="DP39" s="7"/>
      <c r="DQ39" s="2" t="s">
        <v>142</v>
      </c>
      <c r="DR39" s="2" t="s">
        <v>132</v>
      </c>
      <c r="DS39" s="2" t="s">
        <v>149</v>
      </c>
      <c r="DT39" s="2" t="s">
        <v>393</v>
      </c>
      <c r="DU39" s="2" t="s">
        <v>145</v>
      </c>
      <c r="DV39" s="2" t="s">
        <v>135</v>
      </c>
      <c r="DW39" s="4">
        <v>1</v>
      </c>
      <c r="DX39" s="8">
        <v>34.12</v>
      </c>
      <c r="DY39" s="4"/>
      <c r="DZ39" s="8"/>
      <c r="EA39" s="7"/>
      <c r="EB39" s="7"/>
      <c r="EC39" s="2" t="s">
        <v>142</v>
      </c>
      <c r="ED39" s="2" t="s">
        <v>132</v>
      </c>
      <c r="EE39" s="2" t="s">
        <v>349</v>
      </c>
      <c r="EF39" s="2" t="s">
        <v>263</v>
      </c>
      <c r="EG39" s="2" t="s">
        <v>145</v>
      </c>
      <c r="EH39" s="2" t="s">
        <v>135</v>
      </c>
      <c r="EI39" s="4">
        <v>3</v>
      </c>
      <c r="EJ39" s="8">
        <v>78</v>
      </c>
      <c r="EK39" s="4"/>
      <c r="EL39" s="8"/>
      <c r="EM39" s="7"/>
      <c r="EN39" s="7"/>
      <c r="EO39" s="2" t="s">
        <v>142</v>
      </c>
      <c r="EP39" s="2" t="s">
        <v>132</v>
      </c>
      <c r="EQ39" s="2" t="s">
        <v>159</v>
      </c>
      <c r="ER39" s="2" t="s">
        <v>394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351</v>
      </c>
      <c r="FB39" s="2" t="s">
        <v>132</v>
      </c>
      <c r="FC39" s="2" t="s">
        <v>135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352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157</v>
      </c>
      <c r="FZ39" s="2" t="s">
        <v>132</v>
      </c>
      <c r="GA39" s="2" t="s">
        <v>135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184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353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160</v>
      </c>
      <c r="HK39" s="2" t="s">
        <v>161</v>
      </c>
      <c r="HL39" s="2" t="s">
        <v>135</v>
      </c>
      <c r="HM39" s="2" t="s">
        <v>145</v>
      </c>
      <c r="HN39" s="2" t="s">
        <v>135</v>
      </c>
      <c r="HO39" s="4">
        <v>189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395</v>
      </c>
      <c r="B40" s="2" t="s">
        <v>124</v>
      </c>
      <c r="C40" s="2" t="s">
        <v>125</v>
      </c>
      <c r="D40" s="2" t="s">
        <v>339</v>
      </c>
      <c r="E40" s="2" t="s">
        <v>340</v>
      </c>
      <c r="F40" s="2" t="s">
        <v>376</v>
      </c>
      <c r="G40" s="2" t="s">
        <v>376</v>
      </c>
      <c r="H40" s="2" t="s">
        <v>376</v>
      </c>
      <c r="I40" s="2" t="s">
        <v>377</v>
      </c>
      <c r="J40" s="2" t="s">
        <v>378</v>
      </c>
      <c r="K40" s="2" t="s">
        <v>360</v>
      </c>
      <c r="L40" s="3">
        <v>30.95</v>
      </c>
      <c r="M40" s="3">
        <v>32.5</v>
      </c>
      <c r="N40" s="3">
        <v>99.99</v>
      </c>
      <c r="O40" s="2" t="s">
        <v>132</v>
      </c>
      <c r="P40" s="2" t="s">
        <v>356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344</v>
      </c>
      <c r="V40" s="2" t="s">
        <v>215</v>
      </c>
      <c r="W40" s="2" t="s">
        <v>138</v>
      </c>
      <c r="X40" s="2" t="s">
        <v>135</v>
      </c>
      <c r="Y40" s="2" t="s">
        <v>164</v>
      </c>
      <c r="Z40" s="4">
        <v>205</v>
      </c>
      <c r="AA40" s="4">
        <f>=ROUNDDOWN(205,0)</f>
      </c>
      <c r="AB40" s="5">
        <v>1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>
        <v>3</v>
      </c>
      <c r="AQ40" s="8">
        <v>107.9</v>
      </c>
      <c r="AR40" s="4">
        <v>1</v>
      </c>
      <c r="AS40" s="8">
        <v>37.5</v>
      </c>
      <c r="AT40" s="7">
        <v>2</v>
      </c>
      <c r="AU40" s="7">
        <v>1.8773</v>
      </c>
      <c r="AV40" s="4">
        <v>3</v>
      </c>
      <c r="AW40" s="8">
        <v>107.9</v>
      </c>
      <c r="AX40" s="4">
        <v>1</v>
      </c>
      <c r="AY40" s="8">
        <v>37.5</v>
      </c>
      <c r="AZ40" s="7">
        <v>2</v>
      </c>
      <c r="BA40" s="7">
        <v>1.8773</v>
      </c>
      <c r="BB40" s="7">
        <v>1</v>
      </c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>
        <v>0.1032</v>
      </c>
      <c r="BJ40" s="4">
        <v>5</v>
      </c>
      <c r="BK40" s="8">
        <v>307.88</v>
      </c>
      <c r="BL40" s="2" t="s">
        <v>396</v>
      </c>
      <c r="BM40" s="7">
        <v>0.6</v>
      </c>
      <c r="BN40" s="7">
        <v>0.3505</v>
      </c>
      <c r="BO40" s="4">
        <v>1</v>
      </c>
      <c r="BP40" s="8">
        <v>35.1</v>
      </c>
      <c r="BQ40" s="4"/>
      <c r="BR40" s="8"/>
      <c r="BS40" s="7"/>
      <c r="BT40" s="7"/>
      <c r="BU40" s="2" t="s">
        <v>142</v>
      </c>
      <c r="BV40" s="2" t="s">
        <v>132</v>
      </c>
      <c r="BW40" s="2" t="s">
        <v>347</v>
      </c>
      <c r="BX40" s="2" t="s">
        <v>397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157</v>
      </c>
      <c r="CH40" s="2" t="s">
        <v>132</v>
      </c>
      <c r="CI40" s="2" t="s">
        <v>135</v>
      </c>
      <c r="CJ40" s="2" t="s">
        <v>135</v>
      </c>
      <c r="CK40" s="2" t="s">
        <v>145</v>
      </c>
      <c r="CL40" s="2" t="s">
        <v>135</v>
      </c>
      <c r="CM40" s="4"/>
      <c r="CN40" s="8"/>
      <c r="CO40" s="4">
        <v>1</v>
      </c>
      <c r="CP40" s="8">
        <v>37.5</v>
      </c>
      <c r="CQ40" s="7">
        <v>-1</v>
      </c>
      <c r="CR40" s="7">
        <v>-1</v>
      </c>
      <c r="CS40" s="2" t="s">
        <v>142</v>
      </c>
      <c r="CT40" s="2" t="s">
        <v>132</v>
      </c>
      <c r="CU40" s="2" t="s">
        <v>188</v>
      </c>
      <c r="CV40" s="2" t="s">
        <v>328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188</v>
      </c>
      <c r="DH40" s="2" t="s">
        <v>385</v>
      </c>
      <c r="DI40" s="2" t="s">
        <v>145</v>
      </c>
      <c r="DJ40" s="2" t="s">
        <v>135</v>
      </c>
      <c r="DK40" s="4">
        <v>2</v>
      </c>
      <c r="DL40" s="8">
        <v>72.8</v>
      </c>
      <c r="DM40" s="4"/>
      <c r="DN40" s="8"/>
      <c r="DO40" s="7"/>
      <c r="DP40" s="7"/>
      <c r="DQ40" s="2" t="s">
        <v>142</v>
      </c>
      <c r="DR40" s="2" t="s">
        <v>132</v>
      </c>
      <c r="DS40" s="2" t="s">
        <v>149</v>
      </c>
      <c r="DT40" s="2" t="s">
        <v>244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349</v>
      </c>
      <c r="EF40" s="2" t="s">
        <v>236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159</v>
      </c>
      <c r="ER40" s="2" t="s">
        <v>269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351</v>
      </c>
      <c r="FB40" s="2" t="s">
        <v>132</v>
      </c>
      <c r="FC40" s="2" t="s">
        <v>135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352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157</v>
      </c>
      <c r="FZ40" s="2" t="s">
        <v>132</v>
      </c>
      <c r="GA40" s="2" t="s">
        <v>135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184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353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160</v>
      </c>
      <c r="HK40" s="2" t="s">
        <v>161</v>
      </c>
      <c r="HL40" s="2" t="s">
        <v>135</v>
      </c>
      <c r="HM40" s="2" t="s">
        <v>145</v>
      </c>
      <c r="HN40" s="2" t="s">
        <v>135</v>
      </c>
      <c r="HO40" s="4">
        <v>205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398</v>
      </c>
      <c r="B41" s="2" t="s">
        <v>124</v>
      </c>
      <c r="C41" s="2" t="s">
        <v>125</v>
      </c>
      <c r="D41" s="2" t="s">
        <v>339</v>
      </c>
      <c r="E41" s="2" t="s">
        <v>340</v>
      </c>
      <c r="F41" s="2" t="s">
        <v>399</v>
      </c>
      <c r="G41" s="2" t="s">
        <v>399</v>
      </c>
      <c r="H41" s="2" t="s">
        <v>399</v>
      </c>
      <c r="I41" s="2" t="s">
        <v>342</v>
      </c>
      <c r="J41" s="2" t="s">
        <v>400</v>
      </c>
      <c r="K41" s="2" t="s">
        <v>187</v>
      </c>
      <c r="L41" s="3">
        <v>24.76</v>
      </c>
      <c r="M41" s="3">
        <v>26</v>
      </c>
      <c r="N41" s="3">
        <v>79.99</v>
      </c>
      <c r="O41" s="2" t="s">
        <v>132</v>
      </c>
      <c r="P41" s="2" t="s">
        <v>356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344</v>
      </c>
      <c r="V41" s="2" t="s">
        <v>215</v>
      </c>
      <c r="W41" s="2" t="s">
        <v>138</v>
      </c>
      <c r="X41" s="2" t="s">
        <v>135</v>
      </c>
      <c r="Y41" s="2" t="s">
        <v>167</v>
      </c>
      <c r="Z41" s="4">
        <v>92</v>
      </c>
      <c r="AA41" s="4">
        <f>=ROUNDDOWN(30.6666666666667,0)</f>
      </c>
      <c r="AB41" s="5">
        <v>3</v>
      </c>
      <c r="AC41" s="2" t="s">
        <v>135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19</v>
      </c>
      <c r="AQ41" s="8">
        <v>544.96</v>
      </c>
      <c r="AR41" s="4">
        <v>8</v>
      </c>
      <c r="AS41" s="8">
        <v>121.19</v>
      </c>
      <c r="AT41" s="7">
        <v>1.375</v>
      </c>
      <c r="AU41" s="7">
        <v>3.4967</v>
      </c>
      <c r="AV41" s="4">
        <v>19</v>
      </c>
      <c r="AW41" s="8">
        <v>544.96</v>
      </c>
      <c r="AX41" s="4">
        <v>8</v>
      </c>
      <c r="AY41" s="8">
        <v>121.19</v>
      </c>
      <c r="AZ41" s="7">
        <v>1.375</v>
      </c>
      <c r="BA41" s="7">
        <v>3.4967</v>
      </c>
      <c r="BB41" s="7">
        <v>1</v>
      </c>
      <c r="BC41" s="4">
        <v>34</v>
      </c>
      <c r="BD41" s="8">
        <v>975.52</v>
      </c>
      <c r="BE41" s="4">
        <v>13</v>
      </c>
      <c r="BF41" s="8">
        <v>242.86</v>
      </c>
      <c r="BG41" s="7">
        <v>1.6154</v>
      </c>
      <c r="BH41" s="7">
        <v>3.0168</v>
      </c>
      <c r="BI41" s="7">
        <v>0.5586</v>
      </c>
      <c r="BJ41" s="4">
        <v>19</v>
      </c>
      <c r="BK41" s="8">
        <v>544.96</v>
      </c>
      <c r="BL41" s="2" t="s">
        <v>357</v>
      </c>
      <c r="BM41" s="7">
        <v>1</v>
      </c>
      <c r="BN41" s="7">
        <v>1</v>
      </c>
      <c r="BO41" s="4">
        <v>8</v>
      </c>
      <c r="BP41" s="8">
        <v>224.64</v>
      </c>
      <c r="BQ41" s="4"/>
      <c r="BR41" s="8"/>
      <c r="BS41" s="7"/>
      <c r="BT41" s="7"/>
      <c r="BU41" s="2" t="s">
        <v>142</v>
      </c>
      <c r="BV41" s="2" t="s">
        <v>132</v>
      </c>
      <c r="BW41" s="2" t="s">
        <v>347</v>
      </c>
      <c r="BX41" s="2" t="s">
        <v>221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157</v>
      </c>
      <c r="CH41" s="2" t="s">
        <v>132</v>
      </c>
      <c r="CI41" s="2" t="s">
        <v>135</v>
      </c>
      <c r="CJ41" s="2" t="s">
        <v>135</v>
      </c>
      <c r="CK41" s="2" t="s">
        <v>145</v>
      </c>
      <c r="CL41" s="2" t="s">
        <v>135</v>
      </c>
      <c r="CM41" s="4"/>
      <c r="CN41" s="8"/>
      <c r="CO41" s="4">
        <v>1</v>
      </c>
      <c r="CP41" s="8">
        <v>25.5</v>
      </c>
      <c r="CQ41" s="7">
        <v>-1</v>
      </c>
      <c r="CR41" s="7">
        <v>-1</v>
      </c>
      <c r="CS41" s="2" t="s">
        <v>142</v>
      </c>
      <c r="CT41" s="2" t="s">
        <v>132</v>
      </c>
      <c r="CU41" s="2" t="s">
        <v>188</v>
      </c>
      <c r="CV41" s="2" t="s">
        <v>209</v>
      </c>
      <c r="CW41" s="2" t="s">
        <v>145</v>
      </c>
      <c r="CX41" s="2" t="s">
        <v>135</v>
      </c>
      <c r="CY41" s="4"/>
      <c r="CZ41" s="8"/>
      <c r="DA41" s="4">
        <v>7</v>
      </c>
      <c r="DB41" s="8">
        <v>95.69</v>
      </c>
      <c r="DC41" s="7">
        <v>-1</v>
      </c>
      <c r="DD41" s="7">
        <v>-1</v>
      </c>
      <c r="DE41" s="2" t="s">
        <v>142</v>
      </c>
      <c r="DF41" s="2" t="s">
        <v>132</v>
      </c>
      <c r="DG41" s="2" t="s">
        <v>188</v>
      </c>
      <c r="DH41" s="2" t="s">
        <v>194</v>
      </c>
      <c r="DI41" s="2" t="s">
        <v>145</v>
      </c>
      <c r="DJ41" s="2" t="s">
        <v>135</v>
      </c>
      <c r="DK41" s="4">
        <v>11</v>
      </c>
      <c r="DL41" s="8">
        <v>320.32</v>
      </c>
      <c r="DM41" s="4"/>
      <c r="DN41" s="8"/>
      <c r="DO41" s="7"/>
      <c r="DP41" s="7"/>
      <c r="DQ41" s="2" t="s">
        <v>142</v>
      </c>
      <c r="DR41" s="2" t="s">
        <v>132</v>
      </c>
      <c r="DS41" s="2" t="s">
        <v>149</v>
      </c>
      <c r="DT41" s="2" t="s">
        <v>244</v>
      </c>
      <c r="DU41" s="2" t="s">
        <v>145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349</v>
      </c>
      <c r="EF41" s="2" t="s">
        <v>401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152</v>
      </c>
      <c r="ER41" s="2" t="s">
        <v>149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351</v>
      </c>
      <c r="FB41" s="2" t="s">
        <v>132</v>
      </c>
      <c r="FC41" s="2" t="s">
        <v>135</v>
      </c>
      <c r="FD41" s="2" t="s">
        <v>135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352</v>
      </c>
      <c r="FP41" s="2" t="s">
        <v>135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157</v>
      </c>
      <c r="FZ41" s="2" t="s">
        <v>132</v>
      </c>
      <c r="GA41" s="2" t="s">
        <v>135</v>
      </c>
      <c r="GB41" s="2" t="s">
        <v>135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184</v>
      </c>
      <c r="GN41" s="2" t="s">
        <v>135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353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160</v>
      </c>
      <c r="HK41" s="2" t="s">
        <v>161</v>
      </c>
      <c r="HL41" s="2" t="s">
        <v>135</v>
      </c>
      <c r="HM41" s="2" t="s">
        <v>145</v>
      </c>
      <c r="HN41" s="2" t="s">
        <v>135</v>
      </c>
      <c r="HO41" s="4">
        <v>92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</row>
    <row r="42">
      <c r="A42" s="2" t="s">
        <v>402</v>
      </c>
      <c r="B42" s="2" t="s">
        <v>124</v>
      </c>
      <c r="C42" s="2" t="s">
        <v>125</v>
      </c>
      <c r="D42" s="2" t="s">
        <v>339</v>
      </c>
      <c r="E42" s="2" t="s">
        <v>340</v>
      </c>
      <c r="F42" s="2" t="s">
        <v>399</v>
      </c>
      <c r="G42" s="2" t="s">
        <v>399</v>
      </c>
      <c r="H42" s="2" t="s">
        <v>399</v>
      </c>
      <c r="I42" s="2" t="s">
        <v>342</v>
      </c>
      <c r="J42" s="2" t="s">
        <v>400</v>
      </c>
      <c r="K42" s="2" t="s">
        <v>355</v>
      </c>
      <c r="L42" s="3">
        <v>24.76</v>
      </c>
      <c r="M42" s="3">
        <v>26</v>
      </c>
      <c r="N42" s="3">
        <v>79.99</v>
      </c>
      <c r="O42" s="2" t="s">
        <v>132</v>
      </c>
      <c r="P42" s="2" t="s">
        <v>356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344</v>
      </c>
      <c r="V42" s="2" t="s">
        <v>215</v>
      </c>
      <c r="W42" s="2" t="s">
        <v>138</v>
      </c>
      <c r="X42" s="2" t="s">
        <v>135</v>
      </c>
      <c r="Y42" s="2" t="s">
        <v>167</v>
      </c>
      <c r="Z42" s="4">
        <v>178</v>
      </c>
      <c r="AA42" s="4">
        <f>=ROUNDDOWN(89,0)</f>
      </c>
      <c r="AB42" s="5">
        <v>2</v>
      </c>
      <c r="AC42" s="2" t="s">
        <v>135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7</v>
      </c>
      <c r="AQ42" s="8">
        <v>200.72</v>
      </c>
      <c r="AR42" s="4"/>
      <c r="AS42" s="8"/>
      <c r="AT42" s="7"/>
      <c r="AU42" s="7"/>
      <c r="AV42" s="4">
        <v>7</v>
      </c>
      <c r="AW42" s="8">
        <v>200.72</v>
      </c>
      <c r="AX42" s="4"/>
      <c r="AY42" s="8"/>
      <c r="AZ42" s="7"/>
      <c r="BA42" s="7"/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>
        <v>0.2058</v>
      </c>
      <c r="BJ42" s="4">
        <v>7</v>
      </c>
      <c r="BK42" s="8">
        <v>200.72</v>
      </c>
      <c r="BL42" s="2" t="s">
        <v>365</v>
      </c>
      <c r="BM42" s="7">
        <v>1</v>
      </c>
      <c r="BN42" s="7">
        <v>1</v>
      </c>
      <c r="BO42" s="4">
        <v>3</v>
      </c>
      <c r="BP42" s="8">
        <v>84.24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347</v>
      </c>
      <c r="BX42" s="2" t="s">
        <v>403</v>
      </c>
      <c r="BY42" s="2" t="s">
        <v>145</v>
      </c>
      <c r="BZ42" s="2" t="s">
        <v>135</v>
      </c>
      <c r="CA42" s="4"/>
      <c r="CB42" s="8"/>
      <c r="CC42" s="4"/>
      <c r="CD42" s="8"/>
      <c r="CE42" s="7"/>
      <c r="CF42" s="7"/>
      <c r="CG42" s="2" t="s">
        <v>157</v>
      </c>
      <c r="CH42" s="2" t="s">
        <v>132</v>
      </c>
      <c r="CI42" s="2" t="s">
        <v>135</v>
      </c>
      <c r="CJ42" s="2" t="s">
        <v>135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188</v>
      </c>
      <c r="CV42" s="2" t="s">
        <v>404</v>
      </c>
      <c r="CW42" s="2" t="s">
        <v>145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188</v>
      </c>
      <c r="DH42" s="2" t="s">
        <v>243</v>
      </c>
      <c r="DI42" s="2" t="s">
        <v>145</v>
      </c>
      <c r="DJ42" s="2" t="s">
        <v>135</v>
      </c>
      <c r="DK42" s="4">
        <v>4</v>
      </c>
      <c r="DL42" s="8">
        <v>116.48</v>
      </c>
      <c r="DM42" s="4"/>
      <c r="DN42" s="8"/>
      <c r="DO42" s="7"/>
      <c r="DP42" s="7"/>
      <c r="DQ42" s="2" t="s">
        <v>142</v>
      </c>
      <c r="DR42" s="2" t="s">
        <v>132</v>
      </c>
      <c r="DS42" s="2" t="s">
        <v>149</v>
      </c>
      <c r="DT42" s="2" t="s">
        <v>244</v>
      </c>
      <c r="DU42" s="2" t="s">
        <v>145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349</v>
      </c>
      <c r="EF42" s="2" t="s">
        <v>405</v>
      </c>
      <c r="EG42" s="2" t="s">
        <v>145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152</v>
      </c>
      <c r="ER42" s="2" t="s">
        <v>247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351</v>
      </c>
      <c r="FB42" s="2" t="s">
        <v>132</v>
      </c>
      <c r="FC42" s="2" t="s">
        <v>135</v>
      </c>
      <c r="FD42" s="2" t="s">
        <v>135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352</v>
      </c>
      <c r="FP42" s="2" t="s">
        <v>135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157</v>
      </c>
      <c r="FZ42" s="2" t="s">
        <v>132</v>
      </c>
      <c r="GA42" s="2" t="s">
        <v>135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184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353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160</v>
      </c>
      <c r="HK42" s="2" t="s">
        <v>161</v>
      </c>
      <c r="HL42" s="2" t="s">
        <v>135</v>
      </c>
      <c r="HM42" s="2" t="s">
        <v>145</v>
      </c>
      <c r="HN42" s="2" t="s">
        <v>135</v>
      </c>
      <c r="HO42" s="4">
        <v>178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</row>
    <row r="43">
      <c r="A43" s="2" t="s">
        <v>406</v>
      </c>
      <c r="B43" s="2" t="s">
        <v>124</v>
      </c>
      <c r="C43" s="2" t="s">
        <v>125</v>
      </c>
      <c r="D43" s="2" t="s">
        <v>339</v>
      </c>
      <c r="E43" s="2" t="s">
        <v>340</v>
      </c>
      <c r="F43" s="2" t="s">
        <v>399</v>
      </c>
      <c r="G43" s="2" t="s">
        <v>399</v>
      </c>
      <c r="H43" s="2" t="s">
        <v>399</v>
      </c>
      <c r="I43" s="2" t="s">
        <v>342</v>
      </c>
      <c r="J43" s="2" t="s">
        <v>400</v>
      </c>
      <c r="K43" s="2" t="s">
        <v>360</v>
      </c>
      <c r="L43" s="3">
        <v>24.76</v>
      </c>
      <c r="M43" s="3">
        <v>26</v>
      </c>
      <c r="N43" s="3">
        <v>79.99</v>
      </c>
      <c r="O43" s="2" t="s">
        <v>132</v>
      </c>
      <c r="P43" s="2" t="s">
        <v>356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344</v>
      </c>
      <c r="V43" s="2" t="s">
        <v>215</v>
      </c>
      <c r="W43" s="2" t="s">
        <v>138</v>
      </c>
      <c r="X43" s="2" t="s">
        <v>135</v>
      </c>
      <c r="Y43" s="2" t="s">
        <v>167</v>
      </c>
      <c r="Z43" s="4">
        <v>195</v>
      </c>
      <c r="AA43" s="4">
        <f>=ROUNDDOWN(97.5,0)</f>
      </c>
      <c r="AB43" s="5">
        <v>2</v>
      </c>
      <c r="AC43" s="2" t="s">
        <v>135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7</v>
      </c>
      <c r="AQ43" s="8">
        <v>200.72</v>
      </c>
      <c r="AR43" s="4">
        <v>4</v>
      </c>
      <c r="AS43" s="8">
        <v>108</v>
      </c>
      <c r="AT43" s="7">
        <v>0.75</v>
      </c>
      <c r="AU43" s="7">
        <v>0.8585</v>
      </c>
      <c r="AV43" s="4">
        <v>7</v>
      </c>
      <c r="AW43" s="8">
        <v>200.72</v>
      </c>
      <c r="AX43" s="4">
        <v>4</v>
      </c>
      <c r="AY43" s="8">
        <v>108</v>
      </c>
      <c r="AZ43" s="7">
        <v>0.75</v>
      </c>
      <c r="BA43" s="7">
        <v>0.8585</v>
      </c>
      <c r="BB43" s="7">
        <v>1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0.2058</v>
      </c>
      <c r="BJ43" s="4">
        <v>7</v>
      </c>
      <c r="BK43" s="8">
        <v>200.72</v>
      </c>
      <c r="BL43" s="2" t="s">
        <v>407</v>
      </c>
      <c r="BM43" s="7">
        <v>1</v>
      </c>
      <c r="BN43" s="7">
        <v>1</v>
      </c>
      <c r="BO43" s="4">
        <v>3</v>
      </c>
      <c r="BP43" s="8">
        <v>84.24</v>
      </c>
      <c r="BQ43" s="4"/>
      <c r="BR43" s="8"/>
      <c r="BS43" s="7"/>
      <c r="BT43" s="7"/>
      <c r="BU43" s="2" t="s">
        <v>142</v>
      </c>
      <c r="BV43" s="2" t="s">
        <v>132</v>
      </c>
      <c r="BW43" s="2" t="s">
        <v>347</v>
      </c>
      <c r="BX43" s="2" t="s">
        <v>408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157</v>
      </c>
      <c r="CH43" s="2" t="s">
        <v>132</v>
      </c>
      <c r="CI43" s="2" t="s">
        <v>135</v>
      </c>
      <c r="CJ43" s="2" t="s">
        <v>135</v>
      </c>
      <c r="CK43" s="2" t="s">
        <v>145</v>
      </c>
      <c r="CL43" s="2" t="s">
        <v>135</v>
      </c>
      <c r="CM43" s="4"/>
      <c r="CN43" s="8"/>
      <c r="CO43" s="4">
        <v>1</v>
      </c>
      <c r="CP43" s="8">
        <v>30</v>
      </c>
      <c r="CQ43" s="7">
        <v>-1</v>
      </c>
      <c r="CR43" s="7">
        <v>-1</v>
      </c>
      <c r="CS43" s="2" t="s">
        <v>142</v>
      </c>
      <c r="CT43" s="2" t="s">
        <v>132</v>
      </c>
      <c r="CU43" s="2" t="s">
        <v>188</v>
      </c>
      <c r="CV43" s="2" t="s">
        <v>267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188</v>
      </c>
      <c r="DH43" s="2" t="s">
        <v>385</v>
      </c>
      <c r="DI43" s="2" t="s">
        <v>145</v>
      </c>
      <c r="DJ43" s="2" t="s">
        <v>135</v>
      </c>
      <c r="DK43" s="4">
        <v>4</v>
      </c>
      <c r="DL43" s="8">
        <v>116.48</v>
      </c>
      <c r="DM43" s="4"/>
      <c r="DN43" s="8"/>
      <c r="DO43" s="7"/>
      <c r="DP43" s="7"/>
      <c r="DQ43" s="2" t="s">
        <v>142</v>
      </c>
      <c r="DR43" s="2" t="s">
        <v>132</v>
      </c>
      <c r="DS43" s="2" t="s">
        <v>149</v>
      </c>
      <c r="DT43" s="2" t="s">
        <v>409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349</v>
      </c>
      <c r="EF43" s="2" t="s">
        <v>228</v>
      </c>
      <c r="EG43" s="2" t="s">
        <v>145</v>
      </c>
      <c r="EH43" s="2" t="s">
        <v>135</v>
      </c>
      <c r="EI43" s="4"/>
      <c r="EJ43" s="8"/>
      <c r="EK43" s="4">
        <v>3</v>
      </c>
      <c r="EL43" s="8">
        <v>78</v>
      </c>
      <c r="EM43" s="7">
        <v>-1</v>
      </c>
      <c r="EN43" s="7">
        <v>-1</v>
      </c>
      <c r="EO43" s="2" t="s">
        <v>142</v>
      </c>
      <c r="EP43" s="2" t="s">
        <v>132</v>
      </c>
      <c r="EQ43" s="2" t="s">
        <v>152</v>
      </c>
      <c r="ER43" s="2" t="s">
        <v>246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351</v>
      </c>
      <c r="FB43" s="2" t="s">
        <v>132</v>
      </c>
      <c r="FC43" s="2" t="s">
        <v>135</v>
      </c>
      <c r="FD43" s="2" t="s">
        <v>135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352</v>
      </c>
      <c r="FP43" s="2" t="s">
        <v>135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157</v>
      </c>
      <c r="FZ43" s="2" t="s">
        <v>132</v>
      </c>
      <c r="GA43" s="2" t="s">
        <v>135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184</v>
      </c>
      <c r="GN43" s="2" t="s">
        <v>135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353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160</v>
      </c>
      <c r="HK43" s="2" t="s">
        <v>161</v>
      </c>
      <c r="HL43" s="2" t="s">
        <v>135</v>
      </c>
      <c r="HM43" s="2" t="s">
        <v>145</v>
      </c>
      <c r="HN43" s="2" t="s">
        <v>135</v>
      </c>
      <c r="HO43" s="4">
        <v>195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</row>
    <row r="44">
      <c r="A44" s="2" t="s">
        <v>410</v>
      </c>
      <c r="B44" s="2" t="s">
        <v>124</v>
      </c>
      <c r="C44" s="2" t="s">
        <v>125</v>
      </c>
      <c r="D44" s="2" t="s">
        <v>339</v>
      </c>
      <c r="E44" s="2" t="s">
        <v>340</v>
      </c>
      <c r="F44" s="2" t="s">
        <v>399</v>
      </c>
      <c r="G44" s="2" t="s">
        <v>399</v>
      </c>
      <c r="H44" s="2" t="s">
        <v>399</v>
      </c>
      <c r="I44" s="2" t="s">
        <v>342</v>
      </c>
      <c r="J44" s="2" t="s">
        <v>400</v>
      </c>
      <c r="K44" s="2" t="s">
        <v>239</v>
      </c>
      <c r="L44" s="3">
        <v>24.76</v>
      </c>
      <c r="M44" s="3">
        <v>26</v>
      </c>
      <c r="N44" s="3">
        <v>79.99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344</v>
      </c>
      <c r="V44" s="2" t="s">
        <v>215</v>
      </c>
      <c r="W44" s="2" t="s">
        <v>138</v>
      </c>
      <c r="X44" s="2" t="s">
        <v>135</v>
      </c>
      <c r="Y44" s="2" t="s">
        <v>167</v>
      </c>
      <c r="Z44" s="4">
        <v>38</v>
      </c>
      <c r="AA44" s="4">
        <f>=ROUNDDOWN(38,0)</f>
      </c>
      <c r="AB44" s="5">
        <v>1</v>
      </c>
      <c r="AC44" s="2" t="s">
        <v>135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1</v>
      </c>
      <c r="AQ44" s="8">
        <v>29.12</v>
      </c>
      <c r="AR44" s="4">
        <v>1</v>
      </c>
      <c r="AS44" s="8">
        <v>13.67</v>
      </c>
      <c r="AT44" s="7"/>
      <c r="AU44" s="7">
        <v>1.1302</v>
      </c>
      <c r="AV44" s="4">
        <v>1</v>
      </c>
      <c r="AW44" s="8">
        <v>29.12</v>
      </c>
      <c r="AX44" s="4">
        <v>1</v>
      </c>
      <c r="AY44" s="8">
        <v>13.67</v>
      </c>
      <c r="AZ44" s="7"/>
      <c r="BA44" s="7">
        <v>1.1302</v>
      </c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>
        <v>0.0299</v>
      </c>
      <c r="BJ44" s="4">
        <v>1</v>
      </c>
      <c r="BK44" s="8">
        <v>29.12</v>
      </c>
      <c r="BL44" s="2" t="s">
        <v>411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347</v>
      </c>
      <c r="BX44" s="2" t="s">
        <v>412</v>
      </c>
      <c r="BY44" s="2" t="s">
        <v>145</v>
      </c>
      <c r="BZ44" s="2" t="s">
        <v>135</v>
      </c>
      <c r="CA44" s="4"/>
      <c r="CB44" s="8"/>
      <c r="CC44" s="4"/>
      <c r="CD44" s="8"/>
      <c r="CE44" s="7"/>
      <c r="CF44" s="7"/>
      <c r="CG44" s="2" t="s">
        <v>157</v>
      </c>
      <c r="CH44" s="2" t="s">
        <v>132</v>
      </c>
      <c r="CI44" s="2" t="s">
        <v>135</v>
      </c>
      <c r="CJ44" s="2" t="s">
        <v>135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188</v>
      </c>
      <c r="CV44" s="2" t="s">
        <v>167</v>
      </c>
      <c r="CW44" s="2" t="s">
        <v>145</v>
      </c>
      <c r="CX44" s="2" t="s">
        <v>135</v>
      </c>
      <c r="CY44" s="4"/>
      <c r="CZ44" s="8"/>
      <c r="DA44" s="4">
        <v>1</v>
      </c>
      <c r="DB44" s="8">
        <v>13.67</v>
      </c>
      <c r="DC44" s="7">
        <v>-1</v>
      </c>
      <c r="DD44" s="7">
        <v>-1</v>
      </c>
      <c r="DE44" s="2" t="s">
        <v>142</v>
      </c>
      <c r="DF44" s="2" t="s">
        <v>132</v>
      </c>
      <c r="DG44" s="2" t="s">
        <v>188</v>
      </c>
      <c r="DH44" s="2" t="s">
        <v>148</v>
      </c>
      <c r="DI44" s="2" t="s">
        <v>145</v>
      </c>
      <c r="DJ44" s="2" t="s">
        <v>135</v>
      </c>
      <c r="DK44" s="4">
        <v>1</v>
      </c>
      <c r="DL44" s="8">
        <v>29.12</v>
      </c>
      <c r="DM44" s="4"/>
      <c r="DN44" s="8"/>
      <c r="DO44" s="7"/>
      <c r="DP44" s="7"/>
      <c r="DQ44" s="2" t="s">
        <v>142</v>
      </c>
      <c r="DR44" s="2" t="s">
        <v>132</v>
      </c>
      <c r="DS44" s="2" t="s">
        <v>149</v>
      </c>
      <c r="DT44" s="2" t="s">
        <v>315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349</v>
      </c>
      <c r="EF44" s="2" t="s">
        <v>191</v>
      </c>
      <c r="EG44" s="2" t="s">
        <v>145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152</v>
      </c>
      <c r="ER44" s="2" t="s">
        <v>413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351</v>
      </c>
      <c r="FB44" s="2" t="s">
        <v>132</v>
      </c>
      <c r="FC44" s="2" t="s">
        <v>135</v>
      </c>
      <c r="FD44" s="2" t="s">
        <v>135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352</v>
      </c>
      <c r="FP44" s="2" t="s">
        <v>135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157</v>
      </c>
      <c r="FZ44" s="2" t="s">
        <v>132</v>
      </c>
      <c r="GA44" s="2" t="s">
        <v>135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184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353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160</v>
      </c>
      <c r="HK44" s="2" t="s">
        <v>161</v>
      </c>
      <c r="HL44" s="2" t="s">
        <v>135</v>
      </c>
      <c r="HM44" s="2" t="s">
        <v>145</v>
      </c>
      <c r="HN44" s="2" t="s">
        <v>135</v>
      </c>
      <c r="HO44" s="4">
        <v>38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</row>
    <row r="45">
      <c r="A45" s="2" t="s">
        <v>414</v>
      </c>
      <c r="B45" s="2" t="s">
        <v>124</v>
      </c>
      <c r="C45" s="2" t="s">
        <v>125</v>
      </c>
      <c r="D45" s="2" t="s">
        <v>415</v>
      </c>
      <c r="E45" s="2" t="s">
        <v>416</v>
      </c>
      <c r="F45" s="2" t="s">
        <v>417</v>
      </c>
      <c r="G45" s="2" t="s">
        <v>417</v>
      </c>
      <c r="H45" s="2" t="s">
        <v>417</v>
      </c>
      <c r="I45" s="2" t="s">
        <v>418</v>
      </c>
      <c r="J45" s="2" t="s">
        <v>419</v>
      </c>
      <c r="K45" s="2" t="s">
        <v>298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356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344</v>
      </c>
      <c r="V45" s="2" t="s">
        <v>215</v>
      </c>
      <c r="W45" s="2" t="s">
        <v>138</v>
      </c>
      <c r="X45" s="2" t="s">
        <v>135</v>
      </c>
      <c r="Y45" s="2" t="s">
        <v>164</v>
      </c>
      <c r="Z45" s="4">
        <v>139</v>
      </c>
      <c r="AA45" s="4">
        <f>=ROUNDDOWN(34.75,0)</f>
      </c>
      <c r="AB45" s="5">
        <v>4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36</v>
      </c>
      <c r="AQ45" s="8">
        <v>1026</v>
      </c>
      <c r="AR45" s="4">
        <v>4</v>
      </c>
      <c r="AS45" s="8">
        <v>104</v>
      </c>
      <c r="AT45" s="7">
        <v>8</v>
      </c>
      <c r="AU45" s="7">
        <v>8.8654</v>
      </c>
      <c r="AV45" s="4">
        <v>36</v>
      </c>
      <c r="AW45" s="8">
        <v>1026</v>
      </c>
      <c r="AX45" s="4">
        <v>4</v>
      </c>
      <c r="AY45" s="8">
        <v>104</v>
      </c>
      <c r="AZ45" s="7">
        <v>8</v>
      </c>
      <c r="BA45" s="7">
        <v>8.8654</v>
      </c>
      <c r="BB45" s="7">
        <v>1</v>
      </c>
      <c r="BC45" s="4">
        <v>62</v>
      </c>
      <c r="BD45" s="8">
        <v>1846.58</v>
      </c>
      <c r="BE45" s="4">
        <v>4</v>
      </c>
      <c r="BF45" s="8">
        <v>104</v>
      </c>
      <c r="BG45" s="7">
        <v>14.5</v>
      </c>
      <c r="BH45" s="7">
        <v>16.7556</v>
      </c>
      <c r="BI45" s="7">
        <v>0.5556</v>
      </c>
      <c r="BJ45" s="4">
        <v>36</v>
      </c>
      <c r="BK45" s="8">
        <v>1026</v>
      </c>
      <c r="BL45" s="2" t="s">
        <v>420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347</v>
      </c>
      <c r="BX45" s="2" t="s">
        <v>135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157</v>
      </c>
      <c r="CH45" s="2" t="s">
        <v>132</v>
      </c>
      <c r="CI45" s="2" t="s">
        <v>135</v>
      </c>
      <c r="CJ45" s="2" t="s">
        <v>135</v>
      </c>
      <c r="CK45" s="2" t="s">
        <v>145</v>
      </c>
      <c r="CL45" s="2" t="s">
        <v>135</v>
      </c>
      <c r="CM45" s="4">
        <v>36</v>
      </c>
      <c r="CN45" s="8">
        <v>1026</v>
      </c>
      <c r="CO45" s="4"/>
      <c r="CP45" s="8"/>
      <c r="CQ45" s="7"/>
      <c r="CR45" s="7"/>
      <c r="CS45" s="2" t="s">
        <v>142</v>
      </c>
      <c r="CT45" s="2" t="s">
        <v>132</v>
      </c>
      <c r="CU45" s="2" t="s">
        <v>164</v>
      </c>
      <c r="CV45" s="2" t="s">
        <v>167</v>
      </c>
      <c r="CW45" s="2" t="s">
        <v>145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164</v>
      </c>
      <c r="DH45" s="2" t="s">
        <v>261</v>
      </c>
      <c r="DI45" s="2" t="s">
        <v>145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149</v>
      </c>
      <c r="DT45" s="2" t="s">
        <v>268</v>
      </c>
      <c r="DU45" s="2" t="s">
        <v>145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150</v>
      </c>
      <c r="EF45" s="2" t="s">
        <v>224</v>
      </c>
      <c r="EG45" s="2" t="s">
        <v>145</v>
      </c>
      <c r="EH45" s="2" t="s">
        <v>135</v>
      </c>
      <c r="EI45" s="4"/>
      <c r="EJ45" s="8"/>
      <c r="EK45" s="4">
        <v>4</v>
      </c>
      <c r="EL45" s="8">
        <v>104</v>
      </c>
      <c r="EM45" s="7">
        <v>-1</v>
      </c>
      <c r="EN45" s="7">
        <v>-1</v>
      </c>
      <c r="EO45" s="2" t="s">
        <v>142</v>
      </c>
      <c r="EP45" s="2" t="s">
        <v>132</v>
      </c>
      <c r="EQ45" s="2" t="s">
        <v>152</v>
      </c>
      <c r="ER45" s="2" t="s">
        <v>282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154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352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157</v>
      </c>
      <c r="FZ45" s="2" t="s">
        <v>132</v>
      </c>
      <c r="GA45" s="2" t="s">
        <v>135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184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353</v>
      </c>
      <c r="GZ45" s="2" t="s">
        <v>421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160</v>
      </c>
      <c r="HK45" s="2" t="s">
        <v>161</v>
      </c>
      <c r="HL45" s="2" t="s">
        <v>135</v>
      </c>
      <c r="HM45" s="2" t="s">
        <v>145</v>
      </c>
      <c r="HN45" s="2" t="s">
        <v>135</v>
      </c>
      <c r="HO45" s="4">
        <v>139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422</v>
      </c>
      <c r="B46" s="2" t="s">
        <v>124</v>
      </c>
      <c r="C46" s="2" t="s">
        <v>125</v>
      </c>
      <c r="D46" s="2" t="s">
        <v>415</v>
      </c>
      <c r="E46" s="2" t="s">
        <v>416</v>
      </c>
      <c r="F46" s="2" t="s">
        <v>417</v>
      </c>
      <c r="G46" s="2" t="s">
        <v>417</v>
      </c>
      <c r="H46" s="2" t="s">
        <v>417</v>
      </c>
      <c r="I46" s="2" t="s">
        <v>418</v>
      </c>
      <c r="J46" s="2" t="s">
        <v>419</v>
      </c>
      <c r="K46" s="2" t="s">
        <v>360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356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344</v>
      </c>
      <c r="V46" s="2" t="s">
        <v>215</v>
      </c>
      <c r="W46" s="2" t="s">
        <v>138</v>
      </c>
      <c r="X46" s="2" t="s">
        <v>135</v>
      </c>
      <c r="Y46" s="2" t="s">
        <v>164</v>
      </c>
      <c r="Z46" s="4">
        <v>151</v>
      </c>
      <c r="AA46" s="4">
        <f>=ROUNDDOWN(75.5,0)</f>
      </c>
      <c r="AB46" s="5">
        <v>2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26</v>
      </c>
      <c r="AQ46" s="8">
        <v>820.58</v>
      </c>
      <c r="AR46" s="4"/>
      <c r="AS46" s="8"/>
      <c r="AT46" s="7"/>
      <c r="AU46" s="7"/>
      <c r="AV46" s="4">
        <v>26</v>
      </c>
      <c r="AW46" s="8">
        <v>820.58</v>
      </c>
      <c r="AX46" s="4"/>
      <c r="AY46" s="8"/>
      <c r="AZ46" s="7"/>
      <c r="BA46" s="7"/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0.4444</v>
      </c>
      <c r="BJ46" s="4">
        <v>26</v>
      </c>
      <c r="BK46" s="8">
        <v>820.58</v>
      </c>
      <c r="BL46" s="2" t="s">
        <v>423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347</v>
      </c>
      <c r="BX46" s="2" t="s">
        <v>135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157</v>
      </c>
      <c r="CH46" s="2" t="s">
        <v>132</v>
      </c>
      <c r="CI46" s="2" t="s">
        <v>135</v>
      </c>
      <c r="CJ46" s="2" t="s">
        <v>135</v>
      </c>
      <c r="CK46" s="2" t="s">
        <v>145</v>
      </c>
      <c r="CL46" s="2" t="s">
        <v>135</v>
      </c>
      <c r="CM46" s="4">
        <v>22</v>
      </c>
      <c r="CN46" s="8">
        <v>630</v>
      </c>
      <c r="CO46" s="4"/>
      <c r="CP46" s="8"/>
      <c r="CQ46" s="7"/>
      <c r="CR46" s="7"/>
      <c r="CS46" s="2" t="s">
        <v>142</v>
      </c>
      <c r="CT46" s="2" t="s">
        <v>132</v>
      </c>
      <c r="CU46" s="2" t="s">
        <v>164</v>
      </c>
      <c r="CV46" s="2" t="s">
        <v>168</v>
      </c>
      <c r="CW46" s="2" t="s">
        <v>145</v>
      </c>
      <c r="CX46" s="2" t="s">
        <v>135</v>
      </c>
      <c r="CY46" s="4">
        <v>2</v>
      </c>
      <c r="CZ46" s="8">
        <v>135.98</v>
      </c>
      <c r="DA46" s="4"/>
      <c r="DB46" s="8"/>
      <c r="DC46" s="7"/>
      <c r="DD46" s="7"/>
      <c r="DE46" s="2" t="s">
        <v>142</v>
      </c>
      <c r="DF46" s="2" t="s">
        <v>132</v>
      </c>
      <c r="DG46" s="2" t="s">
        <v>164</v>
      </c>
      <c r="DH46" s="2" t="s">
        <v>358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149</v>
      </c>
      <c r="DT46" s="2" t="s">
        <v>424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150</v>
      </c>
      <c r="EF46" s="2" t="s">
        <v>425</v>
      </c>
      <c r="EG46" s="2" t="s">
        <v>145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152</v>
      </c>
      <c r="ER46" s="2" t="s">
        <v>269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154</v>
      </c>
      <c r="FD46" s="2" t="s">
        <v>135</v>
      </c>
      <c r="FE46" s="2" t="s">
        <v>145</v>
      </c>
      <c r="FF46" s="2" t="s">
        <v>135</v>
      </c>
      <c r="FG46" s="4">
        <v>2</v>
      </c>
      <c r="FH46" s="8">
        <v>54.6</v>
      </c>
      <c r="FI46" s="4"/>
      <c r="FJ46" s="8"/>
      <c r="FK46" s="7"/>
      <c r="FL46" s="7"/>
      <c r="FM46" s="2" t="s">
        <v>142</v>
      </c>
      <c r="FN46" s="2" t="s">
        <v>132</v>
      </c>
      <c r="FO46" s="2" t="s">
        <v>352</v>
      </c>
      <c r="FP46" s="2" t="s">
        <v>426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157</v>
      </c>
      <c r="FZ46" s="2" t="s">
        <v>132</v>
      </c>
      <c r="GA46" s="2" t="s">
        <v>135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184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353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160</v>
      </c>
      <c r="HK46" s="2" t="s">
        <v>161</v>
      </c>
      <c r="HL46" s="2" t="s">
        <v>135</v>
      </c>
      <c r="HM46" s="2" t="s">
        <v>145</v>
      </c>
      <c r="HN46" s="2" t="s">
        <v>135</v>
      </c>
      <c r="HO46" s="4">
        <v>151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427</v>
      </c>
      <c r="B47" s="2" t="s">
        <v>124</v>
      </c>
      <c r="C47" s="2" t="s">
        <v>125</v>
      </c>
      <c r="D47" s="2" t="s">
        <v>415</v>
      </c>
      <c r="E47" s="2" t="s">
        <v>416</v>
      </c>
      <c r="F47" s="2" t="s">
        <v>428</v>
      </c>
      <c r="G47" s="2" t="s">
        <v>428</v>
      </c>
      <c r="H47" s="2" t="s">
        <v>428</v>
      </c>
      <c r="I47" s="2" t="s">
        <v>418</v>
      </c>
      <c r="J47" s="2" t="s">
        <v>419</v>
      </c>
      <c r="K47" s="2" t="s">
        <v>277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344</v>
      </c>
      <c r="V47" s="2" t="s">
        <v>429</v>
      </c>
      <c r="W47" s="2" t="s">
        <v>138</v>
      </c>
      <c r="X47" s="2" t="s">
        <v>135</v>
      </c>
      <c r="Y47" s="2" t="s">
        <v>164</v>
      </c>
      <c r="Z47" s="4"/>
      <c r="AA47" s="4">
        <f>=ROUNDDOWN({0},0)</f>
      </c>
      <c r="AB47" s="5">
        <v>3</v>
      </c>
      <c r="AC47" s="2" t="s">
        <v>430</v>
      </c>
      <c r="AD47" s="4">
        <v>280</v>
      </c>
      <c r="AE47" s="4">
        <v>280</v>
      </c>
      <c r="AF47" s="6">
        <v>65</v>
      </c>
      <c r="AG47" s="6"/>
      <c r="AH47" s="7">
        <v>0.6333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14</v>
      </c>
      <c r="AQ47" s="8">
        <v>394.92</v>
      </c>
      <c r="AR47" s="4"/>
      <c r="AS47" s="8"/>
      <c r="AT47" s="7"/>
      <c r="AU47" s="7"/>
      <c r="AV47" s="4">
        <v>14</v>
      </c>
      <c r="AW47" s="8">
        <v>394.92</v>
      </c>
      <c r="AX47" s="4"/>
      <c r="AY47" s="8"/>
      <c r="AZ47" s="7"/>
      <c r="BA47" s="7"/>
      <c r="BB47" s="7">
        <v>1</v>
      </c>
      <c r="BC47" s="4">
        <v>25</v>
      </c>
      <c r="BD47" s="8">
        <v>704.52</v>
      </c>
      <c r="BE47" s="4">
        <v>9</v>
      </c>
      <c r="BF47" s="8">
        <v>86.04</v>
      </c>
      <c r="BG47" s="7">
        <v>1.7778</v>
      </c>
      <c r="BH47" s="7">
        <v>7.1883</v>
      </c>
      <c r="BI47" s="7">
        <v>0.5606</v>
      </c>
      <c r="BJ47" s="4">
        <v>14</v>
      </c>
      <c r="BK47" s="8">
        <v>394.92</v>
      </c>
      <c r="BL47" s="2" t="s">
        <v>431</v>
      </c>
      <c r="BM47" s="7">
        <v>1</v>
      </c>
      <c r="BN47" s="7">
        <v>1</v>
      </c>
      <c r="BO47" s="4">
        <v>4</v>
      </c>
      <c r="BP47" s="8">
        <v>112.32</v>
      </c>
      <c r="BQ47" s="4"/>
      <c r="BR47" s="8"/>
      <c r="BS47" s="7"/>
      <c r="BT47" s="7"/>
      <c r="BU47" s="2" t="s">
        <v>142</v>
      </c>
      <c r="BV47" s="2" t="s">
        <v>132</v>
      </c>
      <c r="BW47" s="2" t="s">
        <v>347</v>
      </c>
      <c r="BX47" s="2" t="s">
        <v>280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157</v>
      </c>
      <c r="CH47" s="2" t="s">
        <v>132</v>
      </c>
      <c r="CI47" s="2" t="s">
        <v>135</v>
      </c>
      <c r="CJ47" s="2" t="s">
        <v>135</v>
      </c>
      <c r="CK47" s="2" t="s">
        <v>145</v>
      </c>
      <c r="CL47" s="2" t="s">
        <v>135</v>
      </c>
      <c r="CM47" s="4">
        <v>8</v>
      </c>
      <c r="CN47" s="8">
        <v>228</v>
      </c>
      <c r="CO47" s="4"/>
      <c r="CP47" s="8"/>
      <c r="CQ47" s="7"/>
      <c r="CR47" s="7"/>
      <c r="CS47" s="2" t="s">
        <v>142</v>
      </c>
      <c r="CT47" s="2" t="s">
        <v>132</v>
      </c>
      <c r="CU47" s="2" t="s">
        <v>164</v>
      </c>
      <c r="CV47" s="2" t="s">
        <v>404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188</v>
      </c>
      <c r="DH47" s="2" t="s">
        <v>273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149</v>
      </c>
      <c r="DT47" s="2" t="s">
        <v>424</v>
      </c>
      <c r="DU47" s="2" t="s">
        <v>145</v>
      </c>
      <c r="DV47" s="2" t="s">
        <v>135</v>
      </c>
      <c r="DW47" s="4">
        <v>2</v>
      </c>
      <c r="DX47" s="8">
        <v>54.6</v>
      </c>
      <c r="DY47" s="4"/>
      <c r="DZ47" s="8"/>
      <c r="EA47" s="7"/>
      <c r="EB47" s="7"/>
      <c r="EC47" s="2" t="s">
        <v>142</v>
      </c>
      <c r="ED47" s="2" t="s">
        <v>132</v>
      </c>
      <c r="EE47" s="2" t="s">
        <v>150</v>
      </c>
      <c r="EF47" s="2" t="s">
        <v>370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152</v>
      </c>
      <c r="ER47" s="2" t="s">
        <v>432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154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352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157</v>
      </c>
      <c r="FZ47" s="2" t="s">
        <v>132</v>
      </c>
      <c r="GA47" s="2" t="s">
        <v>135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184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353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160</v>
      </c>
      <c r="HK47" s="2" t="s">
        <v>161</v>
      </c>
      <c r="HL47" s="2" t="s">
        <v>135</v>
      </c>
      <c r="HM47" s="2" t="s">
        <v>145</v>
      </c>
      <c r="HN47" s="2" t="s">
        <v>135</v>
      </c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>
        <v>280</v>
      </c>
      <c r="IJ47" s="4"/>
      <c r="IK47" s="4"/>
    </row>
    <row r="48">
      <c r="A48" s="2" t="s">
        <v>433</v>
      </c>
      <c r="B48" s="2" t="s">
        <v>124</v>
      </c>
      <c r="C48" s="2" t="s">
        <v>125</v>
      </c>
      <c r="D48" s="2" t="s">
        <v>415</v>
      </c>
      <c r="E48" s="2" t="s">
        <v>416</v>
      </c>
      <c r="F48" s="2" t="s">
        <v>428</v>
      </c>
      <c r="G48" s="2" t="s">
        <v>428</v>
      </c>
      <c r="H48" s="2" t="s">
        <v>428</v>
      </c>
      <c r="I48" s="2" t="s">
        <v>418</v>
      </c>
      <c r="J48" s="2" t="s">
        <v>419</v>
      </c>
      <c r="K48" s="2" t="s">
        <v>355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356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344</v>
      </c>
      <c r="V48" s="2" t="s">
        <v>429</v>
      </c>
      <c r="W48" s="2" t="s">
        <v>138</v>
      </c>
      <c r="X48" s="2" t="s">
        <v>135</v>
      </c>
      <c r="Y48" s="2" t="s">
        <v>164</v>
      </c>
      <c r="Z48" s="4">
        <v>165</v>
      </c>
      <c r="AA48" s="4">
        <f>=ROUNDDOWN(82.5,0)</f>
      </c>
      <c r="AB48" s="5">
        <v>2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5</v>
      </c>
      <c r="AQ48" s="8">
        <v>137.28</v>
      </c>
      <c r="AR48" s="4">
        <v>6</v>
      </c>
      <c r="AS48" s="8">
        <v>57.36</v>
      </c>
      <c r="AT48" s="7">
        <v>-0.1667</v>
      </c>
      <c r="AU48" s="7">
        <v>1.3933</v>
      </c>
      <c r="AV48" s="4">
        <v>5</v>
      </c>
      <c r="AW48" s="8">
        <v>137.28</v>
      </c>
      <c r="AX48" s="4">
        <v>6</v>
      </c>
      <c r="AY48" s="8">
        <v>57.36</v>
      </c>
      <c r="AZ48" s="7">
        <v>-0.1667</v>
      </c>
      <c r="BA48" s="7">
        <v>1.3933</v>
      </c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0.1949</v>
      </c>
      <c r="BJ48" s="4">
        <v>5</v>
      </c>
      <c r="BK48" s="8">
        <v>137.28</v>
      </c>
      <c r="BL48" s="2" t="s">
        <v>434</v>
      </c>
      <c r="BM48" s="7">
        <v>1</v>
      </c>
      <c r="BN48" s="7">
        <v>1</v>
      </c>
      <c r="BO48" s="4">
        <v>2</v>
      </c>
      <c r="BP48" s="8">
        <v>56.16</v>
      </c>
      <c r="BQ48" s="4"/>
      <c r="BR48" s="8"/>
      <c r="BS48" s="7"/>
      <c r="BT48" s="7"/>
      <c r="BU48" s="2" t="s">
        <v>142</v>
      </c>
      <c r="BV48" s="2" t="s">
        <v>132</v>
      </c>
      <c r="BW48" s="2" t="s">
        <v>347</v>
      </c>
      <c r="BX48" s="2" t="s">
        <v>403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157</v>
      </c>
      <c r="CH48" s="2" t="s">
        <v>132</v>
      </c>
      <c r="CI48" s="2" t="s">
        <v>135</v>
      </c>
      <c r="CJ48" s="2" t="s">
        <v>135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164</v>
      </c>
      <c r="CV48" s="2" t="s">
        <v>435</v>
      </c>
      <c r="CW48" s="2" t="s">
        <v>145</v>
      </c>
      <c r="CX48" s="2" t="s">
        <v>135</v>
      </c>
      <c r="CY48" s="4"/>
      <c r="CZ48" s="8"/>
      <c r="DA48" s="4">
        <v>6</v>
      </c>
      <c r="DB48" s="8">
        <v>57.36</v>
      </c>
      <c r="DC48" s="7">
        <v>-1</v>
      </c>
      <c r="DD48" s="7">
        <v>-1</v>
      </c>
      <c r="DE48" s="2" t="s">
        <v>142</v>
      </c>
      <c r="DF48" s="2" t="s">
        <v>132</v>
      </c>
      <c r="DG48" s="2" t="s">
        <v>188</v>
      </c>
      <c r="DH48" s="2" t="s">
        <v>243</v>
      </c>
      <c r="DI48" s="2" t="s">
        <v>145</v>
      </c>
      <c r="DJ48" s="2" t="s">
        <v>135</v>
      </c>
      <c r="DK48" s="4">
        <v>1</v>
      </c>
      <c r="DL48" s="8">
        <v>29.12</v>
      </c>
      <c r="DM48" s="4"/>
      <c r="DN48" s="8"/>
      <c r="DO48" s="7"/>
      <c r="DP48" s="7"/>
      <c r="DQ48" s="2" t="s">
        <v>142</v>
      </c>
      <c r="DR48" s="2" t="s">
        <v>132</v>
      </c>
      <c r="DS48" s="2" t="s">
        <v>149</v>
      </c>
      <c r="DT48" s="2" t="s">
        <v>369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150</v>
      </c>
      <c r="EF48" s="2" t="s">
        <v>191</v>
      </c>
      <c r="EG48" s="2" t="s">
        <v>145</v>
      </c>
      <c r="EH48" s="2" t="s">
        <v>135</v>
      </c>
      <c r="EI48" s="4">
        <v>2</v>
      </c>
      <c r="EJ48" s="8">
        <v>52</v>
      </c>
      <c r="EK48" s="4"/>
      <c r="EL48" s="8"/>
      <c r="EM48" s="7"/>
      <c r="EN48" s="7"/>
      <c r="EO48" s="2" t="s">
        <v>142</v>
      </c>
      <c r="EP48" s="2" t="s">
        <v>132</v>
      </c>
      <c r="EQ48" s="2" t="s">
        <v>152</v>
      </c>
      <c r="ER48" s="2" t="s">
        <v>388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154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352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157</v>
      </c>
      <c r="FZ48" s="2" t="s">
        <v>132</v>
      </c>
      <c r="GA48" s="2" t="s">
        <v>135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184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353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160</v>
      </c>
      <c r="HK48" s="2" t="s">
        <v>161</v>
      </c>
      <c r="HL48" s="2" t="s">
        <v>135</v>
      </c>
      <c r="HM48" s="2" t="s">
        <v>145</v>
      </c>
      <c r="HN48" s="2" t="s">
        <v>135</v>
      </c>
      <c r="HO48" s="4">
        <v>165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436</v>
      </c>
      <c r="B49" s="2" t="s">
        <v>124</v>
      </c>
      <c r="C49" s="2" t="s">
        <v>125</v>
      </c>
      <c r="D49" s="2" t="s">
        <v>415</v>
      </c>
      <c r="E49" s="2" t="s">
        <v>416</v>
      </c>
      <c r="F49" s="2" t="s">
        <v>428</v>
      </c>
      <c r="G49" s="2" t="s">
        <v>428</v>
      </c>
      <c r="H49" s="2" t="s">
        <v>428</v>
      </c>
      <c r="I49" s="2" t="s">
        <v>418</v>
      </c>
      <c r="J49" s="2" t="s">
        <v>419</v>
      </c>
      <c r="K49" s="2" t="s">
        <v>187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356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344</v>
      </c>
      <c r="V49" s="2" t="s">
        <v>429</v>
      </c>
      <c r="W49" s="2" t="s">
        <v>138</v>
      </c>
      <c r="X49" s="2" t="s">
        <v>135</v>
      </c>
      <c r="Y49" s="2" t="s">
        <v>164</v>
      </c>
      <c r="Z49" s="4">
        <v>193</v>
      </c>
      <c r="AA49" s="4">
        <f>=ROUNDDOWN(193,0)</f>
      </c>
      <c r="AB49" s="5">
        <v>1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4</v>
      </c>
      <c r="AQ49" s="8">
        <v>112.32</v>
      </c>
      <c r="AR49" s="4">
        <v>2</v>
      </c>
      <c r="AS49" s="8">
        <v>19.12</v>
      </c>
      <c r="AT49" s="7">
        <v>1</v>
      </c>
      <c r="AU49" s="7">
        <v>4.8745</v>
      </c>
      <c r="AV49" s="4">
        <v>4</v>
      </c>
      <c r="AW49" s="8">
        <v>112.32</v>
      </c>
      <c r="AX49" s="4">
        <v>2</v>
      </c>
      <c r="AY49" s="8">
        <v>19.12</v>
      </c>
      <c r="AZ49" s="7">
        <v>1</v>
      </c>
      <c r="BA49" s="7">
        <v>4.8745</v>
      </c>
      <c r="BB49" s="7">
        <v>1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0.1594</v>
      </c>
      <c r="BJ49" s="4">
        <v>4</v>
      </c>
      <c r="BK49" s="8">
        <v>112.32</v>
      </c>
      <c r="BL49" s="2" t="s">
        <v>437</v>
      </c>
      <c r="BM49" s="7">
        <v>1</v>
      </c>
      <c r="BN49" s="7">
        <v>1</v>
      </c>
      <c r="BO49" s="4">
        <v>4</v>
      </c>
      <c r="BP49" s="8">
        <v>112.32</v>
      </c>
      <c r="BQ49" s="4"/>
      <c r="BR49" s="8"/>
      <c r="BS49" s="7"/>
      <c r="BT49" s="7"/>
      <c r="BU49" s="2" t="s">
        <v>142</v>
      </c>
      <c r="BV49" s="2" t="s">
        <v>132</v>
      </c>
      <c r="BW49" s="2" t="s">
        <v>347</v>
      </c>
      <c r="BX49" s="2" t="s">
        <v>369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157</v>
      </c>
      <c r="CH49" s="2" t="s">
        <v>132</v>
      </c>
      <c r="CI49" s="2" t="s">
        <v>135</v>
      </c>
      <c r="CJ49" s="2" t="s">
        <v>135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164</v>
      </c>
      <c r="CV49" s="2" t="s">
        <v>209</v>
      </c>
      <c r="CW49" s="2" t="s">
        <v>145</v>
      </c>
      <c r="CX49" s="2" t="s">
        <v>135</v>
      </c>
      <c r="CY49" s="4"/>
      <c r="CZ49" s="8"/>
      <c r="DA49" s="4">
        <v>2</v>
      </c>
      <c r="DB49" s="8">
        <v>19.12</v>
      </c>
      <c r="DC49" s="7">
        <v>-1</v>
      </c>
      <c r="DD49" s="7">
        <v>-1</v>
      </c>
      <c r="DE49" s="2" t="s">
        <v>142</v>
      </c>
      <c r="DF49" s="2" t="s">
        <v>132</v>
      </c>
      <c r="DG49" s="2" t="s">
        <v>164</v>
      </c>
      <c r="DH49" s="2" t="s">
        <v>194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149</v>
      </c>
      <c r="DT49" s="2" t="s">
        <v>438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150</v>
      </c>
      <c r="EF49" s="2" t="s">
        <v>290</v>
      </c>
      <c r="EG49" s="2" t="s">
        <v>145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152</v>
      </c>
      <c r="ER49" s="2" t="s">
        <v>439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154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352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157</v>
      </c>
      <c r="FZ49" s="2" t="s">
        <v>132</v>
      </c>
      <c r="GA49" s="2" t="s">
        <v>135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184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353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160</v>
      </c>
      <c r="HK49" s="2" t="s">
        <v>161</v>
      </c>
      <c r="HL49" s="2" t="s">
        <v>135</v>
      </c>
      <c r="HM49" s="2" t="s">
        <v>145</v>
      </c>
      <c r="HN49" s="2" t="s">
        <v>135</v>
      </c>
      <c r="HO49" s="4">
        <v>193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440</v>
      </c>
      <c r="B50" s="2" t="s">
        <v>124</v>
      </c>
      <c r="C50" s="2" t="s">
        <v>125</v>
      </c>
      <c r="D50" s="2" t="s">
        <v>415</v>
      </c>
      <c r="E50" s="2" t="s">
        <v>416</v>
      </c>
      <c r="F50" s="2" t="s">
        <v>428</v>
      </c>
      <c r="G50" s="2" t="s">
        <v>428</v>
      </c>
      <c r="H50" s="2" t="s">
        <v>428</v>
      </c>
      <c r="I50" s="2" t="s">
        <v>418</v>
      </c>
      <c r="J50" s="2" t="s">
        <v>419</v>
      </c>
      <c r="K50" s="2" t="s">
        <v>239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356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344</v>
      </c>
      <c r="V50" s="2" t="s">
        <v>429</v>
      </c>
      <c r="W50" s="2" t="s">
        <v>138</v>
      </c>
      <c r="X50" s="2" t="s">
        <v>135</v>
      </c>
      <c r="Y50" s="2" t="s">
        <v>164</v>
      </c>
      <c r="Z50" s="4">
        <v>92</v>
      </c>
      <c r="AA50" s="4">
        <f>=ROUNDDOWN(92,0)</f>
      </c>
      <c r="AB50" s="5">
        <v>1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>
        <v>2</v>
      </c>
      <c r="AQ50" s="8">
        <v>60</v>
      </c>
      <c r="AR50" s="4">
        <v>1</v>
      </c>
      <c r="AS50" s="8">
        <v>9.56</v>
      </c>
      <c r="AT50" s="7">
        <v>1</v>
      </c>
      <c r="AU50" s="7">
        <v>5.2762</v>
      </c>
      <c r="AV50" s="4">
        <v>2</v>
      </c>
      <c r="AW50" s="8">
        <v>60</v>
      </c>
      <c r="AX50" s="4">
        <v>1</v>
      </c>
      <c r="AY50" s="8">
        <v>9.56</v>
      </c>
      <c r="AZ50" s="7">
        <v>1</v>
      </c>
      <c r="BA50" s="7">
        <v>5.2762</v>
      </c>
      <c r="BB50" s="7">
        <v>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0.0852</v>
      </c>
      <c r="BJ50" s="4">
        <v>2</v>
      </c>
      <c r="BK50" s="8">
        <v>60</v>
      </c>
      <c r="BL50" s="2" t="s">
        <v>441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347</v>
      </c>
      <c r="BX50" s="2" t="s">
        <v>135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157</v>
      </c>
      <c r="CH50" s="2" t="s">
        <v>132</v>
      </c>
      <c r="CI50" s="2" t="s">
        <v>135</v>
      </c>
      <c r="CJ50" s="2" t="s">
        <v>135</v>
      </c>
      <c r="CK50" s="2" t="s">
        <v>145</v>
      </c>
      <c r="CL50" s="2" t="s">
        <v>135</v>
      </c>
      <c r="CM50" s="4">
        <v>2</v>
      </c>
      <c r="CN50" s="8">
        <v>60</v>
      </c>
      <c r="CO50" s="4"/>
      <c r="CP50" s="8"/>
      <c r="CQ50" s="7"/>
      <c r="CR50" s="7"/>
      <c r="CS50" s="2" t="s">
        <v>142</v>
      </c>
      <c r="CT50" s="2" t="s">
        <v>132</v>
      </c>
      <c r="CU50" s="2" t="s">
        <v>164</v>
      </c>
      <c r="CV50" s="2" t="s">
        <v>167</v>
      </c>
      <c r="CW50" s="2" t="s">
        <v>145</v>
      </c>
      <c r="CX50" s="2" t="s">
        <v>135</v>
      </c>
      <c r="CY50" s="4"/>
      <c r="CZ50" s="8"/>
      <c r="DA50" s="4">
        <v>1</v>
      </c>
      <c r="DB50" s="8">
        <v>9.56</v>
      </c>
      <c r="DC50" s="7">
        <v>-1</v>
      </c>
      <c r="DD50" s="7">
        <v>-1</v>
      </c>
      <c r="DE50" s="2" t="s">
        <v>142</v>
      </c>
      <c r="DF50" s="2" t="s">
        <v>132</v>
      </c>
      <c r="DG50" s="2" t="s">
        <v>188</v>
      </c>
      <c r="DH50" s="2" t="s">
        <v>168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149</v>
      </c>
      <c r="DT50" s="2" t="s">
        <v>369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150</v>
      </c>
      <c r="EF50" s="2" t="s">
        <v>370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152</v>
      </c>
      <c r="ER50" s="2" t="s">
        <v>370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154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352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157</v>
      </c>
      <c r="FZ50" s="2" t="s">
        <v>132</v>
      </c>
      <c r="GA50" s="2" t="s">
        <v>135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184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353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160</v>
      </c>
      <c r="HK50" s="2" t="s">
        <v>161</v>
      </c>
      <c r="HL50" s="2" t="s">
        <v>135</v>
      </c>
      <c r="HM50" s="2" t="s">
        <v>145</v>
      </c>
      <c r="HN50" s="2" t="s">
        <v>135</v>
      </c>
      <c r="HO50" s="4">
        <v>92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442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3698</v>
      </c>
      <c r="AA51" s="11">
        <f>=ROUNDDOWN({0},0)</f>
      </c>
      <c r="AB51" s="12">
        <v>139</v>
      </c>
      <c r="AC51" s="9" t="s">
        <v>135</v>
      </c>
      <c r="AD51" s="11"/>
      <c r="AE51" s="11">
        <v>4060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457</v>
      </c>
      <c r="AQ51" s="15">
        <v>64196.96</v>
      </c>
      <c r="AR51" s="11">
        <v>123</v>
      </c>
      <c r="AS51" s="15">
        <v>14846.59</v>
      </c>
      <c r="AT51" s="14">
        <v>2.7154</v>
      </c>
      <c r="AU51" s="14">
        <v>3.324</v>
      </c>
      <c r="AV51" s="11">
        <v>457</v>
      </c>
      <c r="AW51" s="15">
        <v>64196.96</v>
      </c>
      <c r="AX51" s="11">
        <v>123</v>
      </c>
      <c r="AY51" s="15">
        <v>14846.59</v>
      </c>
      <c r="AZ51" s="14">
        <v>2.7154</v>
      </c>
      <c r="BA51" s="14">
        <v>3.324</v>
      </c>
      <c r="BB51" s="14"/>
      <c r="BC51" s="11">
        <v>457</v>
      </c>
      <c r="BD51" s="15">
        <v>64196.96</v>
      </c>
      <c r="BE51" s="11">
        <v>123</v>
      </c>
      <c r="BF51" s="15">
        <v>14846.59</v>
      </c>
      <c r="BG51" s="14">
        <v>2.7154</v>
      </c>
      <c r="BH51" s="14">
        <v>3.324</v>
      </c>
      <c r="BI51" s="14"/>
      <c r="BJ51" s="11"/>
      <c r="BK51" s="15"/>
      <c r="BL51" s="9" t="s">
        <v>135</v>
      </c>
      <c r="BM51" s="14"/>
      <c r="BN51" s="14"/>
      <c r="BO51" s="11">
        <v>138</v>
      </c>
      <c r="BP51" s="15">
        <v>20992.34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68</v>
      </c>
      <c r="CB51" s="15">
        <v>14408.16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135</v>
      </c>
      <c r="CN51" s="15">
        <v>12478.66</v>
      </c>
      <c r="CO51" s="11">
        <v>22</v>
      </c>
      <c r="CP51" s="15">
        <v>3244.86</v>
      </c>
      <c r="CQ51" s="14">
        <v>5.1364</v>
      </c>
      <c r="CR51" s="14">
        <v>2.8457</v>
      </c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21</v>
      </c>
      <c r="CZ51" s="15">
        <v>6145.29</v>
      </c>
      <c r="DA51" s="11">
        <v>36</v>
      </c>
      <c r="DB51" s="15">
        <v>952.58</v>
      </c>
      <c r="DC51" s="14">
        <v>-0.4167</v>
      </c>
      <c r="DD51" s="14">
        <v>5.4512</v>
      </c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63</v>
      </c>
      <c r="DL51" s="15">
        <v>5980.26</v>
      </c>
      <c r="DM51" s="11"/>
      <c r="DN51" s="15"/>
      <c r="DO51" s="14"/>
      <c r="DP51" s="14"/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17</v>
      </c>
      <c r="DX51" s="15">
        <v>2600.24</v>
      </c>
      <c r="DY51" s="11"/>
      <c r="DZ51" s="15"/>
      <c r="EA51" s="14"/>
      <c r="EB51" s="14"/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9</v>
      </c>
      <c r="EJ51" s="15">
        <v>809.21</v>
      </c>
      <c r="EK51" s="11">
        <v>64</v>
      </c>
      <c r="EL51" s="15">
        <v>10423.93</v>
      </c>
      <c r="EM51" s="14">
        <v>-0.8594</v>
      </c>
      <c r="EN51" s="14">
        <v>-0.9224</v>
      </c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>
        <v>3</v>
      </c>
      <c r="EV51" s="15">
        <v>540.52</v>
      </c>
      <c r="EW51" s="11"/>
      <c r="EX51" s="15"/>
      <c r="EY51" s="14"/>
      <c r="EZ51" s="14"/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>
        <v>3</v>
      </c>
      <c r="FH51" s="15">
        <v>242.28</v>
      </c>
      <c r="FI51" s="11">
        <v>1</v>
      </c>
      <c r="FJ51" s="15">
        <v>225.22</v>
      </c>
      <c r="FK51" s="14">
        <v>2</v>
      </c>
      <c r="FL51" s="14">
        <v>0.0757</v>
      </c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3698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900</v>
      </c>
      <c r="II51" s="11">
        <v>342</v>
      </c>
      <c r="IJ51" s="11">
        <v>500</v>
      </c>
      <c r="IK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443</v>
      </c>
      <c r="D2" s="0" t="s">
        <v>444</v>
      </c>
      <c r="E2" s="0" t="s">
        <v>445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446</v>
      </c>
      <c r="J4" s="1" t="s">
        <v>447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448</v>
      </c>
      <c r="P4" s="1" t="s">
        <v>449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450</v>
      </c>
      <c r="F5" s="1" t="s">
        <v>451</v>
      </c>
      <c r="G5" s="1" t="s">
        <v>450</v>
      </c>
      <c r="H5" s="1" t="s">
        <v>451</v>
      </c>
      <c r="I5" s="1" t="s">
        <v>446</v>
      </c>
      <c r="J5" s="1" t="s">
        <v>447</v>
      </c>
      <c r="K5" s="1" t="s">
        <v>452</v>
      </c>
      <c r="L5" s="1" t="s">
        <v>453</v>
      </c>
      <c r="M5" s="1" t="s">
        <v>452</v>
      </c>
      <c r="N5" s="1" t="s">
        <v>453</v>
      </c>
      <c r="O5" s="1" t="s">
        <v>448</v>
      </c>
      <c r="P5" s="1" t="s">
        <v>449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229</v>
      </c>
      <c r="F6" s="8">
        <v>52577.17</v>
      </c>
      <c r="G6" s="4">
        <v>69</v>
      </c>
      <c r="H6" s="8">
        <v>12933.7</v>
      </c>
      <c r="I6" s="7">
        <v>2.3188</v>
      </c>
      <c r="J6" s="7">
        <v>3.0651</v>
      </c>
      <c r="K6" s="4">
        <v>229</v>
      </c>
      <c r="L6" s="8">
        <v>52577.17</v>
      </c>
      <c r="M6" s="4">
        <v>69</v>
      </c>
      <c r="N6" s="8">
        <v>12933.7</v>
      </c>
      <c r="O6" s="7">
        <v>2.3188</v>
      </c>
      <c r="P6" s="7">
        <v>3.0651</v>
      </c>
    </row>
    <row r="7">
      <c r="A7" s="2" t="s">
        <v>124</v>
      </c>
      <c r="B7" s="2" t="s">
        <v>125</v>
      </c>
      <c r="C7" s="2" t="s">
        <v>304</v>
      </c>
      <c r="D7" s="2" t="s">
        <v>305</v>
      </c>
      <c r="E7" s="4">
        <v>44</v>
      </c>
      <c r="F7" s="8">
        <v>5494.34</v>
      </c>
      <c r="G7" s="4">
        <v>12</v>
      </c>
      <c r="H7" s="8">
        <v>1055.89</v>
      </c>
      <c r="I7" s="7">
        <v>2.6667</v>
      </c>
      <c r="J7" s="7">
        <v>4.2035</v>
      </c>
      <c r="K7" s="4">
        <v>44</v>
      </c>
      <c r="L7" s="8">
        <v>5494.34</v>
      </c>
      <c r="M7" s="4">
        <v>12</v>
      </c>
      <c r="N7" s="8">
        <v>1055.89</v>
      </c>
      <c r="O7" s="7">
        <v>2.6667</v>
      </c>
      <c r="P7" s="7">
        <v>4.2035</v>
      </c>
    </row>
    <row r="8">
      <c r="A8" s="2" t="s">
        <v>124</v>
      </c>
      <c r="B8" s="2" t="s">
        <v>125</v>
      </c>
      <c r="C8" s="2" t="s">
        <v>339</v>
      </c>
      <c r="D8" s="2" t="s">
        <v>340</v>
      </c>
      <c r="E8" s="4">
        <v>97</v>
      </c>
      <c r="F8" s="8">
        <v>3574.35</v>
      </c>
      <c r="G8" s="4">
        <v>29</v>
      </c>
      <c r="H8" s="8">
        <v>666.96</v>
      </c>
      <c r="I8" s="7">
        <v>2.3448</v>
      </c>
      <c r="J8" s="7">
        <v>4.3592</v>
      </c>
      <c r="K8" s="4">
        <v>97</v>
      </c>
      <c r="L8" s="8">
        <v>3574.35</v>
      </c>
      <c r="M8" s="4">
        <v>29</v>
      </c>
      <c r="N8" s="8">
        <v>666.96</v>
      </c>
      <c r="O8" s="7">
        <v>2.3448</v>
      </c>
      <c r="P8" s="7">
        <v>4.3592</v>
      </c>
    </row>
    <row r="9">
      <c r="A9" s="2" t="s">
        <v>124</v>
      </c>
      <c r="B9" s="2" t="s">
        <v>125</v>
      </c>
      <c r="C9" s="2" t="s">
        <v>415</v>
      </c>
      <c r="D9" s="2" t="s">
        <v>416</v>
      </c>
      <c r="E9" s="4">
        <v>87</v>
      </c>
      <c r="F9" s="8">
        <v>2551.1</v>
      </c>
      <c r="G9" s="4">
        <v>13</v>
      </c>
      <c r="H9" s="8">
        <v>190.04</v>
      </c>
      <c r="I9" s="7">
        <v>5.6923</v>
      </c>
      <c r="J9" s="7">
        <v>12.424</v>
      </c>
      <c r="K9" s="4">
        <v>87</v>
      </c>
      <c r="L9" s="8">
        <v>2551.1</v>
      </c>
      <c r="M9" s="4">
        <v>13</v>
      </c>
      <c r="N9" s="8">
        <v>190.04</v>
      </c>
      <c r="O9" s="7">
        <v>5.6923</v>
      </c>
      <c r="P9" s="7">
        <v>12.424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443</v>
      </c>
      <c r="D2" s="0" t="s">
        <v>444</v>
      </c>
      <c r="E2" s="0" t="s">
        <v>445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446</v>
      </c>
      <c r="I4" s="1" t="s">
        <v>447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448</v>
      </c>
      <c r="O4" s="1" t="s">
        <v>449</v>
      </c>
    </row>
    <row r="5">
      <c r="A5" s="1" t="s">
        <v>66</v>
      </c>
      <c r="B5" s="1" t="s">
        <v>68</v>
      </c>
      <c r="C5" s="1" t="s">
        <v>69</v>
      </c>
      <c r="D5" s="1" t="s">
        <v>450</v>
      </c>
      <c r="E5" s="1" t="s">
        <v>451</v>
      </c>
      <c r="F5" s="1" t="s">
        <v>450</v>
      </c>
      <c r="G5" s="1" t="s">
        <v>451</v>
      </c>
      <c r="H5" s="1" t="s">
        <v>446</v>
      </c>
      <c r="I5" s="1" t="s">
        <v>447</v>
      </c>
      <c r="J5" s="1" t="s">
        <v>452</v>
      </c>
      <c r="K5" s="1" t="s">
        <v>453</v>
      </c>
      <c r="L5" s="1" t="s">
        <v>452</v>
      </c>
      <c r="M5" s="1" t="s">
        <v>453</v>
      </c>
      <c r="N5" s="1" t="s">
        <v>448</v>
      </c>
      <c r="O5" s="1" t="s">
        <v>449</v>
      </c>
    </row>
    <row r="6">
      <c r="A6" s="2" t="s">
        <v>124</v>
      </c>
      <c r="B6" s="2" t="s">
        <v>126</v>
      </c>
      <c r="C6" s="2" t="s">
        <v>127</v>
      </c>
      <c r="D6" s="4">
        <v>229</v>
      </c>
      <c r="E6" s="8">
        <v>52577.17</v>
      </c>
      <c r="F6" s="4">
        <v>69</v>
      </c>
      <c r="G6" s="8">
        <v>12933.7</v>
      </c>
      <c r="H6" s="7">
        <v>2.3188</v>
      </c>
      <c r="I6" s="7">
        <v>3.0651</v>
      </c>
      <c r="J6" s="4">
        <v>229</v>
      </c>
      <c r="K6" s="8">
        <v>52577.17</v>
      </c>
      <c r="L6" s="4">
        <v>69</v>
      </c>
      <c r="M6" s="8">
        <v>12933.7</v>
      </c>
      <c r="N6" s="7">
        <v>2.3188</v>
      </c>
      <c r="O6" s="7">
        <v>3.0651</v>
      </c>
    </row>
    <row r="7">
      <c r="A7" s="2" t="s">
        <v>124</v>
      </c>
      <c r="B7" s="2" t="s">
        <v>304</v>
      </c>
      <c r="C7" s="2" t="s">
        <v>305</v>
      </c>
      <c r="D7" s="4">
        <v>44</v>
      </c>
      <c r="E7" s="8">
        <v>5494.34</v>
      </c>
      <c r="F7" s="4">
        <v>12</v>
      </c>
      <c r="G7" s="8">
        <v>1055.89</v>
      </c>
      <c r="H7" s="7">
        <v>2.6667</v>
      </c>
      <c r="I7" s="7">
        <v>4.2035</v>
      </c>
      <c r="J7" s="4">
        <v>44</v>
      </c>
      <c r="K7" s="8">
        <v>5494.34</v>
      </c>
      <c r="L7" s="4">
        <v>12</v>
      </c>
      <c r="M7" s="8">
        <v>1055.89</v>
      </c>
      <c r="N7" s="7">
        <v>2.6667</v>
      </c>
      <c r="O7" s="7">
        <v>4.2035</v>
      </c>
    </row>
    <row r="8">
      <c r="A8" s="2" t="s">
        <v>124</v>
      </c>
      <c r="B8" s="2" t="s">
        <v>339</v>
      </c>
      <c r="C8" s="2" t="s">
        <v>340</v>
      </c>
      <c r="D8" s="4">
        <v>97</v>
      </c>
      <c r="E8" s="8">
        <v>3574.35</v>
      </c>
      <c r="F8" s="4">
        <v>29</v>
      </c>
      <c r="G8" s="8">
        <v>666.96</v>
      </c>
      <c r="H8" s="7">
        <v>2.3448</v>
      </c>
      <c r="I8" s="7">
        <v>4.3592</v>
      </c>
      <c r="J8" s="4">
        <v>97</v>
      </c>
      <c r="K8" s="8">
        <v>3574.35</v>
      </c>
      <c r="L8" s="4">
        <v>29</v>
      </c>
      <c r="M8" s="8">
        <v>666.96</v>
      </c>
      <c r="N8" s="7">
        <v>2.3448</v>
      </c>
      <c r="O8" s="7">
        <v>4.3592</v>
      </c>
    </row>
    <row r="9">
      <c r="A9" s="2" t="s">
        <v>124</v>
      </c>
      <c r="B9" s="2" t="s">
        <v>415</v>
      </c>
      <c r="C9" s="2" t="s">
        <v>416</v>
      </c>
      <c r="D9" s="4">
        <v>87</v>
      </c>
      <c r="E9" s="8">
        <v>2551.1</v>
      </c>
      <c r="F9" s="4">
        <v>13</v>
      </c>
      <c r="G9" s="8">
        <v>190.04</v>
      </c>
      <c r="H9" s="7">
        <v>5.6923</v>
      </c>
      <c r="I9" s="7">
        <v>12.424</v>
      </c>
      <c r="J9" s="4">
        <v>87</v>
      </c>
      <c r="K9" s="8">
        <v>2551.1</v>
      </c>
      <c r="L9" s="4">
        <v>13</v>
      </c>
      <c r="M9" s="8">
        <v>190.04</v>
      </c>
      <c r="N9" s="7">
        <v>5.6923</v>
      </c>
      <c r="O9" s="7">
        <v>12.424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