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<sst xmlns="http://schemas.openxmlformats.org/spreadsheetml/2006/main" count="49" uniqueCount="49">
  <si>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</si>
  <si>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</si>
  <si>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</si>
  <si>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</si>
  <si>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</si>
  <si>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</si>
  <si>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</si>
  <si>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05/02/2024</t>
  </si>
  <si>
    <t>Division</t>
  </si>
  <si>
    <t>Current And Future Inventory</t>
  </si>
  <si>
    <t>Current And History Sales Comparison</t>
  </si>
  <si>
    <t>AMAZON</t>
  </si>
  <si>
    <t>AMAZONDS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</si>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</sst>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K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13</v>
      </c>
      <c r="K3" s="4" t="s">
        <v>13</v>
      </c>
      <c r="L3" s="4" t="s">
        <v>13</v>
      </c>
      <c r="M3" s="4" t="s">
        <v>13</v>
      </c>
      <c r="N3" s="4" t="s">
        <v>14</v>
      </c>
      <c r="O3" s="4" t="s">
        <v>14</v>
      </c>
      <c r="P3" s="4" t="s">
        <v>14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13</v>
      </c>
      <c r="W3" s="4" t="s">
        <v>13</v>
      </c>
      <c r="X3" s="4" t="s">
        <v>13</v>
      </c>
      <c r="Y3" s="4" t="s">
        <v>14</v>
      </c>
      <c r="Z3" s="4" t="s">
        <v>14</v>
      </c>
      <c r="AA3" s="4" t="s">
        <v>14</v>
      </c>
      <c r="AB3" s="4" t="s">
        <v>15</v>
      </c>
      <c r="AC3" s="4" t="s">
        <v>16</v>
      </c>
      <c r="AD3" s="4" t="s">
        <v>13</v>
      </c>
      <c r="AE3" s="4" t="s">
        <v>13</v>
      </c>
      <c r="AF3" s="4" t="s">
        <v>13</v>
      </c>
      <c r="AG3" s="4" t="s">
        <v>14</v>
      </c>
      <c r="AH3" s="4" t="s">
        <v>14</v>
      </c>
      <c r="AI3" s="4" t="s">
        <v>14</v>
      </c>
      <c r="AJ3" s="4" t="s">
        <v>15</v>
      </c>
      <c r="AK3" s="4" t="s">
        <v>16</v>
      </c>
    </row>
    <row r="4">
      <c r="A4" s="4" t="s">
        <v>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 t="s">
        <v>29</v>
      </c>
      <c r="M4" s="4" t="s">
        <v>30</v>
      </c>
      <c r="N4" s="4" t="s">
        <v>27</v>
      </c>
      <c r="O4" s="4" t="s">
        <v>28</v>
      </c>
      <c r="P4" s="4" t="s">
        <v>29</v>
      </c>
      <c r="Q4" s="4" t="s">
        <v>30</v>
      </c>
      <c r="R4" s="4" t="s">
        <v>15</v>
      </c>
      <c r="S4" s="4" t="s">
        <v>16</v>
      </c>
      <c r="T4" s="4" t="s">
        <v>17</v>
      </c>
      <c r="U4" s="4" t="s">
        <v>18</v>
      </c>
      <c r="V4" s="4" t="s">
        <v>31</v>
      </c>
      <c r="W4" s="4" t="s">
        <v>32</v>
      </c>
      <c r="X4" s="4" t="s">
        <v>29</v>
      </c>
      <c r="Y4" s="4" t="s">
        <v>31</v>
      </c>
      <c r="Z4" s="4" t="s">
        <v>32</v>
      </c>
      <c r="AA4" s="4" t="s">
        <v>29</v>
      </c>
      <c r="AB4" s="4" t="s">
        <v>15</v>
      </c>
      <c r="AC4" s="4" t="s">
        <v>16</v>
      </c>
      <c r="AD4" s="4" t="s">
        <v>31</v>
      </c>
      <c r="AE4" s="4" t="s">
        <v>32</v>
      </c>
      <c r="AF4" s="4" t="s">
        <v>29</v>
      </c>
      <c r="AG4" s="4" t="s">
        <v>31</v>
      </c>
      <c r="AH4" s="4" t="s">
        <v>32</v>
      </c>
      <c r="AI4" s="4" t="s">
        <v>29</v>
      </c>
      <c r="AJ4" s="4" t="s">
        <v>15</v>
      </c>
      <c r="AK4" s="4" t="s">
        <v>16</v>
      </c>
    </row>
    <row r="5">
      <c r="A5" s="10" t="s">
        <v>33</v>
      </c>
      <c r="B5" s="11">
        <v>753130</v>
      </c>
      <c r="C5" s="11">
        <f>=ROUNDDOWN(26.4952453993126,0)</f>
      </c>
      <c r="D5" s="11">
        <v>591166</v>
      </c>
      <c r="E5" s="12">
        <v>0.9006</v>
      </c>
      <c r="F5" s="11"/>
      <c r="G5" s="11">
        <f>=ROUNDDOWN({0},0)</f>
      </c>
      <c r="H5" s="11">
        <v>350</v>
      </c>
      <c r="I5" s="12"/>
      <c r="J5" s="11">
        <v>30792</v>
      </c>
      <c r="K5" s="13">
        <v>1865455.14</v>
      </c>
      <c r="L5" s="11">
        <v>2082</v>
      </c>
      <c r="M5" s="14">
        <v>895.99</v>
      </c>
      <c r="N5" s="11"/>
      <c r="O5" s="13"/>
      <c r="P5" s="11"/>
      <c r="Q5" s="14"/>
      <c r="R5" s="12"/>
      <c r="S5" s="12"/>
      <c r="T5" s="12"/>
      <c r="U5" s="12"/>
      <c r="V5" s="11">
        <v>26817</v>
      </c>
      <c r="W5" s="13">
        <v>1613805.64</v>
      </c>
      <c r="X5" s="11">
        <v>1657</v>
      </c>
      <c r="Y5" s="11"/>
      <c r="Z5" s="13"/>
      <c r="AA5" s="11"/>
      <c r="AB5" s="12"/>
      <c r="AC5" s="12"/>
      <c r="AD5" s="11">
        <v>3975</v>
      </c>
      <c r="AE5" s="13">
        <v>251649.5</v>
      </c>
      <c r="AF5" s="11">
        <v>1661</v>
      </c>
      <c r="AG5" s="11"/>
      <c r="AH5" s="13"/>
      <c r="AI5" s="11"/>
      <c r="AJ5" s="12"/>
      <c r="AK5" s="12"/>
    </row>
    <row r="6">
      <c r="A6" s="10" t="s">
        <v>34</v>
      </c>
      <c r="B6" s="11">
        <v>56750</v>
      </c>
      <c r="C6" s="11">
        <f>=ROUNDDOWN(47.7854496463456,0)</f>
      </c>
      <c r="D6" s="11">
        <v>15328</v>
      </c>
      <c r="E6" s="12">
        <v>0.7101</v>
      </c>
      <c r="F6" s="11"/>
      <c r="G6" s="11">
        <f>=ROUNDDOWN({0},0)</f>
      </c>
      <c r="H6" s="11"/>
      <c r="I6" s="12"/>
      <c r="J6" s="11">
        <v>45</v>
      </c>
      <c r="K6" s="13">
        <v>758.01</v>
      </c>
      <c r="L6" s="11">
        <v>496</v>
      </c>
      <c r="M6" s="14">
        <v>1.53</v>
      </c>
      <c r="N6" s="11"/>
      <c r="O6" s="13"/>
      <c r="P6" s="11"/>
      <c r="Q6" s="14"/>
      <c r="R6" s="12"/>
      <c r="S6" s="12"/>
      <c r="T6" s="12"/>
      <c r="U6" s="12"/>
      <c r="V6" s="11"/>
      <c r="W6" s="13"/>
      <c r="X6" s="11">
        <v>253</v>
      </c>
      <c r="Y6" s="11"/>
      <c r="Z6" s="13"/>
      <c r="AA6" s="11"/>
      <c r="AB6" s="12"/>
      <c r="AC6" s="12"/>
      <c r="AD6" s="11">
        <v>45</v>
      </c>
      <c r="AE6" s="13">
        <v>758.01</v>
      </c>
      <c r="AF6" s="11">
        <v>253</v>
      </c>
      <c r="AG6" s="11"/>
      <c r="AH6" s="13"/>
      <c r="AI6" s="11"/>
      <c r="AJ6" s="12"/>
      <c r="AK6" s="12"/>
    </row>
    <row r="7">
      <c r="A7" s="10" t="s">
        <v>35</v>
      </c>
      <c r="B7" s="11">
        <v>25670</v>
      </c>
      <c r="C7" s="11">
        <f>=ROUNDDOWN(19.0755740506799,0)</f>
      </c>
      <c r="D7" s="11">
        <v>18786</v>
      </c>
      <c r="E7" s="12">
        <v>0.9585</v>
      </c>
      <c r="F7" s="11"/>
      <c r="G7" s="11">
        <f>=ROUNDDOWN({0},0)</f>
      </c>
      <c r="H7" s="11"/>
      <c r="I7" s="12"/>
      <c r="J7" s="11">
        <v>1243</v>
      </c>
      <c r="K7" s="13">
        <v>86401.14</v>
      </c>
      <c r="L7" s="11">
        <v>198</v>
      </c>
      <c r="M7" s="14">
        <v>436.37</v>
      </c>
      <c r="N7" s="11"/>
      <c r="O7" s="13"/>
      <c r="P7" s="11"/>
      <c r="Q7" s="14"/>
      <c r="R7" s="12"/>
      <c r="S7" s="12"/>
      <c r="T7" s="12"/>
      <c r="U7" s="12"/>
      <c r="V7" s="11">
        <v>962</v>
      </c>
      <c r="W7" s="13">
        <v>65346.92</v>
      </c>
      <c r="X7" s="11">
        <v>164</v>
      </c>
      <c r="Y7" s="11"/>
      <c r="Z7" s="13"/>
      <c r="AA7" s="11"/>
      <c r="AB7" s="12"/>
      <c r="AC7" s="12"/>
      <c r="AD7" s="11">
        <v>281</v>
      </c>
      <c r="AE7" s="13">
        <v>21054.22</v>
      </c>
      <c r="AF7" s="11">
        <v>167</v>
      </c>
      <c r="AG7" s="11"/>
      <c r="AH7" s="13"/>
      <c r="AI7" s="11"/>
      <c r="AJ7" s="12"/>
      <c r="AK7" s="12"/>
    </row>
    <row r="8">
      <c r="A8" s="10" t="s">
        <v>36</v>
      </c>
      <c r="B8" s="11">
        <v>75480</v>
      </c>
      <c r="C8" s="11">
        <f>=ROUNDDOWN(15.4018813638868,0)</f>
      </c>
      <c r="D8" s="11">
        <v>114549</v>
      </c>
      <c r="E8" s="12">
        <v>0.8072</v>
      </c>
      <c r="F8" s="11"/>
      <c r="G8" s="11">
        <f>=ROUNDDOWN({0},0)</f>
      </c>
      <c r="H8" s="11"/>
      <c r="I8" s="12"/>
      <c r="J8" s="11">
        <v>5074</v>
      </c>
      <c r="K8" s="13">
        <v>138963.55</v>
      </c>
      <c r="L8" s="11">
        <v>272</v>
      </c>
      <c r="M8" s="14">
        <v>510.9</v>
      </c>
      <c r="N8" s="11"/>
      <c r="O8" s="13"/>
      <c r="P8" s="11"/>
      <c r="Q8" s="14"/>
      <c r="R8" s="12"/>
      <c r="S8" s="12"/>
      <c r="T8" s="12"/>
      <c r="U8" s="12"/>
      <c r="V8" s="11">
        <v>4554</v>
      </c>
      <c r="W8" s="13">
        <v>126469.21</v>
      </c>
      <c r="X8" s="11">
        <v>199</v>
      </c>
      <c r="Y8" s="11"/>
      <c r="Z8" s="13"/>
      <c r="AA8" s="11"/>
      <c r="AB8" s="12"/>
      <c r="AC8" s="12"/>
      <c r="AD8" s="11">
        <v>520</v>
      </c>
      <c r="AE8" s="13">
        <v>12494.34</v>
      </c>
      <c r="AF8" s="11">
        <v>199</v>
      </c>
      <c r="AG8" s="11"/>
      <c r="AH8" s="13"/>
      <c r="AI8" s="11"/>
      <c r="AJ8" s="12"/>
      <c r="AK8" s="12"/>
    </row>
    <row r="9">
      <c r="A9" s="10" t="s">
        <v>37</v>
      </c>
      <c r="B9" s="11">
        <v>150840</v>
      </c>
      <c r="C9" s="11">
        <f>=ROUNDDOWN(17.332551966631,0)</f>
      </c>
      <c r="D9" s="11">
        <v>179970</v>
      </c>
      <c r="E9" s="12">
        <v>0.9686</v>
      </c>
      <c r="F9" s="11"/>
      <c r="G9" s="11">
        <f>=ROUNDDOWN({0},0)</f>
      </c>
      <c r="H9" s="11"/>
      <c r="I9" s="12"/>
      <c r="J9" s="11">
        <v>19434</v>
      </c>
      <c r="K9" s="13">
        <v>374433.22</v>
      </c>
      <c r="L9" s="11">
        <v>272</v>
      </c>
      <c r="M9" s="14">
        <v>1376.59</v>
      </c>
      <c r="N9" s="11"/>
      <c r="O9" s="13"/>
      <c r="P9" s="11"/>
      <c r="Q9" s="14"/>
      <c r="R9" s="12"/>
      <c r="S9" s="12"/>
      <c r="T9" s="12"/>
      <c r="U9" s="12"/>
      <c r="V9" s="11">
        <v>17705</v>
      </c>
      <c r="W9" s="13">
        <v>337848.11</v>
      </c>
      <c r="X9" s="11">
        <v>244</v>
      </c>
      <c r="Y9" s="11"/>
      <c r="Z9" s="13"/>
      <c r="AA9" s="11"/>
      <c r="AB9" s="12"/>
      <c r="AC9" s="12"/>
      <c r="AD9" s="11">
        <v>1729</v>
      </c>
      <c r="AE9" s="13">
        <v>36585.11</v>
      </c>
      <c r="AF9" s="11">
        <v>246</v>
      </c>
      <c r="AG9" s="11"/>
      <c r="AH9" s="13"/>
      <c r="AI9" s="11"/>
      <c r="AJ9" s="12"/>
      <c r="AK9" s="12"/>
    </row>
    <row r="10">
      <c r="A10" s="10" t="s">
        <v>38</v>
      </c>
      <c r="B10" s="11">
        <v>418345</v>
      </c>
      <c r="C10" s="11">
        <f>=ROUNDDOWN(17.7904079063755,0)</f>
      </c>
      <c r="D10" s="11">
        <v>333320</v>
      </c>
      <c r="E10" s="12">
        <v>0.827</v>
      </c>
      <c r="F10" s="11"/>
      <c r="G10" s="11">
        <f>=ROUNDDOWN({0},0)</f>
      </c>
      <c r="H10" s="11"/>
      <c r="I10" s="12"/>
      <c r="J10" s="11">
        <v>13037</v>
      </c>
      <c r="K10" s="13">
        <v>531489.4</v>
      </c>
      <c r="L10" s="11">
        <v>1210</v>
      </c>
      <c r="M10" s="14">
        <v>439.25</v>
      </c>
      <c r="N10" s="11"/>
      <c r="O10" s="13"/>
      <c r="P10" s="11"/>
      <c r="Q10" s="14"/>
      <c r="R10" s="12"/>
      <c r="S10" s="12"/>
      <c r="T10" s="12"/>
      <c r="U10" s="12"/>
      <c r="V10" s="11">
        <v>10694</v>
      </c>
      <c r="W10" s="13">
        <v>457936.29</v>
      </c>
      <c r="X10" s="11">
        <v>915</v>
      </c>
      <c r="Y10" s="11"/>
      <c r="Z10" s="13"/>
      <c r="AA10" s="11"/>
      <c r="AB10" s="12"/>
      <c r="AC10" s="12"/>
      <c r="AD10" s="11">
        <v>2343</v>
      </c>
      <c r="AE10" s="13">
        <v>73553.11</v>
      </c>
      <c r="AF10" s="11">
        <v>916</v>
      </c>
      <c r="AG10" s="11"/>
      <c r="AH10" s="13"/>
      <c r="AI10" s="11"/>
      <c r="AJ10" s="12"/>
      <c r="AK10" s="12"/>
    </row>
    <row r="11">
      <c r="A11" s="10" t="s">
        <v>39</v>
      </c>
      <c r="B11" s="11">
        <v>65217</v>
      </c>
      <c r="C11" s="11">
        <f>=ROUNDDOWN(20.5751332933716,0)</f>
      </c>
      <c r="D11" s="11">
        <v>67116</v>
      </c>
      <c r="E11" s="12">
        <v>0.8623</v>
      </c>
      <c r="F11" s="11"/>
      <c r="G11" s="11">
        <f>=ROUNDDOWN({0},0)</f>
      </c>
      <c r="H11" s="11">
        <v>2276</v>
      </c>
      <c r="I11" s="12"/>
      <c r="J11" s="11">
        <v>1113</v>
      </c>
      <c r="K11" s="13">
        <v>184679.59</v>
      </c>
      <c r="L11" s="11">
        <v>669</v>
      </c>
      <c r="M11" s="14">
        <v>276.05</v>
      </c>
      <c r="N11" s="11"/>
      <c r="O11" s="13"/>
      <c r="P11" s="11"/>
      <c r="Q11" s="14"/>
      <c r="R11" s="12"/>
      <c r="S11" s="12"/>
      <c r="T11" s="12"/>
      <c r="U11" s="12"/>
      <c r="V11" s="11">
        <v>213</v>
      </c>
      <c r="W11" s="13">
        <v>32769.2</v>
      </c>
      <c r="X11" s="11">
        <v>61</v>
      </c>
      <c r="Y11" s="11"/>
      <c r="Z11" s="13"/>
      <c r="AA11" s="11"/>
      <c r="AB11" s="12"/>
      <c r="AC11" s="12"/>
      <c r="AD11" s="11">
        <v>900</v>
      </c>
      <c r="AE11" s="13">
        <v>151910.39</v>
      </c>
      <c r="AF11" s="11">
        <v>202</v>
      </c>
      <c r="AG11" s="11"/>
      <c r="AH11" s="13"/>
      <c r="AI11" s="11"/>
      <c r="AJ11" s="12"/>
      <c r="AK11" s="12"/>
    </row>
    <row r="12">
      <c r="A12" s="10" t="s">
        <v>40</v>
      </c>
      <c r="B12" s="11">
        <v>14187</v>
      </c>
      <c r="C12" s="11">
        <f>=ROUNDDOWN(23.7240802675585,0)</f>
      </c>
      <c r="D12" s="11">
        <v>8355</v>
      </c>
      <c r="E12" s="12">
        <v>0.831</v>
      </c>
      <c r="F12" s="11"/>
      <c r="G12" s="11">
        <f>=ROUNDDOWN({0},0)</f>
      </c>
      <c r="H12" s="11"/>
      <c r="I12" s="12"/>
      <c r="J12" s="11">
        <v>357</v>
      </c>
      <c r="K12" s="13">
        <v>27202.68</v>
      </c>
      <c r="L12" s="11">
        <v>144</v>
      </c>
      <c r="M12" s="14">
        <v>188.91</v>
      </c>
      <c r="N12" s="11"/>
      <c r="O12" s="13"/>
      <c r="P12" s="11"/>
      <c r="Q12" s="14"/>
      <c r="R12" s="12"/>
      <c r="S12" s="12"/>
      <c r="T12" s="12"/>
      <c r="U12" s="12"/>
      <c r="V12" s="11">
        <v>186</v>
      </c>
      <c r="W12" s="13">
        <v>14127.24</v>
      </c>
      <c r="X12" s="11">
        <v>60</v>
      </c>
      <c r="Y12" s="11"/>
      <c r="Z12" s="13"/>
      <c r="AA12" s="11"/>
      <c r="AB12" s="12"/>
      <c r="AC12" s="12"/>
      <c r="AD12" s="11">
        <v>171</v>
      </c>
      <c r="AE12" s="13">
        <v>13075.44</v>
      </c>
      <c r="AF12" s="11">
        <v>61</v>
      </c>
      <c r="AG12" s="11"/>
      <c r="AH12" s="13"/>
      <c r="AI12" s="11"/>
      <c r="AJ12" s="12"/>
      <c r="AK12" s="12"/>
    </row>
    <row r="13">
      <c r="A13" s="10" t="s">
        <v>41</v>
      </c>
      <c r="B13" s="11">
        <v>14934</v>
      </c>
      <c r="C13" s="11">
        <f>=ROUNDDOWN(45.1997578692494,0)</f>
      </c>
      <c r="D13" s="11">
        <v>5556</v>
      </c>
      <c r="E13" s="12">
        <v>0.9444</v>
      </c>
      <c r="F13" s="11"/>
      <c r="G13" s="11">
        <f>=ROUNDDOWN({0},0)</f>
      </c>
      <c r="H13" s="11"/>
      <c r="I13" s="12"/>
      <c r="J13" s="11">
        <v>499</v>
      </c>
      <c r="K13" s="13">
        <v>5899.48</v>
      </c>
      <c r="L13" s="11">
        <v>22</v>
      </c>
      <c r="M13" s="14">
        <v>268.16</v>
      </c>
      <c r="N13" s="11"/>
      <c r="O13" s="13"/>
      <c r="P13" s="11"/>
      <c r="Q13" s="14"/>
      <c r="R13" s="12"/>
      <c r="S13" s="12"/>
      <c r="T13" s="12"/>
      <c r="U13" s="12"/>
      <c r="V13" s="11">
        <v>420</v>
      </c>
      <c r="W13" s="13">
        <v>5039.16</v>
      </c>
      <c r="X13" s="11">
        <v>22</v>
      </c>
      <c r="Y13" s="11"/>
      <c r="Z13" s="13"/>
      <c r="AA13" s="11"/>
      <c r="AB13" s="12"/>
      <c r="AC13" s="12"/>
      <c r="AD13" s="11">
        <v>79</v>
      </c>
      <c r="AE13" s="13">
        <v>860.32</v>
      </c>
      <c r="AF13" s="11">
        <v>22</v>
      </c>
      <c r="AG13" s="11"/>
      <c r="AH13" s="13"/>
      <c r="AI13" s="11"/>
      <c r="AJ13" s="12"/>
      <c r="AK13" s="12"/>
    </row>
    <row r="14">
      <c r="A14" s="10" t="s">
        <v>42</v>
      </c>
      <c r="B14" s="11">
        <v>50770</v>
      </c>
      <c r="C14" s="11">
        <f>=ROUNDDOWN(66.7762725240037,0)</f>
      </c>
      <c r="D14" s="11">
        <v>7126</v>
      </c>
      <c r="E14" s="12">
        <v>0.9902</v>
      </c>
      <c r="F14" s="11"/>
      <c r="G14" s="11">
        <f>=ROUNDDOWN({0},0)</f>
      </c>
      <c r="H14" s="11"/>
      <c r="I14" s="12"/>
      <c r="J14" s="11">
        <v>2037</v>
      </c>
      <c r="K14" s="13">
        <v>55800.19</v>
      </c>
      <c r="L14" s="11">
        <v>91</v>
      </c>
      <c r="M14" s="14">
        <v>613.19</v>
      </c>
      <c r="N14" s="11"/>
      <c r="O14" s="13"/>
      <c r="P14" s="11"/>
      <c r="Q14" s="14"/>
      <c r="R14" s="12"/>
      <c r="S14" s="12"/>
      <c r="T14" s="12"/>
      <c r="U14" s="12"/>
      <c r="V14" s="11">
        <v>1561</v>
      </c>
      <c r="W14" s="13">
        <v>45546.46</v>
      </c>
      <c r="X14" s="11">
        <v>91</v>
      </c>
      <c r="Y14" s="11"/>
      <c r="Z14" s="13"/>
      <c r="AA14" s="11"/>
      <c r="AB14" s="12"/>
      <c r="AC14" s="12"/>
      <c r="AD14" s="11">
        <v>476</v>
      </c>
      <c r="AE14" s="13">
        <v>10253.73</v>
      </c>
      <c r="AF14" s="11">
        <v>91</v>
      </c>
      <c r="AG14" s="11"/>
      <c r="AH14" s="13"/>
      <c r="AI14" s="11"/>
      <c r="AJ14" s="12"/>
      <c r="AK14" s="12"/>
    </row>
    <row r="15">
      <c r="A15" s="10" t="s">
        <v>43</v>
      </c>
      <c r="B15" s="11">
        <v>9493</v>
      </c>
      <c r="C15" s="11">
        <f>=ROUNDDOWN(80.9292412617221,0)</f>
      </c>
      <c r="D15" s="11"/>
      <c r="E15" s="12"/>
      <c r="F15" s="11"/>
      <c r="G15" s="11">
        <f>=ROUNDDOWN({0},0)</f>
      </c>
      <c r="H15" s="11"/>
      <c r="I15" s="12"/>
      <c r="J15" s="11">
        <v>24</v>
      </c>
      <c r="K15" s="13">
        <v>2178.08</v>
      </c>
      <c r="L15" s="11">
        <v>90</v>
      </c>
      <c r="M15" s="14">
        <v>24.2</v>
      </c>
      <c r="N15" s="11"/>
      <c r="O15" s="13"/>
      <c r="P15" s="11"/>
      <c r="Q15" s="14"/>
      <c r="R15" s="12"/>
      <c r="S15" s="12"/>
      <c r="T15" s="12"/>
      <c r="U15" s="12"/>
      <c r="V15" s="11">
        <v>20</v>
      </c>
      <c r="W15" s="13">
        <v>1828.96</v>
      </c>
      <c r="X15" s="11">
        <v>87</v>
      </c>
      <c r="Y15" s="11"/>
      <c r="Z15" s="13"/>
      <c r="AA15" s="11"/>
      <c r="AB15" s="12"/>
      <c r="AC15" s="12"/>
      <c r="AD15" s="11">
        <v>4</v>
      </c>
      <c r="AE15" s="13">
        <v>349.12</v>
      </c>
      <c r="AF15" s="11">
        <v>87</v>
      </c>
      <c r="AG15" s="11"/>
      <c r="AH15" s="13"/>
      <c r="AI15" s="11"/>
      <c r="AJ15" s="12"/>
      <c r="AK15" s="12"/>
    </row>
    <row r="16">
      <c r="A16" s="10" t="s">
        <v>44</v>
      </c>
      <c r="B16" s="11">
        <v>228383</v>
      </c>
      <c r="C16" s="11">
        <f>=ROUNDDOWN(10.7207972660871,0)</f>
      </c>
      <c r="D16" s="11">
        <v>590431</v>
      </c>
      <c r="E16" s="12">
        <v>0.6021</v>
      </c>
      <c r="F16" s="11"/>
      <c r="G16" s="11">
        <f>=ROUNDDOWN({0},0)</f>
      </c>
      <c r="H16" s="11"/>
      <c r="I16" s="12"/>
      <c r="J16" s="11">
        <v>10381</v>
      </c>
      <c r="K16" s="13">
        <v>208339.03</v>
      </c>
      <c r="L16" s="11">
        <v>1304</v>
      </c>
      <c r="M16" s="14">
        <v>159.77</v>
      </c>
      <c r="N16" s="11"/>
      <c r="O16" s="13"/>
      <c r="P16" s="11"/>
      <c r="Q16" s="14"/>
      <c r="R16" s="12"/>
      <c r="S16" s="12"/>
      <c r="T16" s="12"/>
      <c r="U16" s="12"/>
      <c r="V16" s="11">
        <v>8472</v>
      </c>
      <c r="W16" s="13">
        <v>168983.94</v>
      </c>
      <c r="X16" s="11">
        <v>989</v>
      </c>
      <c r="Y16" s="11"/>
      <c r="Z16" s="13"/>
      <c r="AA16" s="11"/>
      <c r="AB16" s="12"/>
      <c r="AC16" s="12"/>
      <c r="AD16" s="11">
        <v>1909</v>
      </c>
      <c r="AE16" s="13">
        <v>39355.09</v>
      </c>
      <c r="AF16" s="11">
        <v>989</v>
      </c>
      <c r="AG16" s="11"/>
      <c r="AH16" s="13"/>
      <c r="AI16" s="11"/>
      <c r="AJ16" s="12"/>
      <c r="AK16" s="12"/>
    </row>
    <row r="17">
      <c r="A17" s="10" t="s">
        <v>45</v>
      </c>
      <c r="B17" s="11">
        <v>71336</v>
      </c>
      <c r="C17" s="11">
        <f>=ROUNDDOWN(19.3469299197223,0)</f>
      </c>
      <c r="D17" s="11">
        <v>98029</v>
      </c>
      <c r="E17" s="12">
        <v>0.9375</v>
      </c>
      <c r="F17" s="11"/>
      <c r="G17" s="11">
        <f>=ROUNDDOWN({0},0)</f>
      </c>
      <c r="H17" s="11"/>
      <c r="I17" s="12"/>
      <c r="J17" s="11">
        <v>2066</v>
      </c>
      <c r="K17" s="13">
        <v>72083.04</v>
      </c>
      <c r="L17" s="11">
        <v>126</v>
      </c>
      <c r="M17" s="14">
        <v>572.09</v>
      </c>
      <c r="N17" s="11"/>
      <c r="O17" s="13"/>
      <c r="P17" s="11"/>
      <c r="Q17" s="14"/>
      <c r="R17" s="12"/>
      <c r="S17" s="12"/>
      <c r="T17" s="12"/>
      <c r="U17" s="12"/>
      <c r="V17" s="11">
        <v>1778</v>
      </c>
      <c r="W17" s="13">
        <v>61215.19</v>
      </c>
      <c r="X17" s="11">
        <v>102</v>
      </c>
      <c r="Y17" s="11"/>
      <c r="Z17" s="13"/>
      <c r="AA17" s="11"/>
      <c r="AB17" s="12"/>
      <c r="AC17" s="12"/>
      <c r="AD17" s="11">
        <v>288</v>
      </c>
      <c r="AE17" s="13">
        <v>10867.85</v>
      </c>
      <c r="AF17" s="11">
        <v>102</v>
      </c>
      <c r="AG17" s="11"/>
      <c r="AH17" s="13"/>
      <c r="AI17" s="11"/>
      <c r="AJ17" s="12"/>
      <c r="AK17" s="12"/>
    </row>
    <row r="18">
      <c r="A18" s="10" t="s">
        <v>46</v>
      </c>
      <c r="B18" s="11">
        <v>228680</v>
      </c>
      <c r="C18" s="11">
        <f>=ROUNDDOWN(21.0698951480642,0)</f>
      </c>
      <c r="D18" s="11">
        <v>192393</v>
      </c>
      <c r="E18" s="12">
        <v>0.9521</v>
      </c>
      <c r="F18" s="11"/>
      <c r="G18" s="11">
        <f>=ROUNDDOWN({0},0)</f>
      </c>
      <c r="H18" s="11"/>
      <c r="I18" s="12"/>
      <c r="J18" s="11">
        <v>13453</v>
      </c>
      <c r="K18" s="13">
        <v>298612.86</v>
      </c>
      <c r="L18" s="11">
        <v>654</v>
      </c>
      <c r="M18" s="14">
        <v>456.59</v>
      </c>
      <c r="N18" s="11"/>
      <c r="O18" s="13"/>
      <c r="P18" s="11"/>
      <c r="Q18" s="14"/>
      <c r="R18" s="12"/>
      <c r="S18" s="12"/>
      <c r="T18" s="12"/>
      <c r="U18" s="12"/>
      <c r="V18" s="11">
        <v>11705</v>
      </c>
      <c r="W18" s="13">
        <v>258794.69</v>
      </c>
      <c r="X18" s="11">
        <v>590</v>
      </c>
      <c r="Y18" s="11"/>
      <c r="Z18" s="13"/>
      <c r="AA18" s="11"/>
      <c r="AB18" s="12"/>
      <c r="AC18" s="12"/>
      <c r="AD18" s="11">
        <v>1748</v>
      </c>
      <c r="AE18" s="13">
        <v>39818.17</v>
      </c>
      <c r="AF18" s="11">
        <v>590</v>
      </c>
      <c r="AG18" s="11"/>
      <c r="AH18" s="13"/>
      <c r="AI18" s="11"/>
      <c r="AJ18" s="12"/>
      <c r="AK18" s="12"/>
    </row>
    <row r="19">
      <c r="A19" s="10" t="s">
        <v>47</v>
      </c>
      <c r="B19" s="11">
        <v>207255</v>
      </c>
      <c r="C19" s="11">
        <f>=ROUNDDOWN(30.5694858255406,0)</f>
      </c>
      <c r="D19" s="11">
        <v>174273</v>
      </c>
      <c r="E19" s="12">
        <v>0.8461</v>
      </c>
      <c r="F19" s="11"/>
      <c r="G19" s="11">
        <f>=ROUNDDOWN({0},0)</f>
      </c>
      <c r="H19" s="11"/>
      <c r="I19" s="12"/>
      <c r="J19" s="11">
        <v>7762</v>
      </c>
      <c r="K19" s="13">
        <v>307540.63</v>
      </c>
      <c r="L19" s="11">
        <v>655</v>
      </c>
      <c r="M19" s="14">
        <v>469.53</v>
      </c>
      <c r="N19" s="11"/>
      <c r="O19" s="13"/>
      <c r="P19" s="11"/>
      <c r="Q19" s="14"/>
      <c r="R19" s="12"/>
      <c r="S19" s="12"/>
      <c r="T19" s="12"/>
      <c r="U19" s="12"/>
      <c r="V19" s="11">
        <v>6765</v>
      </c>
      <c r="W19" s="13">
        <v>268711.69</v>
      </c>
      <c r="X19" s="11">
        <v>516</v>
      </c>
      <c r="Y19" s="11"/>
      <c r="Z19" s="13"/>
      <c r="AA19" s="11"/>
      <c r="AB19" s="12"/>
      <c r="AC19" s="12"/>
      <c r="AD19" s="11">
        <v>997</v>
      </c>
      <c r="AE19" s="13">
        <v>38828.94</v>
      </c>
      <c r="AF19" s="11">
        <v>516</v>
      </c>
      <c r="AG19" s="11"/>
      <c r="AH19" s="13"/>
      <c r="AI19" s="11"/>
      <c r="AJ19" s="12"/>
      <c r="AK19" s="12"/>
    </row>
    <row r="20">
      <c r="A20" s="19" t="s">
        <v>48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107317</v>
      </c>
      <c r="K20" s="17">
        <v>4159836.04</v>
      </c>
      <c r="L20" s="15">
        <v>8285</v>
      </c>
      <c r="M20" s="18">
        <v>502.09</v>
      </c>
      <c r="N20" s="15"/>
      <c r="O20" s="17"/>
      <c r="P20" s="15"/>
      <c r="Q20" s="18"/>
      <c r="R20" s="16"/>
      <c r="S20" s="16"/>
      <c r="T20" s="16"/>
      <c r="U20" s="16"/>
      <c r="V20" s="15">
        <v>91852</v>
      </c>
      <c r="W20" s="17">
        <v>3458422.7</v>
      </c>
      <c r="X20" s="15">
        <v>5950</v>
      </c>
      <c r="Y20" s="15"/>
      <c r="Z20" s="17"/>
      <c r="AA20" s="15"/>
      <c r="AB20" s="16"/>
      <c r="AC20" s="16"/>
      <c r="AD20" s="15">
        <v>15465</v>
      </c>
      <c r="AE20" s="17">
        <v>701413.34</v>
      </c>
      <c r="AF20" s="15">
        <v>6102</v>
      </c>
      <c r="AG20" s="15"/>
      <c r="AH20" s="17"/>
      <c r="AI20" s="15"/>
      <c r="AJ20" s="16"/>
      <c r="AK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</mergeCells>
  <headerFooter/>
</worksheet>
</file>