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<sst xmlns="http://schemas.openxmlformats.org/spreadsheetml/2006/main" count="196" uniqueCount="196">
  <si>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</si>
  <si>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</si>
  <si>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</si>
  <si>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</si>
  <si>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</si>
  <si>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</si>
  <si>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</si>
  <si>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</si>
  <si>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</si>
  <si>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</si>
  <si>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</si>
  <si>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</si>
  <si>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</si>
  <si>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</si>
  <si>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</si>
  <si>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</si>
  <si>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</si>
  <si>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CSNSTORES</t>
  </si>
  <si>
    <t>KOHLDSN</t>
  </si>
  <si>
    <t>TGTDVS</t>
  </si>
  <si>
    <t>JCPENNEY01</t>
  </si>
  <si>
    <t>BLK01</t>
  </si>
  <si>
    <t>DLCROSCILL</t>
  </si>
  <si>
    <t>NRTPORT</t>
  </si>
  <si>
    <t>ZOLA</t>
  </si>
  <si>
    <t>DESINC</t>
  </si>
  <si>
    <t>KIRKLANDDS</t>
  </si>
  <si>
    <t>ASHFURNDS</t>
  </si>
  <si>
    <t>HDDS</t>
  </si>
  <si>
    <t>HSNDS</t>
  </si>
  <si>
    <t>ROOMECOM</t>
  </si>
  <si>
    <t>AMERSIGNDS</t>
  </si>
  <si>
    <t>FINGERHUTDS</t>
  </si>
  <si>
    <t>HOUZZ</t>
  </si>
  <si>
    <t>BEALLSDS</t>
  </si>
  <si>
    <t>WALMARTDS</t>
  </si>
  <si>
    <t>LAMPDS</t>
  </si>
  <si>
    <t>LOWESDS</t>
  </si>
  <si>
    <t>AAFESDS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</si>
  <si>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</si>
  <si>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</si>
  <si>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</si>
  <si>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</si>
  <si>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</si>
  <si>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</si>
  <si>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</si>
  <si>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</si>
  <si>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</si>
  <si>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</si>
  <si>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</si>
  <si>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</si>
  <si>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</si>
  <si>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</si>
  <si>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</si>
  <si>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</si>
  <si>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</si>
  <si>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</si>
  <si>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</si>
  <si>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</si>
  <si>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</si>
  <si>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</si>
  <si>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</si>
  <si>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</si>
  <si>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</si>
  <si>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</si>
  <si>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</si>
  <si>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</si>
  <si>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</si>
  <si>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</si>
  <si>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</si>
  <si>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</si>
  <si>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</si>
  <si>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</si>
  <si>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</si>
  <si>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</si>
  <si>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</si>
  <si>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</si>
  <si>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</si>
  <si>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</si>
  <si>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</si>
  <si>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</si>
  <si>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</si>
  <si>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</si>
  <si>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</si>
  <si>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</si>
  <si>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</si>
  <si>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</si>
  <si>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</si>
  <si>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</si>
  <si>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04/24/2024</t>
  </si>
  <si>
    <t>04/26/2024</t>
  </si>
  <si>
    <t>05/04/2024</t>
  </si>
  <si>
    <t>05/06/2024</t>
  </si>
  <si>
    <t>05/07/2024</t>
  </si>
  <si>
    <t>05/08/2024</t>
  </si>
  <si>
    <t>05/10/2024</t>
  </si>
  <si>
    <t>05/12/2024</t>
  </si>
  <si>
    <t>05/18/2024</t>
  </si>
  <si>
    <t>05/19/2024</t>
  </si>
  <si>
    <t>05/23/2024</t>
  </si>
  <si>
    <t>05/24/2024</t>
  </si>
  <si>
    <t>05/25/2024</t>
  </si>
  <si>
    <t>05/28/2024</t>
  </si>
  <si>
    <t>05/29/2024</t>
  </si>
  <si>
    <t>05/31/2024</t>
  </si>
  <si>
    <t>06/02/2024</t>
  </si>
  <si>
    <t>06/04/2024</t>
  </si>
  <si>
    <t>06/06/2024</t>
  </si>
  <si>
    <t>06/07/2024</t>
  </si>
  <si>
    <t>06/08/2024</t>
  </si>
  <si>
    <t>06/09/2024</t>
  </si>
  <si>
    <t>06/10/2024</t>
  </si>
  <si>
    <t>06/12/2024</t>
  </si>
  <si>
    <t>06/14/2024</t>
  </si>
  <si>
    <t>06/15/2024</t>
  </si>
  <si>
    <t>06/16/2024</t>
  </si>
  <si>
    <t>06/18/2024</t>
  </si>
  <si>
    <t>06/19/2024</t>
  </si>
  <si>
    <t>06/20/2024</t>
  </si>
  <si>
    <t>06/21/2024</t>
  </si>
  <si>
    <t>06/23/2024</t>
  </si>
  <si>
    <t>06/24/2024</t>
  </si>
  <si>
    <t>06/25/2024</t>
  </si>
  <si>
    <t>06/26/2024</t>
  </si>
  <si>
    <t>06/27/2024</t>
  </si>
  <si>
    <t>06/28/2024</t>
  </si>
  <si>
    <t>06/30/2024</t>
  </si>
  <si>
    <t>07/02/2024</t>
  </si>
  <si>
    <t>07/03/2024</t>
  </si>
  <si>
    <t>07/04/2024</t>
  </si>
  <si>
    <t>07/05/2024</t>
  </si>
  <si>
    <t>07/07/2024</t>
  </si>
  <si>
    <t>07/09/2024</t>
  </si>
  <si>
    <t>07/10/2024</t>
  </si>
  <si>
    <t>07/11/2024</t>
  </si>
  <si>
    <t>07/12/2024</t>
  </si>
  <si>
    <t>07/14/2024</t>
  </si>
  <si>
    <t>07/15/2024</t>
  </si>
  <si>
    <t>07/16/2024</t>
  </si>
  <si>
    <t>07/17/2024</t>
  </si>
  <si>
    <t>07/18/2024</t>
  </si>
  <si>
    <t>07/19/2024</t>
  </si>
  <si>
    <t>07/22/2024</t>
  </si>
  <si>
    <t>07/24/2024</t>
  </si>
  <si>
    <t>07/25/2024</t>
  </si>
  <si>
    <t>07/26/2024</t>
  </si>
  <si>
    <t>07/30/2024</t>
  </si>
  <si>
    <t>07/31/2024</t>
  </si>
  <si>
    <t>08/04/2024</t>
  </si>
  <si>
    <t>08/07/2024</t>
  </si>
  <si>
    <t>08/10/2024</t>
  </si>
  <si>
    <t>08/14/2024</t>
  </si>
  <si>
    <t>08/20/2024</t>
  </si>
  <si>
    <t>08/21/2024</t>
  </si>
  <si>
    <t>08/22/2024</t>
  </si>
  <si>
    <t>08/24/2024</t>
  </si>
  <si>
    <t>08/28/2024</t>
  </si>
  <si>
    <t>09/01/2024</t>
  </si>
  <si>
    <t>09/04/2024</t>
  </si>
  <si>
    <t>09/10/2024</t>
  </si>
  <si>
    <t>09/11/2024</t>
  </si>
  <si>
    <t>09/12/2024</t>
  </si>
  <si>
    <t>05/13/2024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</si>
  <si>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</si>
  <si>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</si>
  <si>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</si>
  <si>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</si>
  <si>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</si>
  <si>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</si>
  <si>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</si>
  <si>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</si>
  <si>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</si>
  <si>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</si>
  <si>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</si>
  <si>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</si>
  <si>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</si>
  <si>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</si>
  <si>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</si>
  <si>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</si>
  <si>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</si>
  <si>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</si>
  <si>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</si>
  <si>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</si>
  <si>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</si>
  <si>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</si>
  <si>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</si>
  <si>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</si>
  <si>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</si>
  <si>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</si>
  <si>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SHEET/SHEET SET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</si>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</sst>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N5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6" t="s">
        <v>50</v>
      </c>
      <c r="ON2" s="2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5</v>
      </c>
      <c r="LT4" s="4" t="s">
        <v>7</v>
      </c>
      <c r="LU4" s="4" t="s">
        <v>91</v>
      </c>
      <c r="LV4" s="4" t="s">
        <v>92</v>
      </c>
      <c r="LW4" s="4" t="s">
        <v>93</v>
      </c>
      <c r="LX4" s="4" t="s">
        <v>94</v>
      </c>
      <c r="LY4" s="4" t="s">
        <v>95</v>
      </c>
      <c r="LZ4" s="4" t="s">
        <v>96</v>
      </c>
      <c r="MA4" s="4" t="s">
        <v>97</v>
      </c>
      <c r="MB4" s="4" t="s">
        <v>98</v>
      </c>
      <c r="MC4" s="4" t="s">
        <v>99</v>
      </c>
      <c r="MD4" s="4" t="s">
        <v>100</v>
      </c>
      <c r="ME4" s="4" t="s">
        <v>101</v>
      </c>
      <c r="MF4" s="4" t="s">
        <v>102</v>
      </c>
      <c r="MG4" s="4" t="s">
        <v>103</v>
      </c>
      <c r="MH4" s="4" t="s">
        <v>104</v>
      </c>
      <c r="MI4" s="4" t="s">
        <v>105</v>
      </c>
      <c r="MJ4" s="4" t="s">
        <v>106</v>
      </c>
      <c r="MK4" s="4" t="s">
        <v>107</v>
      </c>
      <c r="ML4" s="4" t="s">
        <v>108</v>
      </c>
      <c r="MM4" s="4" t="s">
        <v>109</v>
      </c>
      <c r="MN4" s="4" t="s">
        <v>110</v>
      </c>
      <c r="MO4" s="4" t="s">
        <v>111</v>
      </c>
      <c r="MP4" s="4" t="s">
        <v>112</v>
      </c>
      <c r="MQ4" s="4" t="s">
        <v>113</v>
      </c>
      <c r="MR4" s="4" t="s">
        <v>114</v>
      </c>
      <c r="MS4" s="4" t="s">
        <v>115</v>
      </c>
      <c r="MT4" s="4" t="s">
        <v>116</v>
      </c>
      <c r="MU4" s="4" t="s">
        <v>117</v>
      </c>
      <c r="MV4" s="4" t="s">
        <v>118</v>
      </c>
      <c r="MW4" s="4" t="s">
        <v>119</v>
      </c>
      <c r="MX4" s="4" t="s">
        <v>120</v>
      </c>
      <c r="MY4" s="4" t="s">
        <v>121</v>
      </c>
      <c r="MZ4" s="4" t="s">
        <v>122</v>
      </c>
      <c r="NA4" s="4" t="s">
        <v>123</v>
      </c>
      <c r="NB4" s="4" t="s">
        <v>124</v>
      </c>
      <c r="NC4" s="4" t="s">
        <v>125</v>
      </c>
      <c r="ND4" s="4" t="s">
        <v>126</v>
      </c>
      <c r="NE4" s="4" t="s">
        <v>127</v>
      </c>
      <c r="NF4" s="4" t="s">
        <v>128</v>
      </c>
      <c r="NG4" s="4" t="s">
        <v>129</v>
      </c>
      <c r="NH4" s="4" t="s">
        <v>130</v>
      </c>
      <c r="NI4" s="4" t="s">
        <v>131</v>
      </c>
      <c r="NJ4" s="4" t="s">
        <v>132</v>
      </c>
      <c r="NK4" s="4" t="s">
        <v>133</v>
      </c>
      <c r="NL4" s="4" t="s">
        <v>134</v>
      </c>
      <c r="NM4" s="4" t="s">
        <v>135</v>
      </c>
      <c r="NN4" s="4" t="s">
        <v>136</v>
      </c>
      <c r="NO4" s="4" t="s">
        <v>137</v>
      </c>
      <c r="NP4" s="4" t="s">
        <v>138</v>
      </c>
      <c r="NQ4" s="4" t="s">
        <v>139</v>
      </c>
      <c r="NR4" s="4" t="s">
        <v>140</v>
      </c>
      <c r="NS4" s="4" t="s">
        <v>141</v>
      </c>
      <c r="NT4" s="4" t="s">
        <v>142</v>
      </c>
      <c r="NU4" s="4" t="s">
        <v>143</v>
      </c>
      <c r="NV4" s="4" t="s">
        <v>144</v>
      </c>
      <c r="NW4" s="4" t="s">
        <v>145</v>
      </c>
      <c r="NX4" s="4" t="s">
        <v>146</v>
      </c>
      <c r="NY4" s="4" t="s">
        <v>147</v>
      </c>
      <c r="NZ4" s="4" t="s">
        <v>148</v>
      </c>
      <c r="OA4" s="4" t="s">
        <v>149</v>
      </c>
      <c r="OB4" s="4" t="s">
        <v>150</v>
      </c>
      <c r="OC4" s="4" t="s">
        <v>151</v>
      </c>
      <c r="OD4" s="4" t="s">
        <v>152</v>
      </c>
      <c r="OE4" s="4" t="s">
        <v>153</v>
      </c>
      <c r="OF4" s="4" t="s">
        <v>154</v>
      </c>
      <c r="OG4" s="4" t="s">
        <v>155</v>
      </c>
      <c r="OH4" s="4" t="s">
        <v>156</v>
      </c>
      <c r="OI4" s="4" t="s">
        <v>157</v>
      </c>
      <c r="OJ4" s="4" t="s">
        <v>158</v>
      </c>
      <c r="OK4" s="4" t="s">
        <v>159</v>
      </c>
      <c r="OL4" s="4" t="s">
        <v>160</v>
      </c>
      <c r="OM4" s="4" t="s">
        <v>161</v>
      </c>
      <c r="ON4" s="4" t="s">
        <v>162</v>
      </c>
    </row>
    <row r="5">
      <c r="A5" s="10" t="s">
        <v>163</v>
      </c>
      <c r="B5" s="10" t="s">
        <v>164</v>
      </c>
      <c r="C5" s="10" t="s">
        <v>165</v>
      </c>
      <c r="D5" s="11">
        <v>1995</v>
      </c>
      <c r="E5" s="11">
        <f>=ROUNDDOWN(11.5451388888889,0)</f>
      </c>
      <c r="F5" s="11">
        <v>920</v>
      </c>
      <c r="G5" s="12"/>
      <c r="H5" s="11"/>
      <c r="I5" s="11">
        <f>=ROUNDDOWN({0},0)</f>
      </c>
      <c r="J5" s="11"/>
      <c r="K5" s="12"/>
      <c r="L5" s="11">
        <v>463</v>
      </c>
      <c r="M5" s="13">
        <v>17208.85</v>
      </c>
      <c r="N5" s="11">
        <v>16</v>
      </c>
      <c r="O5" s="14">
        <v>1075.55</v>
      </c>
      <c r="P5" s="11">
        <v>686</v>
      </c>
      <c r="Q5" s="13">
        <v>34057.05</v>
      </c>
      <c r="R5" s="11">
        <v>28</v>
      </c>
      <c r="S5" s="14">
        <v>1216.32</v>
      </c>
      <c r="T5" s="12">
        <v>-0.3251</v>
      </c>
      <c r="U5" s="12">
        <v>-0.4947</v>
      </c>
      <c r="V5" s="12">
        <v>-0.4286</v>
      </c>
      <c r="W5" s="12">
        <v>-0.1157</v>
      </c>
      <c r="X5" s="11">
        <v>11</v>
      </c>
      <c r="Y5" s="13">
        <v>488.87</v>
      </c>
      <c r="Z5" s="11">
        <v>3</v>
      </c>
      <c r="AA5" s="11"/>
      <c r="AB5" s="13"/>
      <c r="AC5" s="11">
        <v>4</v>
      </c>
      <c r="AD5" s="12"/>
      <c r="AE5" s="12"/>
      <c r="AF5" s="11">
        <v>7</v>
      </c>
      <c r="AG5" s="13">
        <v>302.92</v>
      </c>
      <c r="AH5" s="11">
        <v>16</v>
      </c>
      <c r="AI5" s="11">
        <v>9</v>
      </c>
      <c r="AJ5" s="13">
        <v>485.75</v>
      </c>
      <c r="AK5" s="11">
        <v>28</v>
      </c>
      <c r="AL5" s="12">
        <v>-0.2222</v>
      </c>
      <c r="AM5" s="12">
        <v>-0.3764</v>
      </c>
      <c r="AN5" s="11">
        <v>257</v>
      </c>
      <c r="AO5" s="13">
        <v>7711.35</v>
      </c>
      <c r="AP5" s="11">
        <v>16</v>
      </c>
      <c r="AQ5" s="11">
        <v>25</v>
      </c>
      <c r="AR5" s="13">
        <v>1407.87</v>
      </c>
      <c r="AS5" s="11">
        <v>28</v>
      </c>
      <c r="AT5" s="12">
        <v>9.28</v>
      </c>
      <c r="AU5" s="12">
        <v>4.4773</v>
      </c>
      <c r="AV5" s="11">
        <v>37</v>
      </c>
      <c r="AW5" s="13">
        <v>1950.14</v>
      </c>
      <c r="AX5" s="11">
        <v>16</v>
      </c>
      <c r="AY5" s="11">
        <v>81</v>
      </c>
      <c r="AZ5" s="13">
        <v>4384.17</v>
      </c>
      <c r="BA5" s="11">
        <v>28</v>
      </c>
      <c r="BB5" s="12">
        <v>-0.5432</v>
      </c>
      <c r="BC5" s="12">
        <v>-0.5552</v>
      </c>
      <c r="BD5" s="11">
        <v>29</v>
      </c>
      <c r="BE5" s="13">
        <v>778.96</v>
      </c>
      <c r="BF5" s="11">
        <v>16</v>
      </c>
      <c r="BG5" s="11">
        <v>150</v>
      </c>
      <c r="BH5" s="13">
        <v>6737.78</v>
      </c>
      <c r="BI5" s="11">
        <v>28</v>
      </c>
      <c r="BJ5" s="12">
        <v>-0.8067</v>
      </c>
      <c r="BK5" s="12">
        <v>-0.8844</v>
      </c>
      <c r="BL5" s="11">
        <v>27</v>
      </c>
      <c r="BM5" s="13">
        <v>1482.56</v>
      </c>
      <c r="BN5" s="11">
        <v>16</v>
      </c>
      <c r="BO5" s="11">
        <v>100</v>
      </c>
      <c r="BP5" s="13">
        <v>5266.68</v>
      </c>
      <c r="BQ5" s="11">
        <v>28</v>
      </c>
      <c r="BR5" s="12">
        <v>-0.73</v>
      </c>
      <c r="BS5" s="12">
        <v>-0.7185</v>
      </c>
      <c r="BT5" s="11">
        <v>38</v>
      </c>
      <c r="BU5" s="13">
        <v>2109.13</v>
      </c>
      <c r="BV5" s="11">
        <v>16</v>
      </c>
      <c r="BW5" s="11">
        <v>68</v>
      </c>
      <c r="BX5" s="13">
        <v>3789.97</v>
      </c>
      <c r="BY5" s="11">
        <v>28</v>
      </c>
      <c r="BZ5" s="12">
        <v>-0.4412</v>
      </c>
      <c r="CA5" s="12">
        <v>-0.4435</v>
      </c>
      <c r="CB5" s="11">
        <v>43</v>
      </c>
      <c r="CC5" s="13">
        <v>1579.93</v>
      </c>
      <c r="CD5" s="11">
        <v>16</v>
      </c>
      <c r="CE5" s="11">
        <v>192</v>
      </c>
      <c r="CF5" s="13">
        <v>8714.72</v>
      </c>
      <c r="CG5" s="11">
        <v>28</v>
      </c>
      <c r="CH5" s="12">
        <v>-0.776</v>
      </c>
      <c r="CI5" s="12">
        <v>-0.8187</v>
      </c>
      <c r="CJ5" s="11"/>
      <c r="CK5" s="13"/>
      <c r="CL5" s="11">
        <v>3</v>
      </c>
      <c r="CM5" s="11">
        <v>1</v>
      </c>
      <c r="CN5" s="13">
        <v>52.49</v>
      </c>
      <c r="CO5" s="11">
        <v>12</v>
      </c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>
        <v>1</v>
      </c>
      <c r="DC5" s="11"/>
      <c r="DD5" s="13"/>
      <c r="DE5" s="11"/>
      <c r="DF5" s="12"/>
      <c r="DG5" s="12"/>
      <c r="DH5" s="11">
        <v>6</v>
      </c>
      <c r="DI5" s="13">
        <v>316.22</v>
      </c>
      <c r="DJ5" s="11">
        <v>13</v>
      </c>
      <c r="DK5" s="11"/>
      <c r="DL5" s="13"/>
      <c r="DM5" s="11"/>
      <c r="DN5" s="12"/>
      <c r="DO5" s="12"/>
      <c r="DP5" s="11">
        <v>1</v>
      </c>
      <c r="DQ5" s="13">
        <v>99.99</v>
      </c>
      <c r="DR5" s="11">
        <v>16</v>
      </c>
      <c r="DS5" s="11"/>
      <c r="DT5" s="13"/>
      <c r="DU5" s="11">
        <v>28</v>
      </c>
      <c r="DV5" s="12"/>
      <c r="DW5" s="12"/>
      <c r="DX5" s="11">
        <v>7</v>
      </c>
      <c r="DY5" s="13">
        <v>388.78</v>
      </c>
      <c r="DZ5" s="11">
        <v>3</v>
      </c>
      <c r="EA5" s="11"/>
      <c r="EB5" s="13"/>
      <c r="EC5" s="11"/>
      <c r="ED5" s="12"/>
      <c r="EE5" s="12"/>
      <c r="EF5" s="11"/>
      <c r="EG5" s="13"/>
      <c r="EH5" s="11">
        <v>7</v>
      </c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9</v>
      </c>
      <c r="GE5" s="11"/>
      <c r="GF5" s="13"/>
      <c r="GG5" s="11">
        <v>2</v>
      </c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>
        <v>3</v>
      </c>
      <c r="GU5" s="11">
        <v>20</v>
      </c>
      <c r="GV5" s="13">
        <v>1001.8</v>
      </c>
      <c r="GW5" s="11">
        <v>12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8</v>
      </c>
      <c r="HS5" s="11"/>
      <c r="HT5" s="13"/>
      <c r="HU5" s="11"/>
      <c r="HV5" s="12"/>
      <c r="HW5" s="12"/>
      <c r="HX5" s="11"/>
      <c r="HY5" s="13"/>
      <c r="HZ5" s="11"/>
      <c r="IA5" s="11">
        <v>40</v>
      </c>
      <c r="IB5" s="13">
        <v>2215.82</v>
      </c>
      <c r="IC5" s="11"/>
      <c r="ID5" s="12"/>
      <c r="IE5" s="12"/>
      <c r="IF5" s="11"/>
      <c r="IG5" s="13"/>
      <c r="IH5" s="11"/>
      <c r="II5" s="11"/>
      <c r="IJ5" s="13"/>
      <c r="IK5" s="11">
        <v>16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13</v>
      </c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1994</v>
      </c>
      <c r="LA5" s="11">
        <v>1</v>
      </c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>
        <v>210</v>
      </c>
      <c r="MB5" s="11"/>
      <c r="MC5" s="11"/>
      <c r="MD5" s="11"/>
      <c r="ME5" s="11"/>
      <c r="MF5" s="11"/>
      <c r="MG5" s="11"/>
      <c r="MH5" s="11"/>
      <c r="MI5" s="11"/>
      <c r="MJ5" s="11">
        <v>380</v>
      </c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>
        <v>330</v>
      </c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</row>
    <row r="6">
      <c r="A6" s="10" t="s">
        <v>163</v>
      </c>
      <c r="B6" s="10" t="s">
        <v>164</v>
      </c>
      <c r="C6" s="10" t="s">
        <v>166</v>
      </c>
      <c r="D6" s="11">
        <v>686</v>
      </c>
      <c r="E6" s="11">
        <f>=ROUNDDOWN(52.7692307692308,0)</f>
      </c>
      <c r="F6" s="11">
        <v>260</v>
      </c>
      <c r="G6" s="12"/>
      <c r="H6" s="11"/>
      <c r="I6" s="11">
        <f>=ROUNDDOWN({0},0)</f>
      </c>
      <c r="J6" s="11"/>
      <c r="K6" s="12"/>
      <c r="L6" s="11">
        <v>45</v>
      </c>
      <c r="M6" s="13">
        <v>1929.62</v>
      </c>
      <c r="N6" s="11">
        <v>7</v>
      </c>
      <c r="O6" s="14">
        <v>275.66</v>
      </c>
      <c r="P6" s="11">
        <v>90</v>
      </c>
      <c r="Q6" s="13">
        <v>3689.55</v>
      </c>
      <c r="R6" s="11">
        <v>8</v>
      </c>
      <c r="S6" s="14">
        <v>461.19</v>
      </c>
      <c r="T6" s="12">
        <v>-0.5</v>
      </c>
      <c r="U6" s="12">
        <v>-0.477</v>
      </c>
      <c r="V6" s="12">
        <v>-0.125</v>
      </c>
      <c r="W6" s="12">
        <v>-0.4023</v>
      </c>
      <c r="X6" s="11"/>
      <c r="Y6" s="13"/>
      <c r="Z6" s="11"/>
      <c r="AA6" s="11"/>
      <c r="AB6" s="13"/>
      <c r="AC6" s="11"/>
      <c r="AD6" s="12"/>
      <c r="AE6" s="12"/>
      <c r="AF6" s="11">
        <v>1</v>
      </c>
      <c r="AG6" s="13">
        <v>46.65</v>
      </c>
      <c r="AH6" s="11">
        <v>4</v>
      </c>
      <c r="AI6" s="11">
        <v>1</v>
      </c>
      <c r="AJ6" s="13">
        <v>51.84</v>
      </c>
      <c r="AK6" s="11">
        <v>8</v>
      </c>
      <c r="AL6" s="12"/>
      <c r="AM6" s="12">
        <v>-0.1001</v>
      </c>
      <c r="AN6" s="11"/>
      <c r="AO6" s="13"/>
      <c r="AP6" s="11">
        <v>7</v>
      </c>
      <c r="AQ6" s="11"/>
      <c r="AR6" s="13"/>
      <c r="AS6" s="11">
        <v>8</v>
      </c>
      <c r="AT6" s="12"/>
      <c r="AU6" s="12"/>
      <c r="AV6" s="11">
        <v>4</v>
      </c>
      <c r="AW6" s="13">
        <v>187.2</v>
      </c>
      <c r="AX6" s="11">
        <v>7</v>
      </c>
      <c r="AY6" s="11">
        <v>3</v>
      </c>
      <c r="AZ6" s="13">
        <v>129.19</v>
      </c>
      <c r="BA6" s="11">
        <v>8</v>
      </c>
      <c r="BB6" s="12">
        <v>0.3333</v>
      </c>
      <c r="BC6" s="12">
        <v>0.449</v>
      </c>
      <c r="BD6" s="11">
        <v>8</v>
      </c>
      <c r="BE6" s="13">
        <v>213.6</v>
      </c>
      <c r="BF6" s="11">
        <v>7</v>
      </c>
      <c r="BG6" s="11">
        <v>13</v>
      </c>
      <c r="BH6" s="13">
        <v>488.8</v>
      </c>
      <c r="BI6" s="11">
        <v>8</v>
      </c>
      <c r="BJ6" s="12">
        <v>-0.3846</v>
      </c>
      <c r="BK6" s="12">
        <v>-0.563</v>
      </c>
      <c r="BL6" s="11">
        <v>13</v>
      </c>
      <c r="BM6" s="13">
        <v>617.02</v>
      </c>
      <c r="BN6" s="11">
        <v>7</v>
      </c>
      <c r="BO6" s="11">
        <v>14</v>
      </c>
      <c r="BP6" s="13">
        <v>688.59</v>
      </c>
      <c r="BQ6" s="11">
        <v>8</v>
      </c>
      <c r="BR6" s="12">
        <v>-0.0714</v>
      </c>
      <c r="BS6" s="12">
        <v>-0.1039</v>
      </c>
      <c r="BT6" s="11">
        <v>2</v>
      </c>
      <c r="BU6" s="13">
        <v>103.68</v>
      </c>
      <c r="BV6" s="11">
        <v>7</v>
      </c>
      <c r="BW6" s="11">
        <v>14</v>
      </c>
      <c r="BX6" s="13">
        <v>696.15</v>
      </c>
      <c r="BY6" s="11">
        <v>8</v>
      </c>
      <c r="BZ6" s="12">
        <v>-0.8571</v>
      </c>
      <c r="CA6" s="12">
        <v>-0.8511</v>
      </c>
      <c r="CB6" s="11">
        <v>13</v>
      </c>
      <c r="CC6" s="13">
        <v>569.68</v>
      </c>
      <c r="CD6" s="11">
        <v>7</v>
      </c>
      <c r="CE6" s="11">
        <v>40</v>
      </c>
      <c r="CF6" s="13">
        <v>1400.56</v>
      </c>
      <c r="CG6" s="11">
        <v>8</v>
      </c>
      <c r="CH6" s="12">
        <v>-0.675</v>
      </c>
      <c r="CI6" s="12">
        <v>-0.5932</v>
      </c>
      <c r="CJ6" s="11"/>
      <c r="CK6" s="13"/>
      <c r="CL6" s="11">
        <v>3</v>
      </c>
      <c r="CM6" s="11"/>
      <c r="CN6" s="13"/>
      <c r="CO6" s="11">
        <v>4</v>
      </c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>
        <v>3</v>
      </c>
      <c r="DC6" s="11"/>
      <c r="DD6" s="13"/>
      <c r="DE6" s="11"/>
      <c r="DF6" s="12"/>
      <c r="DG6" s="12"/>
      <c r="DH6" s="11">
        <v>4</v>
      </c>
      <c r="DI6" s="13">
        <v>191.79</v>
      </c>
      <c r="DJ6" s="11">
        <v>4</v>
      </c>
      <c r="DK6" s="11"/>
      <c r="DL6" s="13"/>
      <c r="DM6" s="11"/>
      <c r="DN6" s="12"/>
      <c r="DO6" s="12"/>
      <c r="DP6" s="11"/>
      <c r="DQ6" s="13"/>
      <c r="DR6" s="11">
        <v>7</v>
      </c>
      <c r="DS6" s="11"/>
      <c r="DT6" s="13"/>
      <c r="DU6" s="11">
        <v>8</v>
      </c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7</v>
      </c>
      <c r="GE6" s="11"/>
      <c r="GF6" s="13"/>
      <c r="GG6" s="11">
        <v>2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3</v>
      </c>
      <c r="GU6" s="11">
        <v>1</v>
      </c>
      <c r="GV6" s="13">
        <v>34.12</v>
      </c>
      <c r="GW6" s="11">
        <v>4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4</v>
      </c>
      <c r="HS6" s="11"/>
      <c r="HT6" s="13"/>
      <c r="HU6" s="11"/>
      <c r="HV6" s="12"/>
      <c r="HW6" s="12"/>
      <c r="HX6" s="11"/>
      <c r="HY6" s="13"/>
      <c r="HZ6" s="11"/>
      <c r="IA6" s="11">
        <v>4</v>
      </c>
      <c r="IB6" s="13">
        <v>200.3</v>
      </c>
      <c r="IC6" s="11"/>
      <c r="ID6" s="12"/>
      <c r="IE6" s="12"/>
      <c r="IF6" s="11"/>
      <c r="IG6" s="13"/>
      <c r="IH6" s="11"/>
      <c r="II6" s="11"/>
      <c r="IJ6" s="13"/>
      <c r="IK6" s="11">
        <v>4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>
        <v>4</v>
      </c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299</v>
      </c>
      <c r="LA6" s="11">
        <v>387</v>
      </c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>
        <v>260</v>
      </c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</row>
    <row r="7">
      <c r="A7" s="10" t="s">
        <v>163</v>
      </c>
      <c r="B7" s="10" t="s">
        <v>164</v>
      </c>
      <c r="C7" s="10" t="s">
        <v>167</v>
      </c>
      <c r="D7" s="11">
        <v>1368</v>
      </c>
      <c r="E7" s="11">
        <f>=ROUNDDOWN(25.811320754717,0)</f>
      </c>
      <c r="F7" s="11">
        <v>420</v>
      </c>
      <c r="G7" s="12"/>
      <c r="H7" s="11"/>
      <c r="I7" s="11">
        <f>=ROUNDDOWN({0},0)</f>
      </c>
      <c r="J7" s="11"/>
      <c r="K7" s="12"/>
      <c r="L7" s="11">
        <v>245</v>
      </c>
      <c r="M7" s="13">
        <v>6441.82</v>
      </c>
      <c r="N7" s="11">
        <v>15</v>
      </c>
      <c r="O7" s="14">
        <v>429.45</v>
      </c>
      <c r="P7" s="11">
        <v>137</v>
      </c>
      <c r="Q7" s="13">
        <v>5192.31</v>
      </c>
      <c r="R7" s="11">
        <v>16</v>
      </c>
      <c r="S7" s="14">
        <v>324.52</v>
      </c>
      <c r="T7" s="12">
        <v>0.7883</v>
      </c>
      <c r="U7" s="12">
        <v>0.2406</v>
      </c>
      <c r="V7" s="12">
        <v>-0.0625</v>
      </c>
      <c r="W7" s="12">
        <v>0.3233</v>
      </c>
      <c r="X7" s="11"/>
      <c r="Y7" s="13"/>
      <c r="Z7" s="11"/>
      <c r="AA7" s="11"/>
      <c r="AB7" s="13"/>
      <c r="AC7" s="11"/>
      <c r="AD7" s="12"/>
      <c r="AE7" s="12"/>
      <c r="AF7" s="11">
        <v>4</v>
      </c>
      <c r="AG7" s="13">
        <v>144.11</v>
      </c>
      <c r="AH7" s="11">
        <v>15</v>
      </c>
      <c r="AI7" s="11">
        <v>5</v>
      </c>
      <c r="AJ7" s="13">
        <v>207.35</v>
      </c>
      <c r="AK7" s="11">
        <v>16</v>
      </c>
      <c r="AL7" s="12">
        <v>-0.2</v>
      </c>
      <c r="AM7" s="12">
        <v>-0.305</v>
      </c>
      <c r="AN7" s="11">
        <v>148</v>
      </c>
      <c r="AO7" s="13">
        <v>3138.96</v>
      </c>
      <c r="AP7" s="11">
        <v>15</v>
      </c>
      <c r="AQ7" s="11"/>
      <c r="AR7" s="13"/>
      <c r="AS7" s="11">
        <v>16</v>
      </c>
      <c r="AT7" s="12"/>
      <c r="AU7" s="12"/>
      <c r="AV7" s="11">
        <v>18</v>
      </c>
      <c r="AW7" s="13">
        <v>628.8</v>
      </c>
      <c r="AX7" s="11">
        <v>15</v>
      </c>
      <c r="AY7" s="11">
        <v>20</v>
      </c>
      <c r="AZ7" s="13">
        <v>735.2</v>
      </c>
      <c r="BA7" s="11">
        <v>16</v>
      </c>
      <c r="BB7" s="12">
        <v>-0.1</v>
      </c>
      <c r="BC7" s="12">
        <v>-0.1447</v>
      </c>
      <c r="BD7" s="11">
        <v>22</v>
      </c>
      <c r="BE7" s="13">
        <v>430.8</v>
      </c>
      <c r="BF7" s="11">
        <v>15</v>
      </c>
      <c r="BG7" s="11">
        <v>28</v>
      </c>
      <c r="BH7" s="13">
        <v>944.88</v>
      </c>
      <c r="BI7" s="11">
        <v>16</v>
      </c>
      <c r="BJ7" s="12">
        <v>-0.2143</v>
      </c>
      <c r="BK7" s="12">
        <v>-0.5441</v>
      </c>
      <c r="BL7" s="11">
        <v>20</v>
      </c>
      <c r="BM7" s="13">
        <v>808.68</v>
      </c>
      <c r="BN7" s="11">
        <v>15</v>
      </c>
      <c r="BO7" s="11">
        <v>12</v>
      </c>
      <c r="BP7" s="13">
        <v>471.74</v>
      </c>
      <c r="BQ7" s="11">
        <v>16</v>
      </c>
      <c r="BR7" s="12">
        <v>0.6667</v>
      </c>
      <c r="BS7" s="12">
        <v>0.7142</v>
      </c>
      <c r="BT7" s="11">
        <v>22</v>
      </c>
      <c r="BU7" s="13">
        <v>870.9</v>
      </c>
      <c r="BV7" s="11">
        <v>15</v>
      </c>
      <c r="BW7" s="11">
        <v>51</v>
      </c>
      <c r="BX7" s="13">
        <v>2011.37</v>
      </c>
      <c r="BY7" s="11">
        <v>16</v>
      </c>
      <c r="BZ7" s="12">
        <v>-0.5686</v>
      </c>
      <c r="CA7" s="12">
        <v>-0.567</v>
      </c>
      <c r="CB7" s="11">
        <v>7</v>
      </c>
      <c r="CC7" s="13">
        <v>267.12</v>
      </c>
      <c r="CD7" s="11">
        <v>15</v>
      </c>
      <c r="CE7" s="11">
        <v>14</v>
      </c>
      <c r="CF7" s="13">
        <v>539.28</v>
      </c>
      <c r="CG7" s="11">
        <v>16</v>
      </c>
      <c r="CH7" s="12">
        <v>-0.5</v>
      </c>
      <c r="CI7" s="12">
        <v>-0.5047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>
        <v>1</v>
      </c>
      <c r="DC7" s="11"/>
      <c r="DD7" s="13"/>
      <c r="DE7" s="11"/>
      <c r="DF7" s="12"/>
      <c r="DG7" s="12"/>
      <c r="DH7" s="11">
        <v>2</v>
      </c>
      <c r="DI7" s="13">
        <v>77.76</v>
      </c>
      <c r="DJ7" s="11">
        <v>15</v>
      </c>
      <c r="DK7" s="11"/>
      <c r="DL7" s="13"/>
      <c r="DM7" s="11"/>
      <c r="DN7" s="12"/>
      <c r="DO7" s="12"/>
      <c r="DP7" s="11"/>
      <c r="DQ7" s="13"/>
      <c r="DR7" s="11">
        <v>15</v>
      </c>
      <c r="DS7" s="11"/>
      <c r="DT7" s="13"/>
      <c r="DU7" s="11">
        <v>16</v>
      </c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>
        <v>1</v>
      </c>
      <c r="EG7" s="13">
        <v>38.4</v>
      </c>
      <c r="EH7" s="11">
        <v>6</v>
      </c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>
        <v>1</v>
      </c>
      <c r="GC7" s="13">
        <v>36.29</v>
      </c>
      <c r="GD7" s="11">
        <v>11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>
        <v>7</v>
      </c>
      <c r="IB7" s="13">
        <v>282.49</v>
      </c>
      <c r="IC7" s="11"/>
      <c r="ID7" s="12"/>
      <c r="IE7" s="12"/>
      <c r="IF7" s="11"/>
      <c r="IG7" s="13"/>
      <c r="IH7" s="11"/>
      <c r="II7" s="11"/>
      <c r="IJ7" s="13"/>
      <c r="IK7" s="11">
        <v>16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>
        <v>15</v>
      </c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1368</v>
      </c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>
        <v>100</v>
      </c>
      <c r="MB7" s="11"/>
      <c r="MC7" s="11"/>
      <c r="MD7" s="11"/>
      <c r="ME7" s="11"/>
      <c r="MF7" s="11"/>
      <c r="MG7" s="11"/>
      <c r="MH7" s="11"/>
      <c r="MI7" s="11"/>
      <c r="MJ7" s="11">
        <v>160</v>
      </c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>
        <v>160</v>
      </c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</row>
    <row r="8">
      <c r="A8" s="10" t="s">
        <v>163</v>
      </c>
      <c r="B8" s="10" t="s">
        <v>168</v>
      </c>
      <c r="C8" s="10" t="s">
        <v>169</v>
      </c>
      <c r="D8" s="11">
        <v>4049</v>
      </c>
      <c r="E8" s="11">
        <f>=ROUNDDOWN({0},0)</f>
      </c>
      <c r="F8" s="11">
        <v>1600</v>
      </c>
      <c r="G8" s="12"/>
      <c r="H8" s="11"/>
      <c r="I8" s="11">
        <f>=ROUNDDOWN({0},0)</f>
      </c>
      <c r="J8" s="11"/>
      <c r="K8" s="12"/>
      <c r="L8" s="11">
        <v>753</v>
      </c>
      <c r="M8" s="13">
        <v>25580.29</v>
      </c>
      <c r="N8" s="11">
        <v>38</v>
      </c>
      <c r="O8" s="14">
        <v>673.17</v>
      </c>
      <c r="P8" s="11">
        <v>913</v>
      </c>
      <c r="Q8" s="13">
        <v>42938.91</v>
      </c>
      <c r="R8" s="11">
        <v>52</v>
      </c>
      <c r="S8" s="14">
        <v>825.75</v>
      </c>
      <c r="T8" s="12">
        <v>-0.1752</v>
      </c>
      <c r="U8" s="12">
        <v>-0.4043</v>
      </c>
      <c r="V8" s="12">
        <v>-0.2692</v>
      </c>
      <c r="W8" s="12">
        <v>-0.1848</v>
      </c>
      <c r="X8" s="11">
        <v>11</v>
      </c>
      <c r="Y8" s="13">
        <v>488.87</v>
      </c>
      <c r="Z8" s="11">
        <v>3</v>
      </c>
      <c r="AA8" s="11"/>
      <c r="AB8" s="13"/>
      <c r="AC8" s="11">
        <v>4</v>
      </c>
      <c r="AD8" s="12"/>
      <c r="AE8" s="12"/>
      <c r="AF8" s="11">
        <v>12</v>
      </c>
      <c r="AG8" s="13">
        <v>493.68</v>
      </c>
      <c r="AH8" s="11">
        <v>35</v>
      </c>
      <c r="AI8" s="11">
        <v>15</v>
      </c>
      <c r="AJ8" s="13">
        <v>744.94</v>
      </c>
      <c r="AK8" s="11">
        <v>52</v>
      </c>
      <c r="AL8" s="12">
        <v>-0.2</v>
      </c>
      <c r="AM8" s="12">
        <v>-0.3373</v>
      </c>
      <c r="AN8" s="11">
        <v>405</v>
      </c>
      <c r="AO8" s="13">
        <v>10850.31</v>
      </c>
      <c r="AP8" s="11">
        <v>38</v>
      </c>
      <c r="AQ8" s="11">
        <v>25</v>
      </c>
      <c r="AR8" s="13">
        <v>1407.87</v>
      </c>
      <c r="AS8" s="11">
        <v>52</v>
      </c>
      <c r="AT8" s="12">
        <v>15.2</v>
      </c>
      <c r="AU8" s="12">
        <v>6.7069</v>
      </c>
      <c r="AV8" s="11">
        <v>59</v>
      </c>
      <c r="AW8" s="13">
        <v>2766.14</v>
      </c>
      <c r="AX8" s="11">
        <v>38</v>
      </c>
      <c r="AY8" s="11">
        <v>104</v>
      </c>
      <c r="AZ8" s="13">
        <v>5248.56</v>
      </c>
      <c r="BA8" s="11">
        <v>52</v>
      </c>
      <c r="BB8" s="12">
        <v>-0.4327</v>
      </c>
      <c r="BC8" s="12">
        <v>-0.473</v>
      </c>
      <c r="BD8" s="11">
        <v>59</v>
      </c>
      <c r="BE8" s="13">
        <v>1423.36</v>
      </c>
      <c r="BF8" s="11">
        <v>38</v>
      </c>
      <c r="BG8" s="11">
        <v>191</v>
      </c>
      <c r="BH8" s="13">
        <v>8171.46</v>
      </c>
      <c r="BI8" s="11">
        <v>52</v>
      </c>
      <c r="BJ8" s="12">
        <v>-0.6911</v>
      </c>
      <c r="BK8" s="12">
        <v>-0.8258</v>
      </c>
      <c r="BL8" s="11">
        <v>60</v>
      </c>
      <c r="BM8" s="13">
        <v>2908.26</v>
      </c>
      <c r="BN8" s="11">
        <v>38</v>
      </c>
      <c r="BO8" s="11">
        <v>126</v>
      </c>
      <c r="BP8" s="13">
        <v>6427.01</v>
      </c>
      <c r="BQ8" s="11">
        <v>52</v>
      </c>
      <c r="BR8" s="12">
        <v>-0.5238</v>
      </c>
      <c r="BS8" s="12">
        <v>-0.5475</v>
      </c>
      <c r="BT8" s="11">
        <v>62</v>
      </c>
      <c r="BU8" s="13">
        <v>3083.71</v>
      </c>
      <c r="BV8" s="11">
        <v>38</v>
      </c>
      <c r="BW8" s="11">
        <v>133</v>
      </c>
      <c r="BX8" s="13">
        <v>6497.49</v>
      </c>
      <c r="BY8" s="11">
        <v>52</v>
      </c>
      <c r="BZ8" s="12">
        <v>-0.5338</v>
      </c>
      <c r="CA8" s="12">
        <v>-0.5254</v>
      </c>
      <c r="CB8" s="11">
        <v>63</v>
      </c>
      <c r="CC8" s="13">
        <v>2416.73</v>
      </c>
      <c r="CD8" s="11">
        <v>38</v>
      </c>
      <c r="CE8" s="11">
        <v>246</v>
      </c>
      <c r="CF8" s="13">
        <v>10654.56</v>
      </c>
      <c r="CG8" s="11">
        <v>52</v>
      </c>
      <c r="CH8" s="12">
        <v>-0.7439</v>
      </c>
      <c r="CI8" s="12">
        <v>-0.7732</v>
      </c>
      <c r="CJ8" s="11"/>
      <c r="CK8" s="13"/>
      <c r="CL8" s="11">
        <v>6</v>
      </c>
      <c r="CM8" s="11">
        <v>1</v>
      </c>
      <c r="CN8" s="13">
        <v>52.49</v>
      </c>
      <c r="CO8" s="11">
        <v>16</v>
      </c>
      <c r="CP8" s="12">
        <v>-1</v>
      </c>
      <c r="CQ8" s="12">
        <v>-1</v>
      </c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5</v>
      </c>
      <c r="DC8" s="11"/>
      <c r="DD8" s="13"/>
      <c r="DE8" s="11"/>
      <c r="DF8" s="12"/>
      <c r="DG8" s="12"/>
      <c r="DH8" s="11">
        <v>12</v>
      </c>
      <c r="DI8" s="13">
        <v>585.77</v>
      </c>
      <c r="DJ8" s="11">
        <v>32</v>
      </c>
      <c r="DK8" s="11"/>
      <c r="DL8" s="13"/>
      <c r="DM8" s="11"/>
      <c r="DN8" s="12"/>
      <c r="DO8" s="12"/>
      <c r="DP8" s="11">
        <v>1</v>
      </c>
      <c r="DQ8" s="13">
        <v>99.99</v>
      </c>
      <c r="DR8" s="11">
        <v>38</v>
      </c>
      <c r="DS8" s="11"/>
      <c r="DT8" s="13"/>
      <c r="DU8" s="11">
        <v>52</v>
      </c>
      <c r="DV8" s="12"/>
      <c r="DW8" s="12"/>
      <c r="DX8" s="11">
        <v>7</v>
      </c>
      <c r="DY8" s="13">
        <v>388.78</v>
      </c>
      <c r="DZ8" s="11">
        <v>3</v>
      </c>
      <c r="EA8" s="11"/>
      <c r="EB8" s="13"/>
      <c r="EC8" s="11"/>
      <c r="ED8" s="12"/>
      <c r="EE8" s="12"/>
      <c r="EF8" s="11">
        <v>1</v>
      </c>
      <c r="EG8" s="13">
        <v>38.4</v>
      </c>
      <c r="EH8" s="11">
        <v>13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>
        <v>1</v>
      </c>
      <c r="GC8" s="13">
        <v>36.29</v>
      </c>
      <c r="GD8" s="11">
        <v>27</v>
      </c>
      <c r="GE8" s="11"/>
      <c r="GF8" s="13"/>
      <c r="GG8" s="11">
        <v>4</v>
      </c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>
        <v>6</v>
      </c>
      <c r="GU8" s="11">
        <v>21</v>
      </c>
      <c r="GV8" s="13">
        <v>1035.92</v>
      </c>
      <c r="GW8" s="11">
        <v>16</v>
      </c>
      <c r="GX8" s="12">
        <v>-1</v>
      </c>
      <c r="GY8" s="12">
        <v>-1</v>
      </c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>
        <v>12</v>
      </c>
      <c r="HS8" s="11"/>
      <c r="HT8" s="13"/>
      <c r="HU8" s="11"/>
      <c r="HV8" s="12"/>
      <c r="HW8" s="12"/>
      <c r="HX8" s="11"/>
      <c r="HY8" s="13"/>
      <c r="HZ8" s="11"/>
      <c r="IA8" s="11">
        <v>51</v>
      </c>
      <c r="IB8" s="13">
        <v>2698.61</v>
      </c>
      <c r="IC8" s="11"/>
      <c r="ID8" s="12">
        <v>-1</v>
      </c>
      <c r="IE8" s="12">
        <v>-1</v>
      </c>
      <c r="IF8" s="11"/>
      <c r="IG8" s="13"/>
      <c r="IH8" s="11"/>
      <c r="II8" s="11"/>
      <c r="IJ8" s="13"/>
      <c r="IK8" s="11">
        <v>36</v>
      </c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>
        <v>32</v>
      </c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3661</v>
      </c>
      <c r="LA8" s="11">
        <v>388</v>
      </c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>
        <v>310</v>
      </c>
      <c r="MB8" s="11"/>
      <c r="MC8" s="11"/>
      <c r="MD8" s="11"/>
      <c r="ME8" s="11"/>
      <c r="MF8" s="11"/>
      <c r="MG8" s="11"/>
      <c r="MH8" s="11"/>
      <c r="MI8" s="11"/>
      <c r="MJ8" s="11">
        <v>800</v>
      </c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>
        <v>490</v>
      </c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</row>
    <row r="9">
      <c r="A9" s="10" t="s">
        <v>163</v>
      </c>
      <c r="B9" s="10" t="s">
        <v>170</v>
      </c>
      <c r="C9" s="10" t="s">
        <v>171</v>
      </c>
      <c r="D9" s="11">
        <v>116</v>
      </c>
      <c r="E9" s="11">
        <f>=ROUNDDOWN(38.6666666666667,0)</f>
      </c>
      <c r="F9" s="11"/>
      <c r="G9" s="12"/>
      <c r="H9" s="11"/>
      <c r="I9" s="11">
        <f>=ROUNDDOWN({0},0)</f>
      </c>
      <c r="J9" s="11"/>
      <c r="K9" s="12"/>
      <c r="L9" s="11">
        <v>8</v>
      </c>
      <c r="M9" s="13">
        <v>261.64</v>
      </c>
      <c r="N9" s="11">
        <v>2</v>
      </c>
      <c r="O9" s="14">
        <v>130.82</v>
      </c>
      <c r="P9" s="11">
        <v>5</v>
      </c>
      <c r="Q9" s="13">
        <v>67.89</v>
      </c>
      <c r="R9" s="11">
        <v>2</v>
      </c>
      <c r="S9" s="14">
        <v>33.94</v>
      </c>
      <c r="T9" s="12">
        <v>0.6</v>
      </c>
      <c r="U9" s="12">
        <v>2.8539</v>
      </c>
      <c r="V9" s="12"/>
      <c r="W9" s="12">
        <v>2.8544</v>
      </c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>
        <v>2</v>
      </c>
      <c r="AI9" s="11"/>
      <c r="AJ9" s="13"/>
      <c r="AK9" s="11"/>
      <c r="AL9" s="12"/>
      <c r="AM9" s="12"/>
      <c r="AN9" s="11"/>
      <c r="AO9" s="13"/>
      <c r="AP9" s="11">
        <v>2</v>
      </c>
      <c r="AQ9" s="11"/>
      <c r="AR9" s="13"/>
      <c r="AS9" s="11"/>
      <c r="AT9" s="12"/>
      <c r="AU9" s="12"/>
      <c r="AV9" s="11">
        <v>4</v>
      </c>
      <c r="AW9" s="13">
        <v>76.68</v>
      </c>
      <c r="AX9" s="11">
        <v>2</v>
      </c>
      <c r="AY9" s="11">
        <v>2</v>
      </c>
      <c r="AZ9" s="13">
        <v>37.5</v>
      </c>
      <c r="BA9" s="11">
        <v>2</v>
      </c>
      <c r="BB9" s="12">
        <v>1</v>
      </c>
      <c r="BC9" s="12">
        <v>1.0448</v>
      </c>
      <c r="BD9" s="11"/>
      <c r="BE9" s="13"/>
      <c r="BF9" s="11">
        <v>2</v>
      </c>
      <c r="BG9" s="11">
        <v>1</v>
      </c>
      <c r="BH9" s="13">
        <v>16.25</v>
      </c>
      <c r="BI9" s="11">
        <v>2</v>
      </c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>
        <v>2</v>
      </c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>
        <v>2</v>
      </c>
      <c r="CS9" s="13">
        <v>84.98</v>
      </c>
      <c r="CT9" s="11">
        <v>2</v>
      </c>
      <c r="CU9" s="11">
        <v>2</v>
      </c>
      <c r="CV9" s="13">
        <v>14.14</v>
      </c>
      <c r="CW9" s="11">
        <v>2</v>
      </c>
      <c r="CX9" s="12"/>
      <c r="CY9" s="12">
        <v>5.0099</v>
      </c>
      <c r="CZ9" s="11">
        <v>2</v>
      </c>
      <c r="DA9" s="13">
        <v>99.98</v>
      </c>
      <c r="DB9" s="11">
        <v>2</v>
      </c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>
        <v>2</v>
      </c>
      <c r="DS9" s="11"/>
      <c r="DT9" s="13"/>
      <c r="DU9" s="11">
        <v>2</v>
      </c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2</v>
      </c>
      <c r="GE9" s="11"/>
      <c r="GF9" s="13"/>
      <c r="GG9" s="11">
        <v>2</v>
      </c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116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</row>
    <row r="10">
      <c r="A10" s="10" t="s">
        <v>163</v>
      </c>
      <c r="B10" s="10" t="s">
        <v>170</v>
      </c>
      <c r="C10" s="10" t="s">
        <v>166</v>
      </c>
      <c r="D10" s="11">
        <v>270</v>
      </c>
      <c r="E10" s="11">
        <f>=ROUNDDOWN(54,0)</f>
      </c>
      <c r="F10" s="11"/>
      <c r="G10" s="12"/>
      <c r="H10" s="11"/>
      <c r="I10" s="11">
        <f>=ROUNDDOWN({0},0)</f>
      </c>
      <c r="J10" s="11"/>
      <c r="K10" s="12"/>
      <c r="L10" s="11">
        <v>13</v>
      </c>
      <c r="M10" s="13">
        <v>880.86</v>
      </c>
      <c r="N10" s="11">
        <v>4</v>
      </c>
      <c r="O10" s="14">
        <v>220.22</v>
      </c>
      <c r="P10" s="11">
        <v>10</v>
      </c>
      <c r="Q10" s="13">
        <v>746.3</v>
      </c>
      <c r="R10" s="11">
        <v>4</v>
      </c>
      <c r="S10" s="14">
        <v>186.58</v>
      </c>
      <c r="T10" s="12">
        <v>0.3</v>
      </c>
      <c r="U10" s="12">
        <v>0.1803</v>
      </c>
      <c r="V10" s="12"/>
      <c r="W10" s="12">
        <v>0.1803</v>
      </c>
      <c r="X10" s="11">
        <v>1</v>
      </c>
      <c r="Y10" s="13">
        <v>48.94</v>
      </c>
      <c r="Z10" s="11">
        <v>4</v>
      </c>
      <c r="AA10" s="11"/>
      <c r="AB10" s="13"/>
      <c r="AC10" s="11"/>
      <c r="AD10" s="12"/>
      <c r="AE10" s="12"/>
      <c r="AF10" s="11"/>
      <c r="AG10" s="13"/>
      <c r="AH10" s="11">
        <v>4</v>
      </c>
      <c r="AI10" s="11"/>
      <c r="AJ10" s="13"/>
      <c r="AK10" s="11"/>
      <c r="AL10" s="12"/>
      <c r="AM10" s="12"/>
      <c r="AN10" s="11">
        <v>3</v>
      </c>
      <c r="AO10" s="13">
        <v>200.2</v>
      </c>
      <c r="AP10" s="11">
        <v>4</v>
      </c>
      <c r="AQ10" s="11"/>
      <c r="AR10" s="13"/>
      <c r="AS10" s="11"/>
      <c r="AT10" s="12"/>
      <c r="AU10" s="12"/>
      <c r="AV10" s="11">
        <v>2</v>
      </c>
      <c r="AW10" s="13">
        <v>189.32</v>
      </c>
      <c r="AX10" s="11">
        <v>4</v>
      </c>
      <c r="AY10" s="11">
        <v>6</v>
      </c>
      <c r="AZ10" s="13">
        <v>483.82</v>
      </c>
      <c r="BA10" s="11">
        <v>4</v>
      </c>
      <c r="BB10" s="12">
        <v>-0.6667</v>
      </c>
      <c r="BC10" s="12">
        <v>-0.6087</v>
      </c>
      <c r="BD10" s="11">
        <v>4</v>
      </c>
      <c r="BE10" s="13">
        <v>160.88</v>
      </c>
      <c r="BF10" s="11">
        <v>4</v>
      </c>
      <c r="BG10" s="11">
        <v>2</v>
      </c>
      <c r="BH10" s="13">
        <v>178.76</v>
      </c>
      <c r="BI10" s="11">
        <v>4</v>
      </c>
      <c r="BJ10" s="12">
        <v>1</v>
      </c>
      <c r="BK10" s="12">
        <v>-0.1</v>
      </c>
      <c r="BL10" s="11"/>
      <c r="BM10" s="13"/>
      <c r="BN10" s="11"/>
      <c r="BO10" s="11"/>
      <c r="BP10" s="13"/>
      <c r="BQ10" s="11"/>
      <c r="BR10" s="12"/>
      <c r="BS10" s="12"/>
      <c r="BT10" s="11"/>
      <c r="BU10" s="13"/>
      <c r="BV10" s="11"/>
      <c r="BW10" s="11"/>
      <c r="BX10" s="13"/>
      <c r="BY10" s="11"/>
      <c r="BZ10" s="12"/>
      <c r="CA10" s="12"/>
      <c r="CB10" s="11">
        <v>3</v>
      </c>
      <c r="CC10" s="13">
        <v>281.52</v>
      </c>
      <c r="CD10" s="11">
        <v>4</v>
      </c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>
        <v>4</v>
      </c>
      <c r="CU10" s="11">
        <v>2</v>
      </c>
      <c r="CV10" s="13">
        <v>83.72</v>
      </c>
      <c r="CW10" s="11">
        <v>4</v>
      </c>
      <c r="CX10" s="12"/>
      <c r="CY10" s="12"/>
      <c r="CZ10" s="11"/>
      <c r="DA10" s="13"/>
      <c r="DB10" s="11">
        <v>4</v>
      </c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>
        <v>4</v>
      </c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4</v>
      </c>
      <c r="GE10" s="11"/>
      <c r="GF10" s="13"/>
      <c r="GG10" s="11">
        <v>4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270</v>
      </c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</row>
    <row r="11">
      <c r="A11" s="10" t="s">
        <v>163</v>
      </c>
      <c r="B11" s="10" t="s">
        <v>170</v>
      </c>
      <c r="C11" s="10" t="s">
        <v>167</v>
      </c>
      <c r="D11" s="11">
        <v>962</v>
      </c>
      <c r="E11" s="11">
        <f>=ROUNDDOWN(74,0)</f>
      </c>
      <c r="F11" s="11"/>
      <c r="G11" s="12"/>
      <c r="H11" s="11"/>
      <c r="I11" s="11">
        <f>=ROUNDDOWN({0},0)</f>
      </c>
      <c r="J11" s="11"/>
      <c r="K11" s="12"/>
      <c r="L11" s="11">
        <v>70</v>
      </c>
      <c r="M11" s="13">
        <v>4895.74</v>
      </c>
      <c r="N11" s="11">
        <v>6</v>
      </c>
      <c r="O11" s="14">
        <v>815.96</v>
      </c>
      <c r="P11" s="11">
        <v>6</v>
      </c>
      <c r="Q11" s="13">
        <v>448.58</v>
      </c>
      <c r="R11" s="11">
        <v>6</v>
      </c>
      <c r="S11" s="14">
        <v>74.76</v>
      </c>
      <c r="T11" s="12">
        <v>10.6667</v>
      </c>
      <c r="U11" s="12">
        <v>9.9139</v>
      </c>
      <c r="V11" s="12"/>
      <c r="W11" s="12">
        <v>9.9144</v>
      </c>
      <c r="X11" s="11"/>
      <c r="Y11" s="13"/>
      <c r="Z11" s="11"/>
      <c r="AA11" s="11"/>
      <c r="AB11" s="13"/>
      <c r="AC11" s="11"/>
      <c r="AD11" s="12"/>
      <c r="AE11" s="12"/>
      <c r="AF11" s="11">
        <v>3</v>
      </c>
      <c r="AG11" s="13">
        <v>250.95</v>
      </c>
      <c r="AH11" s="11">
        <v>6</v>
      </c>
      <c r="AI11" s="11"/>
      <c r="AJ11" s="13"/>
      <c r="AK11" s="11"/>
      <c r="AL11" s="12"/>
      <c r="AM11" s="12"/>
      <c r="AN11" s="11">
        <v>54</v>
      </c>
      <c r="AO11" s="13">
        <v>3753.57</v>
      </c>
      <c r="AP11" s="11">
        <v>6</v>
      </c>
      <c r="AQ11" s="11"/>
      <c r="AR11" s="13"/>
      <c r="AS11" s="11"/>
      <c r="AT11" s="12"/>
      <c r="AU11" s="12"/>
      <c r="AV11" s="11">
        <v>5</v>
      </c>
      <c r="AW11" s="13">
        <v>471.16</v>
      </c>
      <c r="AX11" s="11">
        <v>6</v>
      </c>
      <c r="AY11" s="11">
        <v>3</v>
      </c>
      <c r="AZ11" s="13">
        <v>236.34</v>
      </c>
      <c r="BA11" s="11">
        <v>6</v>
      </c>
      <c r="BB11" s="12">
        <v>0.6667</v>
      </c>
      <c r="BC11" s="12">
        <v>0.9936</v>
      </c>
      <c r="BD11" s="11">
        <v>6</v>
      </c>
      <c r="BE11" s="13">
        <v>232.38</v>
      </c>
      <c r="BF11" s="11">
        <v>6</v>
      </c>
      <c r="BG11" s="11">
        <v>2</v>
      </c>
      <c r="BH11" s="13">
        <v>178.76</v>
      </c>
      <c r="BI11" s="11">
        <v>6</v>
      </c>
      <c r="BJ11" s="12">
        <v>2</v>
      </c>
      <c r="BK11" s="12">
        <v>0.3</v>
      </c>
      <c r="BL11" s="11"/>
      <c r="BM11" s="13"/>
      <c r="BN11" s="11"/>
      <c r="BO11" s="11"/>
      <c r="BP11" s="13"/>
      <c r="BQ11" s="11"/>
      <c r="BR11" s="12"/>
      <c r="BS11" s="12"/>
      <c r="BT11" s="11"/>
      <c r="BU11" s="13"/>
      <c r="BV11" s="11"/>
      <c r="BW11" s="11"/>
      <c r="BX11" s="13"/>
      <c r="BY11" s="11"/>
      <c r="BZ11" s="12"/>
      <c r="CA11" s="12"/>
      <c r="CB11" s="11">
        <v>2</v>
      </c>
      <c r="CC11" s="13">
        <v>187.68</v>
      </c>
      <c r="CD11" s="11">
        <v>6</v>
      </c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>
        <v>1</v>
      </c>
      <c r="CV11" s="13">
        <v>33.48</v>
      </c>
      <c r="CW11" s="11">
        <v>6</v>
      </c>
      <c r="CX11" s="12"/>
      <c r="CY11" s="12"/>
      <c r="CZ11" s="11"/>
      <c r="DA11" s="13"/>
      <c r="DB11" s="11">
        <v>6</v>
      </c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>
        <v>6</v>
      </c>
      <c r="DS11" s="11"/>
      <c r="DT11" s="13"/>
      <c r="DU11" s="11">
        <v>6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6</v>
      </c>
      <c r="GE11" s="11"/>
      <c r="GF11" s="13"/>
      <c r="GG11" s="11">
        <v>6</v>
      </c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962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</row>
    <row r="12">
      <c r="A12" s="10" t="s">
        <v>163</v>
      </c>
      <c r="B12" s="10" t="s">
        <v>170</v>
      </c>
      <c r="C12" s="10" t="s">
        <v>172</v>
      </c>
      <c r="D12" s="11">
        <v>98</v>
      </c>
      <c r="E12" s="11">
        <f>=ROUNDDOWN(24.5,0)</f>
      </c>
      <c r="F12" s="11"/>
      <c r="G12" s="12"/>
      <c r="H12" s="11"/>
      <c r="I12" s="11">
        <f>=ROUNDDOWN({0},0)</f>
      </c>
      <c r="J12" s="11"/>
      <c r="K12" s="12"/>
      <c r="L12" s="11">
        <v>8</v>
      </c>
      <c r="M12" s="13">
        <v>162.51</v>
      </c>
      <c r="N12" s="11">
        <v>1</v>
      </c>
      <c r="O12" s="14">
        <v>162.51</v>
      </c>
      <c r="P12" s="11">
        <v>1</v>
      </c>
      <c r="Q12" s="13">
        <v>19.5</v>
      </c>
      <c r="R12" s="11">
        <v>1</v>
      </c>
      <c r="S12" s="14">
        <v>19.5</v>
      </c>
      <c r="T12" s="12">
        <v>7</v>
      </c>
      <c r="U12" s="12">
        <v>7.3338</v>
      </c>
      <c r="V12" s="12"/>
      <c r="W12" s="12">
        <v>7.3338</v>
      </c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>
        <v>1</v>
      </c>
      <c r="AI12" s="11"/>
      <c r="AJ12" s="13"/>
      <c r="AK12" s="11"/>
      <c r="AL12" s="12"/>
      <c r="AM12" s="12"/>
      <c r="AN12" s="11">
        <v>6</v>
      </c>
      <c r="AO12" s="13">
        <v>123.4</v>
      </c>
      <c r="AP12" s="11">
        <v>1</v>
      </c>
      <c r="AQ12" s="11"/>
      <c r="AR12" s="13"/>
      <c r="AS12" s="11"/>
      <c r="AT12" s="12"/>
      <c r="AU12" s="12"/>
      <c r="AV12" s="11">
        <v>1</v>
      </c>
      <c r="AW12" s="13">
        <v>23.51</v>
      </c>
      <c r="AX12" s="11">
        <v>1</v>
      </c>
      <c r="AY12" s="11"/>
      <c r="AZ12" s="13"/>
      <c r="BA12" s="11">
        <v>1</v>
      </c>
      <c r="BB12" s="12"/>
      <c r="BC12" s="12"/>
      <c r="BD12" s="11">
        <v>1</v>
      </c>
      <c r="BE12" s="13">
        <v>15.6</v>
      </c>
      <c r="BF12" s="11">
        <v>1</v>
      </c>
      <c r="BG12" s="11">
        <v>1</v>
      </c>
      <c r="BH12" s="13">
        <v>19.5</v>
      </c>
      <c r="BI12" s="11">
        <v>1</v>
      </c>
      <c r="BJ12" s="12"/>
      <c r="BK12" s="12">
        <v>-0.2</v>
      </c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>
        <v>1</v>
      </c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>
        <v>1</v>
      </c>
      <c r="CU12" s="11"/>
      <c r="CV12" s="13"/>
      <c r="CW12" s="11">
        <v>1</v>
      </c>
      <c r="CX12" s="12"/>
      <c r="CY12" s="12"/>
      <c r="CZ12" s="11"/>
      <c r="DA12" s="13"/>
      <c r="DB12" s="11">
        <v>1</v>
      </c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/>
      <c r="DT12" s="13"/>
      <c r="DU12" s="11">
        <v>1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1</v>
      </c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98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</row>
    <row r="13">
      <c r="A13" s="10" t="s">
        <v>163</v>
      </c>
      <c r="B13" s="10" t="s">
        <v>173</v>
      </c>
      <c r="C13" s="10" t="s">
        <v>169</v>
      </c>
      <c r="D13" s="11">
        <v>1446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99</v>
      </c>
      <c r="M13" s="13">
        <v>6200.75</v>
      </c>
      <c r="N13" s="11">
        <v>13</v>
      </c>
      <c r="O13" s="14">
        <v>476.98</v>
      </c>
      <c r="P13" s="11">
        <v>22</v>
      </c>
      <c r="Q13" s="13">
        <v>1282.27</v>
      </c>
      <c r="R13" s="11">
        <v>13</v>
      </c>
      <c r="S13" s="14">
        <v>98.64</v>
      </c>
      <c r="T13" s="12">
        <v>3.5</v>
      </c>
      <c r="U13" s="12">
        <v>3.8358</v>
      </c>
      <c r="V13" s="12"/>
      <c r="W13" s="12">
        <v>3.8356</v>
      </c>
      <c r="X13" s="11">
        <v>1</v>
      </c>
      <c r="Y13" s="13">
        <v>48.94</v>
      </c>
      <c r="Z13" s="11">
        <v>4</v>
      </c>
      <c r="AA13" s="11"/>
      <c r="AB13" s="13"/>
      <c r="AC13" s="11"/>
      <c r="AD13" s="12"/>
      <c r="AE13" s="12"/>
      <c r="AF13" s="11">
        <v>3</v>
      </c>
      <c r="AG13" s="13">
        <v>250.95</v>
      </c>
      <c r="AH13" s="11">
        <v>13</v>
      </c>
      <c r="AI13" s="11"/>
      <c r="AJ13" s="13"/>
      <c r="AK13" s="11"/>
      <c r="AL13" s="12"/>
      <c r="AM13" s="12"/>
      <c r="AN13" s="11">
        <v>63</v>
      </c>
      <c r="AO13" s="13">
        <v>4077.17</v>
      </c>
      <c r="AP13" s="11">
        <v>13</v>
      </c>
      <c r="AQ13" s="11"/>
      <c r="AR13" s="13"/>
      <c r="AS13" s="11"/>
      <c r="AT13" s="12"/>
      <c r="AU13" s="12"/>
      <c r="AV13" s="11">
        <v>12</v>
      </c>
      <c r="AW13" s="13">
        <v>760.67</v>
      </c>
      <c r="AX13" s="11">
        <v>13</v>
      </c>
      <c r="AY13" s="11">
        <v>11</v>
      </c>
      <c r="AZ13" s="13">
        <v>757.66</v>
      </c>
      <c r="BA13" s="11">
        <v>13</v>
      </c>
      <c r="BB13" s="12">
        <v>0.0909</v>
      </c>
      <c r="BC13" s="12">
        <v>0.004</v>
      </c>
      <c r="BD13" s="11">
        <v>11</v>
      </c>
      <c r="BE13" s="13">
        <v>408.86</v>
      </c>
      <c r="BF13" s="11">
        <v>13</v>
      </c>
      <c r="BG13" s="11">
        <v>6</v>
      </c>
      <c r="BH13" s="13">
        <v>393.27</v>
      </c>
      <c r="BI13" s="11">
        <v>13</v>
      </c>
      <c r="BJ13" s="12">
        <v>0.8333</v>
      </c>
      <c r="BK13" s="12">
        <v>0.0396</v>
      </c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>
        <v>5</v>
      </c>
      <c r="CC13" s="13">
        <v>469.2</v>
      </c>
      <c r="CD13" s="11">
        <v>13</v>
      </c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>
        <v>2</v>
      </c>
      <c r="CS13" s="13">
        <v>84.98</v>
      </c>
      <c r="CT13" s="11">
        <v>13</v>
      </c>
      <c r="CU13" s="11">
        <v>5</v>
      </c>
      <c r="CV13" s="13">
        <v>131.34</v>
      </c>
      <c r="CW13" s="11">
        <v>13</v>
      </c>
      <c r="CX13" s="12">
        <v>-0.6</v>
      </c>
      <c r="CY13" s="12">
        <v>-0.353</v>
      </c>
      <c r="CZ13" s="11">
        <v>2</v>
      </c>
      <c r="DA13" s="13">
        <v>99.98</v>
      </c>
      <c r="DB13" s="11">
        <v>13</v>
      </c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>
        <v>13</v>
      </c>
      <c r="DS13" s="11"/>
      <c r="DT13" s="13"/>
      <c r="DU13" s="11">
        <v>9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13</v>
      </c>
      <c r="GE13" s="11"/>
      <c r="GF13" s="13"/>
      <c r="GG13" s="11">
        <v>12</v>
      </c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1446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</row>
    <row r="14">
      <c r="A14" s="10" t="s">
        <v>163</v>
      </c>
      <c r="B14" s="10" t="s">
        <v>174</v>
      </c>
      <c r="C14" s="10" t="s">
        <v>171</v>
      </c>
      <c r="D14" s="11">
        <v>749</v>
      </c>
      <c r="E14" s="11">
        <f>=ROUNDDOWN(57.6153846153846,0)</f>
      </c>
      <c r="F14" s="11">
        <v>280</v>
      </c>
      <c r="G14" s="12">
        <v>0.9389</v>
      </c>
      <c r="H14" s="11"/>
      <c r="I14" s="11">
        <f>=ROUNDDOWN({0},0)</f>
      </c>
      <c r="J14" s="11"/>
      <c r="K14" s="12"/>
      <c r="L14" s="11">
        <v>87</v>
      </c>
      <c r="M14" s="13">
        <v>2551.1</v>
      </c>
      <c r="N14" s="11">
        <v>6</v>
      </c>
      <c r="O14" s="14">
        <v>425.18</v>
      </c>
      <c r="P14" s="11">
        <v>13</v>
      </c>
      <c r="Q14" s="13">
        <v>190.04</v>
      </c>
      <c r="R14" s="11">
        <v>6</v>
      </c>
      <c r="S14" s="14">
        <v>31.67</v>
      </c>
      <c r="T14" s="12">
        <v>5.6923</v>
      </c>
      <c r="U14" s="12">
        <v>12.424</v>
      </c>
      <c r="V14" s="12"/>
      <c r="W14" s="12">
        <v>12.4253</v>
      </c>
      <c r="X14" s="11"/>
      <c r="Y14" s="13"/>
      <c r="Z14" s="11"/>
      <c r="AA14" s="11"/>
      <c r="AB14" s="13"/>
      <c r="AC14" s="11"/>
      <c r="AD14" s="12"/>
      <c r="AE14" s="12"/>
      <c r="AF14" s="11">
        <v>10</v>
      </c>
      <c r="AG14" s="13">
        <v>280.8</v>
      </c>
      <c r="AH14" s="11">
        <v>6</v>
      </c>
      <c r="AI14" s="11"/>
      <c r="AJ14" s="13"/>
      <c r="AK14" s="11"/>
      <c r="AL14" s="12"/>
      <c r="AM14" s="12"/>
      <c r="AN14" s="11">
        <v>1</v>
      </c>
      <c r="AO14" s="13">
        <v>29.12</v>
      </c>
      <c r="AP14" s="11">
        <v>6</v>
      </c>
      <c r="AQ14" s="11"/>
      <c r="AR14" s="13"/>
      <c r="AS14" s="11"/>
      <c r="AT14" s="12"/>
      <c r="AU14" s="12"/>
      <c r="AV14" s="11">
        <v>68</v>
      </c>
      <c r="AW14" s="13">
        <v>1944</v>
      </c>
      <c r="AX14" s="11">
        <v>6</v>
      </c>
      <c r="AY14" s="11"/>
      <c r="AZ14" s="13"/>
      <c r="BA14" s="11">
        <v>6</v>
      </c>
      <c r="BB14" s="12"/>
      <c r="BC14" s="12"/>
      <c r="BD14" s="11">
        <v>2</v>
      </c>
      <c r="BE14" s="13">
        <v>52</v>
      </c>
      <c r="BF14" s="11">
        <v>6</v>
      </c>
      <c r="BG14" s="11">
        <v>4</v>
      </c>
      <c r="BH14" s="13">
        <v>104</v>
      </c>
      <c r="BI14" s="11">
        <v>6</v>
      </c>
      <c r="BJ14" s="12">
        <v>-0.5</v>
      </c>
      <c r="BK14" s="12">
        <v>-0.5</v>
      </c>
      <c r="BL14" s="11"/>
      <c r="BM14" s="13"/>
      <c r="BN14" s="11">
        <v>6</v>
      </c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>
        <v>2</v>
      </c>
      <c r="CC14" s="13">
        <v>54.6</v>
      </c>
      <c r="CD14" s="11">
        <v>6</v>
      </c>
      <c r="CE14" s="11"/>
      <c r="CF14" s="13"/>
      <c r="CG14" s="11"/>
      <c r="CH14" s="12"/>
      <c r="CI14" s="12"/>
      <c r="CJ14" s="11">
        <v>2</v>
      </c>
      <c r="CK14" s="13">
        <v>54.6</v>
      </c>
      <c r="CL14" s="11">
        <v>6</v>
      </c>
      <c r="CM14" s="11"/>
      <c r="CN14" s="13"/>
      <c r="CO14" s="11"/>
      <c r="CP14" s="12"/>
      <c r="CQ14" s="12"/>
      <c r="CR14" s="11">
        <v>2</v>
      </c>
      <c r="CS14" s="13">
        <v>135.98</v>
      </c>
      <c r="CT14" s="11">
        <v>6</v>
      </c>
      <c r="CU14" s="11">
        <v>9</v>
      </c>
      <c r="CV14" s="13">
        <v>86.04</v>
      </c>
      <c r="CW14" s="11">
        <v>6</v>
      </c>
      <c r="CX14" s="12">
        <v>-0.7778</v>
      </c>
      <c r="CY14" s="12">
        <v>0.5804</v>
      </c>
      <c r="CZ14" s="11"/>
      <c r="DA14" s="13"/>
      <c r="DB14" s="11">
        <v>6</v>
      </c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>
        <v>6</v>
      </c>
      <c r="DS14" s="11"/>
      <c r="DT14" s="13"/>
      <c r="DU14" s="11">
        <v>6</v>
      </c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>
        <v>6</v>
      </c>
      <c r="GE14" s="11"/>
      <c r="GF14" s="13"/>
      <c r="GG14" s="11">
        <v>6</v>
      </c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749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>
        <v>280</v>
      </c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</row>
    <row r="15">
      <c r="A15" s="10" t="s">
        <v>163</v>
      </c>
      <c r="B15" s="10" t="s">
        <v>174</v>
      </c>
      <c r="C15" s="10" t="s">
        <v>165</v>
      </c>
      <c r="D15" s="11">
        <v>974</v>
      </c>
      <c r="E15" s="11">
        <f>=ROUNDDOWN(10.3617021276596,0)</f>
      </c>
      <c r="F15" s="11">
        <v>2780</v>
      </c>
      <c r="G15" s="12">
        <v>0.5159</v>
      </c>
      <c r="H15" s="11"/>
      <c r="I15" s="11">
        <f>=ROUNDDOWN({0},0)</f>
      </c>
      <c r="J15" s="11"/>
      <c r="K15" s="12"/>
      <c r="L15" s="11">
        <v>229</v>
      </c>
      <c r="M15" s="13">
        <v>52577.17</v>
      </c>
      <c r="N15" s="11">
        <v>18</v>
      </c>
      <c r="O15" s="14">
        <v>2920.95</v>
      </c>
      <c r="P15" s="11">
        <v>69</v>
      </c>
      <c r="Q15" s="13">
        <v>12933.7</v>
      </c>
      <c r="R15" s="11">
        <v>15</v>
      </c>
      <c r="S15" s="14">
        <v>862.25</v>
      </c>
      <c r="T15" s="12">
        <v>2.3188</v>
      </c>
      <c r="U15" s="12">
        <v>3.0651</v>
      </c>
      <c r="V15" s="12">
        <v>0.2</v>
      </c>
      <c r="W15" s="12">
        <v>2.3876</v>
      </c>
      <c r="X15" s="11">
        <v>68</v>
      </c>
      <c r="Y15" s="13">
        <v>14408.16</v>
      </c>
      <c r="Z15" s="11">
        <v>13</v>
      </c>
      <c r="AA15" s="11"/>
      <c r="AB15" s="13"/>
      <c r="AC15" s="11"/>
      <c r="AD15" s="12"/>
      <c r="AE15" s="12"/>
      <c r="AF15" s="11">
        <v>84</v>
      </c>
      <c r="AG15" s="13">
        <v>18609.18</v>
      </c>
      <c r="AH15" s="11">
        <v>17</v>
      </c>
      <c r="AI15" s="11"/>
      <c r="AJ15" s="13"/>
      <c r="AK15" s="11"/>
      <c r="AL15" s="12"/>
      <c r="AM15" s="12"/>
      <c r="AN15" s="11">
        <v>17</v>
      </c>
      <c r="AO15" s="13">
        <v>3963.79</v>
      </c>
      <c r="AP15" s="11">
        <v>18</v>
      </c>
      <c r="AQ15" s="11"/>
      <c r="AR15" s="13"/>
      <c r="AS15" s="11"/>
      <c r="AT15" s="12"/>
      <c r="AU15" s="12"/>
      <c r="AV15" s="11">
        <v>33</v>
      </c>
      <c r="AW15" s="13">
        <v>7338.04</v>
      </c>
      <c r="AX15" s="11">
        <v>18</v>
      </c>
      <c r="AY15" s="11">
        <v>13</v>
      </c>
      <c r="AZ15" s="13">
        <v>2942.25</v>
      </c>
      <c r="BA15" s="11">
        <v>15</v>
      </c>
      <c r="BB15" s="12">
        <v>1.5385</v>
      </c>
      <c r="BC15" s="12">
        <v>1.494</v>
      </c>
      <c r="BD15" s="11">
        <v>3</v>
      </c>
      <c r="BE15" s="13">
        <v>643.47</v>
      </c>
      <c r="BF15" s="11">
        <v>18</v>
      </c>
      <c r="BG15" s="11">
        <v>46</v>
      </c>
      <c r="BH15" s="13">
        <v>9223.04</v>
      </c>
      <c r="BI15" s="11">
        <v>15</v>
      </c>
      <c r="BJ15" s="12">
        <v>-0.9348</v>
      </c>
      <c r="BK15" s="12">
        <v>-0.9302</v>
      </c>
      <c r="BL15" s="11">
        <v>2</v>
      </c>
      <c r="BM15" s="13">
        <v>424.69</v>
      </c>
      <c r="BN15" s="11">
        <v>18</v>
      </c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>
        <v>11</v>
      </c>
      <c r="CC15" s="13">
        <v>2327.26</v>
      </c>
      <c r="CD15" s="11">
        <v>18</v>
      </c>
      <c r="CE15" s="11"/>
      <c r="CF15" s="13"/>
      <c r="CG15" s="11"/>
      <c r="CH15" s="12"/>
      <c r="CI15" s="12"/>
      <c r="CJ15" s="11">
        <v>1</v>
      </c>
      <c r="CK15" s="13">
        <v>187.68</v>
      </c>
      <c r="CL15" s="11">
        <v>18</v>
      </c>
      <c r="CM15" s="11">
        <v>1</v>
      </c>
      <c r="CN15" s="13">
        <v>225.22</v>
      </c>
      <c r="CO15" s="11">
        <v>15</v>
      </c>
      <c r="CP15" s="12"/>
      <c r="CQ15" s="12">
        <v>-0.1667</v>
      </c>
      <c r="CR15" s="11">
        <v>10</v>
      </c>
      <c r="CS15" s="13">
        <v>4674.9</v>
      </c>
      <c r="CT15" s="11">
        <v>18</v>
      </c>
      <c r="CU15" s="11">
        <v>9</v>
      </c>
      <c r="CV15" s="13">
        <v>543.19</v>
      </c>
      <c r="CW15" s="11">
        <v>15</v>
      </c>
      <c r="CX15" s="12">
        <v>0.1111</v>
      </c>
      <c r="CY15" s="12">
        <v>7.6064</v>
      </c>
      <c r="CZ15" s="11"/>
      <c r="DA15" s="13"/>
      <c r="DB15" s="11">
        <v>16</v>
      </c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>
        <v>18</v>
      </c>
      <c r="DS15" s="11"/>
      <c r="DT15" s="13"/>
      <c r="DU15" s="11">
        <v>5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15</v>
      </c>
      <c r="GE15" s="11"/>
      <c r="GF15" s="13"/>
      <c r="GG15" s="11">
        <v>15</v>
      </c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974</v>
      </c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>
        <v>838</v>
      </c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>
        <v>480</v>
      </c>
      <c r="NF15" s="11"/>
      <c r="NG15" s="11"/>
      <c r="NH15" s="11">
        <v>900</v>
      </c>
      <c r="NI15" s="11"/>
      <c r="NJ15" s="11"/>
      <c r="NK15" s="11">
        <v>62</v>
      </c>
      <c r="NL15" s="11"/>
      <c r="NM15" s="11">
        <v>500</v>
      </c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</row>
    <row r="16">
      <c r="A16" s="10" t="s">
        <v>163</v>
      </c>
      <c r="B16" s="10" t="s">
        <v>174</v>
      </c>
      <c r="C16" s="10" t="s">
        <v>166</v>
      </c>
      <c r="D16" s="11">
        <v>142</v>
      </c>
      <c r="E16" s="11">
        <f>=ROUNDDOWN(23.6666666666667,0)</f>
      </c>
      <c r="F16" s="11">
        <v>600</v>
      </c>
      <c r="G16" s="12">
        <v>0.8583</v>
      </c>
      <c r="H16" s="11"/>
      <c r="I16" s="11">
        <f>=ROUNDDOWN({0},0)</f>
      </c>
      <c r="J16" s="11"/>
      <c r="K16" s="12"/>
      <c r="L16" s="11">
        <v>44</v>
      </c>
      <c r="M16" s="13">
        <v>5494.34</v>
      </c>
      <c r="N16" s="11">
        <v>4</v>
      </c>
      <c r="O16" s="14">
        <v>1373.58</v>
      </c>
      <c r="P16" s="11">
        <v>12</v>
      </c>
      <c r="Q16" s="13">
        <v>1055.89</v>
      </c>
      <c r="R16" s="11">
        <v>4</v>
      </c>
      <c r="S16" s="14">
        <v>263.97</v>
      </c>
      <c r="T16" s="12">
        <v>2.6667</v>
      </c>
      <c r="U16" s="12">
        <v>4.2035</v>
      </c>
      <c r="V16" s="12"/>
      <c r="W16" s="12">
        <v>4.2035</v>
      </c>
      <c r="X16" s="11"/>
      <c r="Y16" s="13"/>
      <c r="Z16" s="11">
        <v>2</v>
      </c>
      <c r="AA16" s="11"/>
      <c r="AB16" s="13"/>
      <c r="AC16" s="11"/>
      <c r="AD16" s="12"/>
      <c r="AE16" s="12"/>
      <c r="AF16" s="11">
        <v>8</v>
      </c>
      <c r="AG16" s="13">
        <v>888.04</v>
      </c>
      <c r="AH16" s="11">
        <v>4</v>
      </c>
      <c r="AI16" s="11"/>
      <c r="AJ16" s="13"/>
      <c r="AK16" s="11"/>
      <c r="AL16" s="12"/>
      <c r="AM16" s="12"/>
      <c r="AN16" s="11">
        <v>6</v>
      </c>
      <c r="AO16" s="13">
        <v>680.68</v>
      </c>
      <c r="AP16" s="11">
        <v>4</v>
      </c>
      <c r="AQ16" s="11"/>
      <c r="AR16" s="13"/>
      <c r="AS16" s="11"/>
      <c r="AT16" s="12"/>
      <c r="AU16" s="12"/>
      <c r="AV16" s="11">
        <v>24</v>
      </c>
      <c r="AW16" s="13">
        <v>2804.72</v>
      </c>
      <c r="AX16" s="11">
        <v>4</v>
      </c>
      <c r="AY16" s="11"/>
      <c r="AZ16" s="13"/>
      <c r="BA16" s="11">
        <v>4</v>
      </c>
      <c r="BB16" s="12"/>
      <c r="BC16" s="12"/>
      <c r="BD16" s="11"/>
      <c r="BE16" s="13"/>
      <c r="BF16" s="11">
        <v>4</v>
      </c>
      <c r="BG16" s="11">
        <v>10</v>
      </c>
      <c r="BH16" s="13">
        <v>983.15</v>
      </c>
      <c r="BI16" s="11">
        <v>4</v>
      </c>
      <c r="BJ16" s="12"/>
      <c r="BK16" s="12"/>
      <c r="BL16" s="11">
        <v>1</v>
      </c>
      <c r="BM16" s="13">
        <v>115.83</v>
      </c>
      <c r="BN16" s="11">
        <v>4</v>
      </c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>
        <v>1</v>
      </c>
      <c r="CC16" s="13">
        <v>112.61</v>
      </c>
      <c r="CD16" s="11">
        <v>4</v>
      </c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>
        <v>4</v>
      </c>
      <c r="CP16" s="12"/>
      <c r="CQ16" s="12"/>
      <c r="CR16" s="11">
        <v>4</v>
      </c>
      <c r="CS16" s="13">
        <v>892.46</v>
      </c>
      <c r="CT16" s="11">
        <v>4</v>
      </c>
      <c r="CU16" s="11">
        <v>2</v>
      </c>
      <c r="CV16" s="13">
        <v>72.74</v>
      </c>
      <c r="CW16" s="11">
        <v>4</v>
      </c>
      <c r="CX16" s="12">
        <v>1</v>
      </c>
      <c r="CY16" s="12">
        <v>11.2692</v>
      </c>
      <c r="CZ16" s="11"/>
      <c r="DA16" s="13"/>
      <c r="DB16" s="11">
        <v>4</v>
      </c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4</v>
      </c>
      <c r="DS16" s="11"/>
      <c r="DT16" s="13"/>
      <c r="DU16" s="11">
        <v>2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>
        <v>4</v>
      </c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142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>
        <v>600</v>
      </c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</row>
    <row r="17">
      <c r="A17" s="10" t="s">
        <v>163</v>
      </c>
      <c r="B17" s="10" t="s">
        <v>174</v>
      </c>
      <c r="C17" s="10" t="s">
        <v>172</v>
      </c>
      <c r="D17" s="11">
        <v>1908</v>
      </c>
      <c r="E17" s="11">
        <f>=ROUNDDOWN(70.6666666666667,0)</f>
      </c>
      <c r="F17" s="11">
        <v>400</v>
      </c>
      <c r="G17" s="12">
        <v>1</v>
      </c>
      <c r="H17" s="11"/>
      <c r="I17" s="11">
        <f>=ROUNDDOWN({0},0)</f>
      </c>
      <c r="J17" s="11"/>
      <c r="K17" s="12"/>
      <c r="L17" s="11">
        <v>99</v>
      </c>
      <c r="M17" s="13">
        <v>3774.33</v>
      </c>
      <c r="N17" s="11">
        <v>14</v>
      </c>
      <c r="O17" s="14">
        <v>269.6</v>
      </c>
      <c r="P17" s="11">
        <v>29</v>
      </c>
      <c r="Q17" s="13">
        <v>666.96</v>
      </c>
      <c r="R17" s="11">
        <v>14</v>
      </c>
      <c r="S17" s="14">
        <v>47.64</v>
      </c>
      <c r="T17" s="12">
        <v>2.4138</v>
      </c>
      <c r="U17" s="12">
        <v>4.659</v>
      </c>
      <c r="V17" s="12"/>
      <c r="W17" s="12">
        <v>4.6591</v>
      </c>
      <c r="X17" s="11"/>
      <c r="Y17" s="13"/>
      <c r="Z17" s="11"/>
      <c r="AA17" s="11"/>
      <c r="AB17" s="13"/>
      <c r="AC17" s="11"/>
      <c r="AD17" s="12"/>
      <c r="AE17" s="12"/>
      <c r="AF17" s="11">
        <v>36</v>
      </c>
      <c r="AG17" s="13">
        <v>1214.32</v>
      </c>
      <c r="AH17" s="11">
        <v>14</v>
      </c>
      <c r="AI17" s="11"/>
      <c r="AJ17" s="13"/>
      <c r="AK17" s="11"/>
      <c r="AL17" s="12"/>
      <c r="AM17" s="12"/>
      <c r="AN17" s="11">
        <v>39</v>
      </c>
      <c r="AO17" s="13">
        <v>1306.67</v>
      </c>
      <c r="AP17" s="11">
        <v>14</v>
      </c>
      <c r="AQ17" s="11"/>
      <c r="AR17" s="13"/>
      <c r="AS17" s="11"/>
      <c r="AT17" s="12"/>
      <c r="AU17" s="12"/>
      <c r="AV17" s="11">
        <v>10</v>
      </c>
      <c r="AW17" s="13">
        <v>391.9</v>
      </c>
      <c r="AX17" s="11">
        <v>14</v>
      </c>
      <c r="AY17" s="11">
        <v>9</v>
      </c>
      <c r="AZ17" s="13">
        <v>302.61</v>
      </c>
      <c r="BA17" s="11">
        <v>14</v>
      </c>
      <c r="BB17" s="12">
        <v>0.1111</v>
      </c>
      <c r="BC17" s="12">
        <v>0.2951</v>
      </c>
      <c r="BD17" s="11">
        <v>4</v>
      </c>
      <c r="BE17" s="13">
        <v>113.74</v>
      </c>
      <c r="BF17" s="11">
        <v>14</v>
      </c>
      <c r="BG17" s="11">
        <v>4</v>
      </c>
      <c r="BH17" s="13">
        <v>113.74</v>
      </c>
      <c r="BI17" s="11">
        <v>14</v>
      </c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/>
      <c r="BX17" s="13"/>
      <c r="BY17" s="11"/>
      <c r="BZ17" s="12"/>
      <c r="CA17" s="12"/>
      <c r="CB17" s="11">
        <v>3</v>
      </c>
      <c r="CC17" s="13">
        <v>105.77</v>
      </c>
      <c r="CD17" s="11">
        <v>14</v>
      </c>
      <c r="CE17" s="11"/>
      <c r="CF17" s="13"/>
      <c r="CG17" s="11"/>
      <c r="CH17" s="12"/>
      <c r="CI17" s="12"/>
      <c r="CJ17" s="11"/>
      <c r="CK17" s="13"/>
      <c r="CL17" s="11">
        <v>14</v>
      </c>
      <c r="CM17" s="11"/>
      <c r="CN17" s="13"/>
      <c r="CO17" s="11"/>
      <c r="CP17" s="12"/>
      <c r="CQ17" s="12"/>
      <c r="CR17" s="11">
        <v>5</v>
      </c>
      <c r="CS17" s="13">
        <v>441.95</v>
      </c>
      <c r="CT17" s="11">
        <v>14</v>
      </c>
      <c r="CU17" s="11">
        <v>16</v>
      </c>
      <c r="CV17" s="13">
        <v>250.61</v>
      </c>
      <c r="CW17" s="11">
        <v>14</v>
      </c>
      <c r="CX17" s="12">
        <v>-0.6875</v>
      </c>
      <c r="CY17" s="12">
        <v>0.7635</v>
      </c>
      <c r="CZ17" s="11">
        <v>2</v>
      </c>
      <c r="DA17" s="13">
        <v>199.98</v>
      </c>
      <c r="DB17" s="11">
        <v>14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>
        <v>14</v>
      </c>
      <c r="DS17" s="11"/>
      <c r="DT17" s="13"/>
      <c r="DU17" s="11">
        <v>14</v>
      </c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14</v>
      </c>
      <c r="GE17" s="11"/>
      <c r="GF17" s="13"/>
      <c r="GG17" s="11">
        <v>14</v>
      </c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1908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>
        <v>400</v>
      </c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</row>
    <row r="18">
      <c r="A18" s="10" t="s">
        <v>163</v>
      </c>
      <c r="B18" s="10" t="s">
        <v>175</v>
      </c>
      <c r="C18" s="10" t="s">
        <v>169</v>
      </c>
      <c r="D18" s="11">
        <v>3773</v>
      </c>
      <c r="E18" s="11">
        <f>=ROUNDDOWN({0},0)</f>
      </c>
      <c r="F18" s="11">
        <v>4060</v>
      </c>
      <c r="G18" s="12"/>
      <c r="H18" s="11"/>
      <c r="I18" s="11">
        <f>=ROUNDDOWN({0},0)</f>
      </c>
      <c r="J18" s="11"/>
      <c r="K18" s="12"/>
      <c r="L18" s="11">
        <v>459</v>
      </c>
      <c r="M18" s="13">
        <v>64396.94</v>
      </c>
      <c r="N18" s="11">
        <v>42</v>
      </c>
      <c r="O18" s="14">
        <v>1533.26</v>
      </c>
      <c r="P18" s="11">
        <v>123</v>
      </c>
      <c r="Q18" s="13">
        <v>14846.59</v>
      </c>
      <c r="R18" s="11">
        <v>39</v>
      </c>
      <c r="S18" s="14">
        <v>380.68</v>
      </c>
      <c r="T18" s="12">
        <v>2.7317</v>
      </c>
      <c r="U18" s="12">
        <v>3.3375</v>
      </c>
      <c r="V18" s="12">
        <v>0.0769</v>
      </c>
      <c r="W18" s="12">
        <v>3.0277</v>
      </c>
      <c r="X18" s="11">
        <v>68</v>
      </c>
      <c r="Y18" s="13">
        <v>14408.16</v>
      </c>
      <c r="Z18" s="11">
        <v>15</v>
      </c>
      <c r="AA18" s="11"/>
      <c r="AB18" s="13"/>
      <c r="AC18" s="11"/>
      <c r="AD18" s="12"/>
      <c r="AE18" s="12"/>
      <c r="AF18" s="11">
        <v>138</v>
      </c>
      <c r="AG18" s="13">
        <v>20992.34</v>
      </c>
      <c r="AH18" s="11">
        <v>41</v>
      </c>
      <c r="AI18" s="11"/>
      <c r="AJ18" s="13"/>
      <c r="AK18" s="11"/>
      <c r="AL18" s="12"/>
      <c r="AM18" s="12"/>
      <c r="AN18" s="11">
        <v>63</v>
      </c>
      <c r="AO18" s="13">
        <v>5980.26</v>
      </c>
      <c r="AP18" s="11">
        <v>42</v>
      </c>
      <c r="AQ18" s="11"/>
      <c r="AR18" s="13"/>
      <c r="AS18" s="11"/>
      <c r="AT18" s="12"/>
      <c r="AU18" s="12"/>
      <c r="AV18" s="11">
        <v>135</v>
      </c>
      <c r="AW18" s="13">
        <v>12478.66</v>
      </c>
      <c r="AX18" s="11">
        <v>42</v>
      </c>
      <c r="AY18" s="11">
        <v>22</v>
      </c>
      <c r="AZ18" s="13">
        <v>3244.86</v>
      </c>
      <c r="BA18" s="11">
        <v>39</v>
      </c>
      <c r="BB18" s="12">
        <v>5.1364</v>
      </c>
      <c r="BC18" s="12">
        <v>2.8457</v>
      </c>
      <c r="BD18" s="11">
        <v>9</v>
      </c>
      <c r="BE18" s="13">
        <v>809.21</v>
      </c>
      <c r="BF18" s="11">
        <v>42</v>
      </c>
      <c r="BG18" s="11">
        <v>64</v>
      </c>
      <c r="BH18" s="13">
        <v>10423.93</v>
      </c>
      <c r="BI18" s="11">
        <v>39</v>
      </c>
      <c r="BJ18" s="12">
        <v>-0.8594</v>
      </c>
      <c r="BK18" s="12">
        <v>-0.9224</v>
      </c>
      <c r="BL18" s="11">
        <v>3</v>
      </c>
      <c r="BM18" s="13">
        <v>540.52</v>
      </c>
      <c r="BN18" s="11">
        <v>28</v>
      </c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>
        <v>17</v>
      </c>
      <c r="CC18" s="13">
        <v>2600.24</v>
      </c>
      <c r="CD18" s="11">
        <v>42</v>
      </c>
      <c r="CE18" s="11"/>
      <c r="CF18" s="13"/>
      <c r="CG18" s="11"/>
      <c r="CH18" s="12"/>
      <c r="CI18" s="12"/>
      <c r="CJ18" s="11">
        <v>3</v>
      </c>
      <c r="CK18" s="13">
        <v>242.28</v>
      </c>
      <c r="CL18" s="11">
        <v>42</v>
      </c>
      <c r="CM18" s="11">
        <v>1</v>
      </c>
      <c r="CN18" s="13">
        <v>225.22</v>
      </c>
      <c r="CO18" s="11">
        <v>19</v>
      </c>
      <c r="CP18" s="12">
        <v>2</v>
      </c>
      <c r="CQ18" s="12">
        <v>0.0757</v>
      </c>
      <c r="CR18" s="11">
        <v>21</v>
      </c>
      <c r="CS18" s="13">
        <v>6145.29</v>
      </c>
      <c r="CT18" s="11">
        <v>42</v>
      </c>
      <c r="CU18" s="11">
        <v>36</v>
      </c>
      <c r="CV18" s="13">
        <v>952.58</v>
      </c>
      <c r="CW18" s="11">
        <v>39</v>
      </c>
      <c r="CX18" s="12">
        <v>-0.4167</v>
      </c>
      <c r="CY18" s="12">
        <v>5.4512</v>
      </c>
      <c r="CZ18" s="11">
        <v>2</v>
      </c>
      <c r="DA18" s="13">
        <v>199.98</v>
      </c>
      <c r="DB18" s="11">
        <v>40</v>
      </c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>
        <v>42</v>
      </c>
      <c r="DS18" s="11"/>
      <c r="DT18" s="13"/>
      <c r="DU18" s="11">
        <v>27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39</v>
      </c>
      <c r="GE18" s="11"/>
      <c r="GF18" s="13"/>
      <c r="GG18" s="11">
        <v>39</v>
      </c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3773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>
        <v>838</v>
      </c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>
        <v>480</v>
      </c>
      <c r="NF18" s="11">
        <v>600</v>
      </c>
      <c r="NG18" s="11"/>
      <c r="NH18" s="11">
        <v>900</v>
      </c>
      <c r="NI18" s="11"/>
      <c r="NJ18" s="11"/>
      <c r="NK18" s="11">
        <v>342</v>
      </c>
      <c r="NL18" s="11"/>
      <c r="NM18" s="11">
        <v>500</v>
      </c>
      <c r="NN18" s="11"/>
      <c r="NO18" s="11"/>
      <c r="NP18" s="11"/>
      <c r="NQ18" s="11"/>
      <c r="NR18" s="11"/>
      <c r="NS18" s="11"/>
      <c r="NT18" s="11"/>
      <c r="NU18" s="11">
        <v>400</v>
      </c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</row>
    <row r="19">
      <c r="A19" s="10" t="s">
        <v>163</v>
      </c>
      <c r="B19" s="10" t="s">
        <v>176</v>
      </c>
      <c r="C19" s="10" t="s">
        <v>171</v>
      </c>
      <c r="D19" s="11">
        <v>269</v>
      </c>
      <c r="E19" s="11">
        <f>=ROUNDDOWN(67.25,0)</f>
      </c>
      <c r="F19" s="11"/>
      <c r="G19" s="12"/>
      <c r="H19" s="11"/>
      <c r="I19" s="11">
        <f>=ROUNDDOWN({0},0)</f>
      </c>
      <c r="J19" s="11"/>
      <c r="K19" s="12"/>
      <c r="L19" s="11">
        <v>63</v>
      </c>
      <c r="M19" s="13">
        <v>1525.59</v>
      </c>
      <c r="N19" s="11">
        <v>2</v>
      </c>
      <c r="O19" s="14">
        <v>762.8</v>
      </c>
      <c r="P19" s="11">
        <v>10</v>
      </c>
      <c r="Q19" s="13">
        <v>239.44</v>
      </c>
      <c r="R19" s="11">
        <v>2</v>
      </c>
      <c r="S19" s="14">
        <v>119.72</v>
      </c>
      <c r="T19" s="12">
        <v>5.3</v>
      </c>
      <c r="U19" s="12">
        <v>5.3715</v>
      </c>
      <c r="V19" s="12"/>
      <c r="W19" s="12">
        <v>5.3715</v>
      </c>
      <c r="X19" s="11"/>
      <c r="Y19" s="13"/>
      <c r="Z19" s="11"/>
      <c r="AA19" s="11"/>
      <c r="AB19" s="13"/>
      <c r="AC19" s="11"/>
      <c r="AD19" s="12"/>
      <c r="AE19" s="12"/>
      <c r="AF19" s="11">
        <v>2</v>
      </c>
      <c r="AG19" s="13">
        <v>49.12</v>
      </c>
      <c r="AH19" s="11">
        <v>2</v>
      </c>
      <c r="AI19" s="11"/>
      <c r="AJ19" s="13"/>
      <c r="AK19" s="11"/>
      <c r="AL19" s="12"/>
      <c r="AM19" s="12"/>
      <c r="AN19" s="11">
        <v>8</v>
      </c>
      <c r="AO19" s="13">
        <v>152.84</v>
      </c>
      <c r="AP19" s="11">
        <v>2</v>
      </c>
      <c r="AQ19" s="11"/>
      <c r="AR19" s="13"/>
      <c r="AS19" s="11"/>
      <c r="AT19" s="12"/>
      <c r="AU19" s="12"/>
      <c r="AV19" s="11">
        <v>51</v>
      </c>
      <c r="AW19" s="13">
        <v>1275.87</v>
      </c>
      <c r="AX19" s="11">
        <v>2</v>
      </c>
      <c r="AY19" s="11">
        <v>10</v>
      </c>
      <c r="AZ19" s="13">
        <v>239.44</v>
      </c>
      <c r="BA19" s="11">
        <v>2</v>
      </c>
      <c r="BB19" s="12">
        <v>4.1</v>
      </c>
      <c r="BC19" s="12">
        <v>4.3286</v>
      </c>
      <c r="BD19" s="11"/>
      <c r="BE19" s="13"/>
      <c r="BF19" s="11">
        <v>2</v>
      </c>
      <c r="BG19" s="11"/>
      <c r="BH19" s="13"/>
      <c r="BI19" s="11">
        <v>2</v>
      </c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>
        <v>2</v>
      </c>
      <c r="CC19" s="13">
        <v>47.76</v>
      </c>
      <c r="CD19" s="11">
        <v>2</v>
      </c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2</v>
      </c>
      <c r="CU19" s="11"/>
      <c r="CV19" s="13"/>
      <c r="CW19" s="11">
        <v>2</v>
      </c>
      <c r="CX19" s="12"/>
      <c r="CY19" s="12"/>
      <c r="CZ19" s="11"/>
      <c r="DA19" s="13"/>
      <c r="DB19" s="11">
        <v>2</v>
      </c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>
        <v>2</v>
      </c>
      <c r="DS19" s="11"/>
      <c r="DT19" s="13"/>
      <c r="DU19" s="11">
        <v>2</v>
      </c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2</v>
      </c>
      <c r="GE19" s="11"/>
      <c r="GF19" s="13"/>
      <c r="GG19" s="11">
        <v>2</v>
      </c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269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</row>
    <row r="20">
      <c r="A20" s="10" t="s">
        <v>163</v>
      </c>
      <c r="B20" s="10" t="s">
        <v>176</v>
      </c>
      <c r="C20" s="10" t="s">
        <v>166</v>
      </c>
      <c r="D20" s="11">
        <v>50</v>
      </c>
      <c r="E20" s="11">
        <f>=ROUNDDOWN(12.5,0)</f>
      </c>
      <c r="F20" s="11">
        <v>105</v>
      </c>
      <c r="G20" s="12">
        <v>1</v>
      </c>
      <c r="H20" s="11"/>
      <c r="I20" s="11">
        <f>=ROUNDDOWN({0},0)</f>
      </c>
      <c r="J20" s="11"/>
      <c r="K20" s="12"/>
      <c r="L20" s="11">
        <v>21</v>
      </c>
      <c r="M20" s="13">
        <v>3073.34</v>
      </c>
      <c r="N20" s="11">
        <v>2</v>
      </c>
      <c r="O20" s="14">
        <v>1536.67</v>
      </c>
      <c r="P20" s="11">
        <v>6</v>
      </c>
      <c r="Q20" s="13">
        <v>942.49</v>
      </c>
      <c r="R20" s="11">
        <v>2</v>
      </c>
      <c r="S20" s="14">
        <v>471.24</v>
      </c>
      <c r="T20" s="12">
        <v>2.5</v>
      </c>
      <c r="U20" s="12">
        <v>2.2609</v>
      </c>
      <c r="V20" s="12"/>
      <c r="W20" s="12">
        <v>2.2609</v>
      </c>
      <c r="X20" s="11"/>
      <c r="Y20" s="13"/>
      <c r="Z20" s="11"/>
      <c r="AA20" s="11"/>
      <c r="AB20" s="13"/>
      <c r="AC20" s="11"/>
      <c r="AD20" s="12"/>
      <c r="AE20" s="12"/>
      <c r="AF20" s="11">
        <v>1</v>
      </c>
      <c r="AG20" s="13">
        <v>115.83</v>
      </c>
      <c r="AH20" s="11">
        <v>2</v>
      </c>
      <c r="AI20" s="11"/>
      <c r="AJ20" s="13"/>
      <c r="AK20" s="11"/>
      <c r="AL20" s="12"/>
      <c r="AM20" s="12"/>
      <c r="AN20" s="11">
        <v>15</v>
      </c>
      <c r="AO20" s="13">
        <v>2282.28</v>
      </c>
      <c r="AP20" s="11">
        <v>2</v>
      </c>
      <c r="AQ20" s="11"/>
      <c r="AR20" s="13"/>
      <c r="AS20" s="11"/>
      <c r="AT20" s="12"/>
      <c r="AU20" s="12"/>
      <c r="AV20" s="11">
        <v>3</v>
      </c>
      <c r="AW20" s="13">
        <v>412.47</v>
      </c>
      <c r="AX20" s="11">
        <v>2</v>
      </c>
      <c r="AY20" s="11">
        <v>5</v>
      </c>
      <c r="AZ20" s="13">
        <v>855.2</v>
      </c>
      <c r="BA20" s="11">
        <v>2</v>
      </c>
      <c r="BB20" s="12">
        <v>-0.4</v>
      </c>
      <c r="BC20" s="12">
        <v>-0.5177</v>
      </c>
      <c r="BD20" s="11"/>
      <c r="BE20" s="13"/>
      <c r="BF20" s="11">
        <v>2</v>
      </c>
      <c r="BG20" s="11"/>
      <c r="BH20" s="13"/>
      <c r="BI20" s="11">
        <v>2</v>
      </c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>
        <v>2</v>
      </c>
      <c r="CC20" s="13">
        <v>262.76</v>
      </c>
      <c r="CD20" s="11">
        <v>2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>
        <v>2</v>
      </c>
      <c r="CU20" s="11">
        <v>1</v>
      </c>
      <c r="CV20" s="13">
        <v>87.29</v>
      </c>
      <c r="CW20" s="11">
        <v>2</v>
      </c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>
        <v>2</v>
      </c>
      <c r="DS20" s="11"/>
      <c r="DT20" s="13"/>
      <c r="DU20" s="11">
        <v>2</v>
      </c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2</v>
      </c>
      <c r="GE20" s="11"/>
      <c r="GF20" s="13"/>
      <c r="GG20" s="11">
        <v>2</v>
      </c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50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>
        <v>105</v>
      </c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</row>
    <row r="21">
      <c r="A21" s="10" t="s">
        <v>163</v>
      </c>
      <c r="B21" s="10" t="s">
        <v>176</v>
      </c>
      <c r="C21" s="10" t="s">
        <v>167</v>
      </c>
      <c r="D21" s="11">
        <v>485</v>
      </c>
      <c r="E21" s="11">
        <f>=ROUNDDOWN(44.0909090909091,0)</f>
      </c>
      <c r="F21" s="11"/>
      <c r="G21" s="12"/>
      <c r="H21" s="11"/>
      <c r="I21" s="11">
        <f>=ROUNDDOWN({0},0)</f>
      </c>
      <c r="J21" s="11"/>
      <c r="K21" s="12"/>
      <c r="L21" s="11">
        <v>55</v>
      </c>
      <c r="M21" s="13">
        <v>6539.32</v>
      </c>
      <c r="N21" s="11">
        <v>8</v>
      </c>
      <c r="O21" s="14">
        <v>817.42</v>
      </c>
      <c r="P21" s="11">
        <v>27</v>
      </c>
      <c r="Q21" s="13">
        <v>3909.88</v>
      </c>
      <c r="R21" s="11">
        <v>8</v>
      </c>
      <c r="S21" s="14">
        <v>488.74</v>
      </c>
      <c r="T21" s="12">
        <v>1.037</v>
      </c>
      <c r="U21" s="12">
        <v>0.6725</v>
      </c>
      <c r="V21" s="12"/>
      <c r="W21" s="12">
        <v>0.6725</v>
      </c>
      <c r="X21" s="11"/>
      <c r="Y21" s="13"/>
      <c r="Z21" s="11"/>
      <c r="AA21" s="11"/>
      <c r="AB21" s="13"/>
      <c r="AC21" s="11"/>
      <c r="AD21" s="12"/>
      <c r="AE21" s="12"/>
      <c r="AF21" s="11">
        <v>8</v>
      </c>
      <c r="AG21" s="13">
        <v>1196.91</v>
      </c>
      <c r="AH21" s="11">
        <v>8</v>
      </c>
      <c r="AI21" s="11"/>
      <c r="AJ21" s="13"/>
      <c r="AK21" s="11"/>
      <c r="AL21" s="12"/>
      <c r="AM21" s="12"/>
      <c r="AN21" s="11">
        <v>28</v>
      </c>
      <c r="AO21" s="13">
        <v>2962.96</v>
      </c>
      <c r="AP21" s="11">
        <v>8</v>
      </c>
      <c r="AQ21" s="11"/>
      <c r="AR21" s="13"/>
      <c r="AS21" s="11"/>
      <c r="AT21" s="12"/>
      <c r="AU21" s="12"/>
      <c r="AV21" s="11">
        <v>4</v>
      </c>
      <c r="AW21" s="13">
        <v>769.96</v>
      </c>
      <c r="AX21" s="11">
        <v>8</v>
      </c>
      <c r="AY21" s="11">
        <v>22</v>
      </c>
      <c r="AZ21" s="13">
        <v>3364.26</v>
      </c>
      <c r="BA21" s="11">
        <v>8</v>
      </c>
      <c r="BB21" s="12">
        <v>-0.8182</v>
      </c>
      <c r="BC21" s="12">
        <v>-0.7711</v>
      </c>
      <c r="BD21" s="11">
        <v>13</v>
      </c>
      <c r="BE21" s="13">
        <v>929.51</v>
      </c>
      <c r="BF21" s="11">
        <v>8</v>
      </c>
      <c r="BG21" s="11">
        <v>3</v>
      </c>
      <c r="BH21" s="13">
        <v>429</v>
      </c>
      <c r="BI21" s="11">
        <v>8</v>
      </c>
      <c r="BJ21" s="12">
        <v>3.3333</v>
      </c>
      <c r="BK21" s="12">
        <v>1.1667</v>
      </c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/>
      <c r="CC21" s="13"/>
      <c r="CD21" s="11">
        <v>8</v>
      </c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>
        <v>2</v>
      </c>
      <c r="CS21" s="13">
        <v>679.98</v>
      </c>
      <c r="CT21" s="11">
        <v>8</v>
      </c>
      <c r="CU21" s="11">
        <v>2</v>
      </c>
      <c r="CV21" s="13">
        <v>116.62</v>
      </c>
      <c r="CW21" s="11">
        <v>8</v>
      </c>
      <c r="CX21" s="12"/>
      <c r="CY21" s="12">
        <v>4.8307</v>
      </c>
      <c r="CZ21" s="11"/>
      <c r="DA21" s="13"/>
      <c r="DB21" s="11">
        <v>8</v>
      </c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8</v>
      </c>
      <c r="DS21" s="11"/>
      <c r="DT21" s="13"/>
      <c r="DU21" s="11">
        <v>8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>
        <v>8</v>
      </c>
      <c r="GE21" s="11"/>
      <c r="GF21" s="13"/>
      <c r="GG21" s="11">
        <v>8</v>
      </c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485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</row>
    <row r="22">
      <c r="A22" s="10" t="s">
        <v>163</v>
      </c>
      <c r="B22" s="10" t="s">
        <v>176</v>
      </c>
      <c r="C22" s="10" t="s">
        <v>172</v>
      </c>
      <c r="D22" s="11">
        <v>732</v>
      </c>
      <c r="E22" s="11">
        <f>=ROUNDDOWN(122,0)</f>
      </c>
      <c r="F22" s="11"/>
      <c r="G22" s="12"/>
      <c r="H22" s="11"/>
      <c r="I22" s="11">
        <f>=ROUNDDOWN({0},0)</f>
      </c>
      <c r="J22" s="11"/>
      <c r="K22" s="12"/>
      <c r="L22" s="11">
        <v>36</v>
      </c>
      <c r="M22" s="13">
        <v>863.95</v>
      </c>
      <c r="N22" s="11">
        <v>4</v>
      </c>
      <c r="O22" s="14">
        <v>215.99</v>
      </c>
      <c r="P22" s="11">
        <v>9</v>
      </c>
      <c r="Q22" s="13">
        <v>171.81</v>
      </c>
      <c r="R22" s="11">
        <v>4</v>
      </c>
      <c r="S22" s="14">
        <v>42.95</v>
      </c>
      <c r="T22" s="12">
        <v>3</v>
      </c>
      <c r="U22" s="12">
        <v>4.0285</v>
      </c>
      <c r="V22" s="12"/>
      <c r="W22" s="12">
        <v>4.0289</v>
      </c>
      <c r="X22" s="11"/>
      <c r="Y22" s="13"/>
      <c r="Z22" s="11"/>
      <c r="AA22" s="11"/>
      <c r="AB22" s="13"/>
      <c r="AC22" s="11"/>
      <c r="AD22" s="12"/>
      <c r="AE22" s="12"/>
      <c r="AF22" s="11">
        <v>7</v>
      </c>
      <c r="AG22" s="13">
        <v>182.48</v>
      </c>
      <c r="AH22" s="11">
        <v>4</v>
      </c>
      <c r="AI22" s="11"/>
      <c r="AJ22" s="13"/>
      <c r="AK22" s="11"/>
      <c r="AL22" s="12"/>
      <c r="AM22" s="12"/>
      <c r="AN22" s="11">
        <v>21</v>
      </c>
      <c r="AO22" s="13">
        <v>445.82</v>
      </c>
      <c r="AP22" s="11">
        <v>4</v>
      </c>
      <c r="AQ22" s="11"/>
      <c r="AR22" s="13"/>
      <c r="AS22" s="11"/>
      <c r="AT22" s="12"/>
      <c r="AU22" s="12"/>
      <c r="AV22" s="11"/>
      <c r="AW22" s="13"/>
      <c r="AX22" s="11">
        <v>4</v>
      </c>
      <c r="AY22" s="11">
        <v>1</v>
      </c>
      <c r="AZ22" s="13">
        <v>22.31</v>
      </c>
      <c r="BA22" s="11">
        <v>4</v>
      </c>
      <c r="BB22" s="12"/>
      <c r="BC22" s="12"/>
      <c r="BD22" s="11">
        <v>2</v>
      </c>
      <c r="BE22" s="13">
        <v>26</v>
      </c>
      <c r="BF22" s="11">
        <v>4</v>
      </c>
      <c r="BG22" s="11">
        <v>1</v>
      </c>
      <c r="BH22" s="13">
        <v>22.74</v>
      </c>
      <c r="BI22" s="11">
        <v>4</v>
      </c>
      <c r="BJ22" s="12">
        <v>1</v>
      </c>
      <c r="BK22" s="12">
        <v>0.1434</v>
      </c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/>
      <c r="BX22" s="13"/>
      <c r="BY22" s="11"/>
      <c r="BZ22" s="12"/>
      <c r="CA22" s="12"/>
      <c r="CB22" s="11">
        <v>5</v>
      </c>
      <c r="CC22" s="13">
        <v>129.66</v>
      </c>
      <c r="CD22" s="11">
        <v>4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</v>
      </c>
      <c r="CU22" s="11">
        <v>7</v>
      </c>
      <c r="CV22" s="13">
        <v>126.76</v>
      </c>
      <c r="CW22" s="11">
        <v>4</v>
      </c>
      <c r="CX22" s="12"/>
      <c r="CY22" s="12"/>
      <c r="CZ22" s="11">
        <v>1</v>
      </c>
      <c r="DA22" s="13">
        <v>79.99</v>
      </c>
      <c r="DB22" s="11">
        <v>4</v>
      </c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>
        <v>4</v>
      </c>
      <c r="DS22" s="11"/>
      <c r="DT22" s="13"/>
      <c r="DU22" s="11">
        <v>4</v>
      </c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>
        <v>4</v>
      </c>
      <c r="GE22" s="11"/>
      <c r="GF22" s="13"/>
      <c r="GG22" s="11">
        <v>4</v>
      </c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732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</row>
    <row r="23">
      <c r="A23" s="10" t="s">
        <v>163</v>
      </c>
      <c r="B23" s="10" t="s">
        <v>177</v>
      </c>
      <c r="C23" s="10" t="s">
        <v>169</v>
      </c>
      <c r="D23" s="11">
        <v>1536</v>
      </c>
      <c r="E23" s="11">
        <f>=ROUNDDOWN({0},0)</f>
      </c>
      <c r="F23" s="11">
        <v>105</v>
      </c>
      <c r="G23" s="12"/>
      <c r="H23" s="11"/>
      <c r="I23" s="11">
        <f>=ROUNDDOWN({0},0)</f>
      </c>
      <c r="J23" s="11"/>
      <c r="K23" s="12"/>
      <c r="L23" s="11">
        <v>175</v>
      </c>
      <c r="M23" s="13">
        <v>12002.2</v>
      </c>
      <c r="N23" s="11">
        <v>16</v>
      </c>
      <c r="O23" s="14">
        <v>750.14</v>
      </c>
      <c r="P23" s="11">
        <v>52</v>
      </c>
      <c r="Q23" s="13">
        <v>5263.62</v>
      </c>
      <c r="R23" s="11">
        <v>16</v>
      </c>
      <c r="S23" s="14">
        <v>328.98</v>
      </c>
      <c r="T23" s="12">
        <v>2.3654</v>
      </c>
      <c r="U23" s="12">
        <v>1.2802</v>
      </c>
      <c r="V23" s="12"/>
      <c r="W23" s="12">
        <v>1.2802</v>
      </c>
      <c r="X23" s="11"/>
      <c r="Y23" s="13"/>
      <c r="Z23" s="11"/>
      <c r="AA23" s="11"/>
      <c r="AB23" s="13"/>
      <c r="AC23" s="11"/>
      <c r="AD23" s="12"/>
      <c r="AE23" s="12"/>
      <c r="AF23" s="11">
        <v>18</v>
      </c>
      <c r="AG23" s="13">
        <v>1544.34</v>
      </c>
      <c r="AH23" s="11">
        <v>16</v>
      </c>
      <c r="AI23" s="11"/>
      <c r="AJ23" s="13"/>
      <c r="AK23" s="11"/>
      <c r="AL23" s="12"/>
      <c r="AM23" s="12"/>
      <c r="AN23" s="11">
        <v>72</v>
      </c>
      <c r="AO23" s="13">
        <v>5843.9</v>
      </c>
      <c r="AP23" s="11">
        <v>16</v>
      </c>
      <c r="AQ23" s="11"/>
      <c r="AR23" s="13"/>
      <c r="AS23" s="11"/>
      <c r="AT23" s="12"/>
      <c r="AU23" s="12"/>
      <c r="AV23" s="11">
        <v>58</v>
      </c>
      <c r="AW23" s="13">
        <v>2458.3</v>
      </c>
      <c r="AX23" s="11">
        <v>16</v>
      </c>
      <c r="AY23" s="11">
        <v>38</v>
      </c>
      <c r="AZ23" s="13">
        <v>4481.21</v>
      </c>
      <c r="BA23" s="11">
        <v>16</v>
      </c>
      <c r="BB23" s="12">
        <v>0.5263</v>
      </c>
      <c r="BC23" s="12">
        <v>-0.4514</v>
      </c>
      <c r="BD23" s="11">
        <v>15</v>
      </c>
      <c r="BE23" s="13">
        <v>955.51</v>
      </c>
      <c r="BF23" s="11">
        <v>16</v>
      </c>
      <c r="BG23" s="11">
        <v>4</v>
      </c>
      <c r="BH23" s="13">
        <v>451.74</v>
      </c>
      <c r="BI23" s="11">
        <v>16</v>
      </c>
      <c r="BJ23" s="12">
        <v>2.75</v>
      </c>
      <c r="BK23" s="12">
        <v>1.1152</v>
      </c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>
        <v>9</v>
      </c>
      <c r="CC23" s="13">
        <v>440.18</v>
      </c>
      <c r="CD23" s="11">
        <v>16</v>
      </c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>
        <v>2</v>
      </c>
      <c r="CS23" s="13">
        <v>679.98</v>
      </c>
      <c r="CT23" s="11">
        <v>16</v>
      </c>
      <c r="CU23" s="11">
        <v>10</v>
      </c>
      <c r="CV23" s="13">
        <v>330.67</v>
      </c>
      <c r="CW23" s="11">
        <v>16</v>
      </c>
      <c r="CX23" s="12">
        <v>-0.8</v>
      </c>
      <c r="CY23" s="12">
        <v>1.0564</v>
      </c>
      <c r="CZ23" s="11">
        <v>1</v>
      </c>
      <c r="DA23" s="13">
        <v>79.99</v>
      </c>
      <c r="DB23" s="11">
        <v>16</v>
      </c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>
        <v>16</v>
      </c>
      <c r="DS23" s="11"/>
      <c r="DT23" s="13"/>
      <c r="DU23" s="11">
        <v>16</v>
      </c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16</v>
      </c>
      <c r="GE23" s="11"/>
      <c r="GF23" s="13"/>
      <c r="GG23" s="11">
        <v>16</v>
      </c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1536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>
        <v>105</v>
      </c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</row>
    <row r="24">
      <c r="A24" s="10" t="s">
        <v>163</v>
      </c>
      <c r="B24" s="10" t="s">
        <v>178</v>
      </c>
      <c r="C24" s="10" t="s">
        <v>165</v>
      </c>
      <c r="D24" s="11">
        <v>296</v>
      </c>
      <c r="E24" s="11">
        <f>=ROUNDDOWN(16.7231638418079,0)</f>
      </c>
      <c r="F24" s="11">
        <v>230</v>
      </c>
      <c r="G24" s="12">
        <v>1</v>
      </c>
      <c r="H24" s="11"/>
      <c r="I24" s="11">
        <f>=ROUNDDOWN({0},0)</f>
      </c>
      <c r="J24" s="11"/>
      <c r="K24" s="12"/>
      <c r="L24" s="11">
        <v>40</v>
      </c>
      <c r="M24" s="13">
        <v>7625.75</v>
      </c>
      <c r="N24" s="11">
        <v>2</v>
      </c>
      <c r="O24" s="14">
        <v>3812.88</v>
      </c>
      <c r="P24" s="11">
        <v>96</v>
      </c>
      <c r="Q24" s="13">
        <v>17844.46</v>
      </c>
      <c r="R24" s="11">
        <v>4</v>
      </c>
      <c r="S24" s="14">
        <v>4461.12</v>
      </c>
      <c r="T24" s="12">
        <v>-0.5833</v>
      </c>
      <c r="U24" s="12">
        <v>-0.5727</v>
      </c>
      <c r="V24" s="12">
        <v>-0.5</v>
      </c>
      <c r="W24" s="12">
        <v>-0.1453</v>
      </c>
      <c r="X24" s="11">
        <v>6</v>
      </c>
      <c r="Y24" s="13">
        <v>1003.26</v>
      </c>
      <c r="Z24" s="11">
        <v>2</v>
      </c>
      <c r="AA24" s="11">
        <v>25</v>
      </c>
      <c r="AB24" s="13">
        <v>4568.49</v>
      </c>
      <c r="AC24" s="11">
        <v>4</v>
      </c>
      <c r="AD24" s="12">
        <v>-0.76</v>
      </c>
      <c r="AE24" s="12">
        <v>-0.7804</v>
      </c>
      <c r="AF24" s="11">
        <v>25</v>
      </c>
      <c r="AG24" s="13">
        <v>4763.21</v>
      </c>
      <c r="AH24" s="11">
        <v>2</v>
      </c>
      <c r="AI24" s="11">
        <v>28</v>
      </c>
      <c r="AJ24" s="13">
        <v>5360</v>
      </c>
      <c r="AK24" s="11">
        <v>4</v>
      </c>
      <c r="AL24" s="12">
        <v>-0.1071</v>
      </c>
      <c r="AM24" s="12">
        <v>-0.1113</v>
      </c>
      <c r="AN24" s="11"/>
      <c r="AO24" s="13"/>
      <c r="AP24" s="11"/>
      <c r="AQ24" s="11">
        <v>6</v>
      </c>
      <c r="AR24" s="13">
        <v>1142.64</v>
      </c>
      <c r="AS24" s="11">
        <v>4</v>
      </c>
      <c r="AT24" s="12"/>
      <c r="AU24" s="12"/>
      <c r="AV24" s="11">
        <v>4</v>
      </c>
      <c r="AW24" s="13">
        <v>857.74</v>
      </c>
      <c r="AX24" s="11">
        <v>2</v>
      </c>
      <c r="AY24" s="11">
        <v>5</v>
      </c>
      <c r="AZ24" s="13">
        <v>967.21</v>
      </c>
      <c r="BA24" s="11">
        <v>4</v>
      </c>
      <c r="BB24" s="12">
        <v>-0.2</v>
      </c>
      <c r="BC24" s="12">
        <v>-0.1132</v>
      </c>
      <c r="BD24" s="11">
        <v>2</v>
      </c>
      <c r="BE24" s="13">
        <v>332.42</v>
      </c>
      <c r="BF24" s="11">
        <v>2</v>
      </c>
      <c r="BG24" s="11">
        <v>12</v>
      </c>
      <c r="BH24" s="13">
        <v>1833.21</v>
      </c>
      <c r="BI24" s="11">
        <v>4</v>
      </c>
      <c r="BJ24" s="12">
        <v>-0.8333</v>
      </c>
      <c r="BK24" s="12">
        <v>-0.8187</v>
      </c>
      <c r="BL24" s="11"/>
      <c r="BM24" s="13"/>
      <c r="BN24" s="11">
        <v>2</v>
      </c>
      <c r="BO24" s="11">
        <v>6</v>
      </c>
      <c r="BP24" s="13">
        <v>1267.45</v>
      </c>
      <c r="BQ24" s="11">
        <v>4</v>
      </c>
      <c r="BR24" s="12"/>
      <c r="BS24" s="12"/>
      <c r="BT24" s="11"/>
      <c r="BU24" s="13"/>
      <c r="BV24" s="11"/>
      <c r="BW24" s="11"/>
      <c r="BX24" s="13"/>
      <c r="BY24" s="11"/>
      <c r="BZ24" s="12"/>
      <c r="CA24" s="12"/>
      <c r="CB24" s="11">
        <v>3</v>
      </c>
      <c r="CC24" s="13">
        <v>669.12</v>
      </c>
      <c r="CD24" s="11">
        <v>2</v>
      </c>
      <c r="CE24" s="11">
        <v>10</v>
      </c>
      <c r="CF24" s="13">
        <v>1959.48</v>
      </c>
      <c r="CG24" s="11">
        <v>4</v>
      </c>
      <c r="CH24" s="12">
        <v>-0.7</v>
      </c>
      <c r="CI24" s="12">
        <v>-0.6585</v>
      </c>
      <c r="CJ24" s="11"/>
      <c r="CK24" s="13"/>
      <c r="CL24" s="11">
        <v>2</v>
      </c>
      <c r="CM24" s="11">
        <v>1</v>
      </c>
      <c r="CN24" s="13">
        <v>218.06</v>
      </c>
      <c r="CO24" s="11">
        <v>4</v>
      </c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>
        <v>2</v>
      </c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>
        <v>2</v>
      </c>
      <c r="DS24" s="11"/>
      <c r="DT24" s="13"/>
      <c r="DU24" s="11">
        <v>4</v>
      </c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>
        <v>2</v>
      </c>
      <c r="GE24" s="11">
        <v>1</v>
      </c>
      <c r="GF24" s="13">
        <v>202.42</v>
      </c>
      <c r="GG24" s="11">
        <v>4</v>
      </c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>
        <v>2</v>
      </c>
      <c r="IB24" s="13">
        <v>325.5</v>
      </c>
      <c r="IC24" s="11"/>
      <c r="ID24" s="12"/>
      <c r="IE24" s="12"/>
      <c r="IF24" s="11"/>
      <c r="IG24" s="13"/>
      <c r="IH24" s="11"/>
      <c r="II24" s="11"/>
      <c r="IJ24" s="13"/>
      <c r="IK24" s="11">
        <v>4</v>
      </c>
      <c r="IL24" s="12"/>
      <c r="IM24" s="12"/>
      <c r="IN24" s="11"/>
      <c r="IO24" s="13"/>
      <c r="IP24" s="11"/>
      <c r="IQ24" s="11"/>
      <c r="IR24" s="13"/>
      <c r="IS24" s="11">
        <v>4</v>
      </c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296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>
        <v>160</v>
      </c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>
        <v>70</v>
      </c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</row>
    <row r="25">
      <c r="A25" s="10" t="s">
        <v>163</v>
      </c>
      <c r="B25" s="10" t="s">
        <v>178</v>
      </c>
      <c r="C25" s="10" t="s">
        <v>166</v>
      </c>
      <c r="D25" s="11">
        <v>642</v>
      </c>
      <c r="E25" s="11">
        <f>=ROUNDDOWN(30.5714285714286,0)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79</v>
      </c>
      <c r="M25" s="13">
        <v>6768.34</v>
      </c>
      <c r="N25" s="11">
        <v>6</v>
      </c>
      <c r="O25" s="14">
        <v>1128.06</v>
      </c>
      <c r="P25" s="11">
        <v>87</v>
      </c>
      <c r="Q25" s="13">
        <v>7096.94</v>
      </c>
      <c r="R25" s="11">
        <v>9</v>
      </c>
      <c r="S25" s="14">
        <v>788.55</v>
      </c>
      <c r="T25" s="12">
        <v>-0.092</v>
      </c>
      <c r="U25" s="12">
        <v>-0.0463</v>
      </c>
      <c r="V25" s="12">
        <v>-0.3333</v>
      </c>
      <c r="W25" s="12">
        <v>0.4305</v>
      </c>
      <c r="X25" s="11"/>
      <c r="Y25" s="13"/>
      <c r="Z25" s="11"/>
      <c r="AA25" s="11"/>
      <c r="AB25" s="13"/>
      <c r="AC25" s="11"/>
      <c r="AD25" s="12"/>
      <c r="AE25" s="12"/>
      <c r="AF25" s="11">
        <v>6</v>
      </c>
      <c r="AG25" s="13">
        <v>504.41</v>
      </c>
      <c r="AH25" s="11">
        <v>6</v>
      </c>
      <c r="AI25" s="11">
        <v>10</v>
      </c>
      <c r="AJ25" s="13">
        <v>774.17</v>
      </c>
      <c r="AK25" s="11">
        <v>9</v>
      </c>
      <c r="AL25" s="12">
        <v>-0.4</v>
      </c>
      <c r="AM25" s="12">
        <v>-0.3485</v>
      </c>
      <c r="AN25" s="11">
        <v>21</v>
      </c>
      <c r="AO25" s="13">
        <v>1662.26</v>
      </c>
      <c r="AP25" s="11">
        <v>6</v>
      </c>
      <c r="AQ25" s="11">
        <v>7</v>
      </c>
      <c r="AR25" s="13">
        <v>443.36</v>
      </c>
      <c r="AS25" s="11">
        <v>9</v>
      </c>
      <c r="AT25" s="12">
        <v>2</v>
      </c>
      <c r="AU25" s="12">
        <v>2.7492</v>
      </c>
      <c r="AV25" s="11">
        <v>38</v>
      </c>
      <c r="AW25" s="13">
        <v>3355.75</v>
      </c>
      <c r="AX25" s="11">
        <v>6</v>
      </c>
      <c r="AY25" s="11">
        <v>30</v>
      </c>
      <c r="AZ25" s="13">
        <v>2721.24</v>
      </c>
      <c r="BA25" s="11">
        <v>9</v>
      </c>
      <c r="BB25" s="12">
        <v>0.2667</v>
      </c>
      <c r="BC25" s="12">
        <v>0.2332</v>
      </c>
      <c r="BD25" s="11">
        <v>5</v>
      </c>
      <c r="BE25" s="13">
        <v>286.68</v>
      </c>
      <c r="BF25" s="11">
        <v>6</v>
      </c>
      <c r="BG25" s="11">
        <v>22</v>
      </c>
      <c r="BH25" s="13">
        <v>1581.87</v>
      </c>
      <c r="BI25" s="11">
        <v>9</v>
      </c>
      <c r="BJ25" s="12">
        <v>-0.7727</v>
      </c>
      <c r="BK25" s="12">
        <v>-0.8188</v>
      </c>
      <c r="BL25" s="11">
        <v>2</v>
      </c>
      <c r="BM25" s="13">
        <v>158.69</v>
      </c>
      <c r="BN25" s="11">
        <v>6</v>
      </c>
      <c r="BO25" s="11">
        <v>4</v>
      </c>
      <c r="BP25" s="13">
        <v>352.64</v>
      </c>
      <c r="BQ25" s="11">
        <v>9</v>
      </c>
      <c r="BR25" s="12">
        <v>-0.5</v>
      </c>
      <c r="BS25" s="12">
        <v>-0.55</v>
      </c>
      <c r="BT25" s="11"/>
      <c r="BU25" s="13"/>
      <c r="BV25" s="11"/>
      <c r="BW25" s="11"/>
      <c r="BX25" s="13"/>
      <c r="BY25" s="11"/>
      <c r="BZ25" s="12"/>
      <c r="CA25" s="12"/>
      <c r="CB25" s="11">
        <v>5</v>
      </c>
      <c r="CC25" s="13">
        <v>499.7</v>
      </c>
      <c r="CD25" s="11">
        <v>6</v>
      </c>
      <c r="CE25" s="11">
        <v>5</v>
      </c>
      <c r="CF25" s="13">
        <v>480.41</v>
      </c>
      <c r="CG25" s="11">
        <v>8</v>
      </c>
      <c r="CH25" s="12"/>
      <c r="CI25" s="12">
        <v>0.0402</v>
      </c>
      <c r="CJ25" s="11">
        <v>1</v>
      </c>
      <c r="CK25" s="13">
        <v>90.86</v>
      </c>
      <c r="CL25" s="11">
        <v>6</v>
      </c>
      <c r="CM25" s="11">
        <v>1</v>
      </c>
      <c r="CN25" s="13">
        <v>76.81</v>
      </c>
      <c r="CO25" s="11">
        <v>9</v>
      </c>
      <c r="CP25" s="12"/>
      <c r="CQ25" s="12">
        <v>0.1829</v>
      </c>
      <c r="CR25" s="11"/>
      <c r="CS25" s="13"/>
      <c r="CT25" s="11"/>
      <c r="CU25" s="11"/>
      <c r="CV25" s="13"/>
      <c r="CW25" s="11"/>
      <c r="CX25" s="12"/>
      <c r="CY25" s="12"/>
      <c r="CZ25" s="11">
        <v>1</v>
      </c>
      <c r="DA25" s="13">
        <v>209.99</v>
      </c>
      <c r="DB25" s="11">
        <v>6</v>
      </c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>
        <v>6</v>
      </c>
      <c r="DS25" s="11"/>
      <c r="DT25" s="13"/>
      <c r="DU25" s="11">
        <v>9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4</v>
      </c>
      <c r="FO25" s="11"/>
      <c r="FP25" s="13"/>
      <c r="FQ25" s="11">
        <v>6</v>
      </c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/>
      <c r="GF25" s="13"/>
      <c r="GG25" s="11">
        <v>7</v>
      </c>
      <c r="GH25" s="12"/>
      <c r="GI25" s="12"/>
      <c r="GJ25" s="11"/>
      <c r="GK25" s="13"/>
      <c r="GL25" s="11">
        <v>6</v>
      </c>
      <c r="GM25" s="11"/>
      <c r="GN25" s="13"/>
      <c r="GO25" s="11">
        <v>6</v>
      </c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>
        <v>4</v>
      </c>
      <c r="HC25" s="11"/>
      <c r="HD25" s="13"/>
      <c r="HE25" s="11">
        <v>6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>
        <v>8</v>
      </c>
      <c r="IB25" s="13">
        <v>666.44</v>
      </c>
      <c r="IC25" s="11"/>
      <c r="ID25" s="12"/>
      <c r="IE25" s="12"/>
      <c r="IF25" s="11"/>
      <c r="IG25" s="13"/>
      <c r="IH25" s="11"/>
      <c r="II25" s="11"/>
      <c r="IJ25" s="13"/>
      <c r="IK25" s="11">
        <v>3</v>
      </c>
      <c r="IL25" s="12"/>
      <c r="IM25" s="12"/>
      <c r="IN25" s="11"/>
      <c r="IO25" s="13"/>
      <c r="IP25" s="11"/>
      <c r="IQ25" s="11"/>
      <c r="IR25" s="13"/>
      <c r="IS25" s="11">
        <v>2</v>
      </c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642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</row>
    <row r="26">
      <c r="A26" s="10" t="s">
        <v>163</v>
      </c>
      <c r="B26" s="10" t="s">
        <v>178</v>
      </c>
      <c r="C26" s="10" t="s">
        <v>179</v>
      </c>
      <c r="D26" s="11">
        <v>264</v>
      </c>
      <c r="E26" s="11">
        <f>=ROUNDDOWN(44,0)</f>
      </c>
      <c r="F26" s="11">
        <v>200</v>
      </c>
      <c r="G26" s="12">
        <v>1</v>
      </c>
      <c r="H26" s="11"/>
      <c r="I26" s="11">
        <f>=ROUNDDOWN({0},0)</f>
      </c>
      <c r="J26" s="11"/>
      <c r="K26" s="12"/>
      <c r="L26" s="11">
        <v>20</v>
      </c>
      <c r="M26" s="13">
        <v>359.4</v>
      </c>
      <c r="N26" s="11">
        <v>1</v>
      </c>
      <c r="O26" s="14">
        <v>359.4</v>
      </c>
      <c r="P26" s="11">
        <v>25</v>
      </c>
      <c r="Q26" s="13">
        <v>400.69</v>
      </c>
      <c r="R26" s="11">
        <v>1</v>
      </c>
      <c r="S26" s="14">
        <v>400.69</v>
      </c>
      <c r="T26" s="12">
        <v>-0.2</v>
      </c>
      <c r="U26" s="12">
        <v>-0.103</v>
      </c>
      <c r="V26" s="12"/>
      <c r="W26" s="12">
        <v>-0.103</v>
      </c>
      <c r="X26" s="11"/>
      <c r="Y26" s="13"/>
      <c r="Z26" s="11"/>
      <c r="AA26" s="11"/>
      <c r="AB26" s="13"/>
      <c r="AC26" s="11"/>
      <c r="AD26" s="12"/>
      <c r="AE26" s="12"/>
      <c r="AF26" s="11">
        <v>11</v>
      </c>
      <c r="AG26" s="13">
        <v>192.17</v>
      </c>
      <c r="AH26" s="11">
        <v>1</v>
      </c>
      <c r="AI26" s="11">
        <v>9</v>
      </c>
      <c r="AJ26" s="13">
        <v>157.23</v>
      </c>
      <c r="AK26" s="11">
        <v>1</v>
      </c>
      <c r="AL26" s="12">
        <v>0.2222</v>
      </c>
      <c r="AM26" s="12">
        <v>0.2222</v>
      </c>
      <c r="AN26" s="11"/>
      <c r="AO26" s="13"/>
      <c r="AP26" s="11"/>
      <c r="AQ26" s="11"/>
      <c r="AR26" s="13"/>
      <c r="AS26" s="11">
        <v>1</v>
      </c>
      <c r="AT26" s="12"/>
      <c r="AU26" s="12"/>
      <c r="AV26" s="11"/>
      <c r="AW26" s="13"/>
      <c r="AX26" s="11">
        <v>1</v>
      </c>
      <c r="AY26" s="11"/>
      <c r="AZ26" s="13"/>
      <c r="BA26" s="11">
        <v>1</v>
      </c>
      <c r="BB26" s="12"/>
      <c r="BC26" s="12"/>
      <c r="BD26" s="11">
        <v>1</v>
      </c>
      <c r="BE26" s="13">
        <v>13.15</v>
      </c>
      <c r="BF26" s="11">
        <v>1</v>
      </c>
      <c r="BG26" s="11">
        <v>12</v>
      </c>
      <c r="BH26" s="13">
        <v>174.26</v>
      </c>
      <c r="BI26" s="11">
        <v>1</v>
      </c>
      <c r="BJ26" s="12">
        <v>-0.9167</v>
      </c>
      <c r="BK26" s="12">
        <v>-0.9245</v>
      </c>
      <c r="BL26" s="11">
        <v>4</v>
      </c>
      <c r="BM26" s="13">
        <v>69.2</v>
      </c>
      <c r="BN26" s="11">
        <v>1</v>
      </c>
      <c r="BO26" s="11">
        <v>4</v>
      </c>
      <c r="BP26" s="13">
        <v>69.2</v>
      </c>
      <c r="BQ26" s="11">
        <v>1</v>
      </c>
      <c r="BR26" s="12"/>
      <c r="BS26" s="12"/>
      <c r="BT26" s="11"/>
      <c r="BU26" s="13"/>
      <c r="BV26" s="11"/>
      <c r="BW26" s="11"/>
      <c r="BX26" s="13"/>
      <c r="BY26" s="11"/>
      <c r="BZ26" s="12"/>
      <c r="CA26" s="12"/>
      <c r="CB26" s="11">
        <v>4</v>
      </c>
      <c r="CC26" s="13">
        <v>84.88</v>
      </c>
      <c r="CD26" s="11">
        <v>1</v>
      </c>
      <c r="CE26" s="11"/>
      <c r="CF26" s="13"/>
      <c r="CG26" s="11"/>
      <c r="CH26" s="12"/>
      <c r="CI26" s="12"/>
      <c r="CJ26" s="11"/>
      <c r="CK26" s="13"/>
      <c r="CL26" s="11">
        <v>1</v>
      </c>
      <c r="CM26" s="11"/>
      <c r="CN26" s="13"/>
      <c r="CO26" s="11">
        <v>1</v>
      </c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>
        <v>1</v>
      </c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>
        <v>1</v>
      </c>
      <c r="DS26" s="11"/>
      <c r="DT26" s="13"/>
      <c r="DU26" s="11">
        <v>1</v>
      </c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264</v>
      </c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>
        <v>200</v>
      </c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</row>
    <row r="27">
      <c r="A27" s="10" t="s">
        <v>163</v>
      </c>
      <c r="B27" s="10" t="s">
        <v>178</v>
      </c>
      <c r="C27" s="10" t="s">
        <v>180</v>
      </c>
      <c r="D27" s="11">
        <v>96</v>
      </c>
      <c r="E27" s="11">
        <f>=ROUNDDOWN(16.8421052631579,0)</f>
      </c>
      <c r="F27" s="11">
        <v>120</v>
      </c>
      <c r="G27" s="12">
        <v>1</v>
      </c>
      <c r="H27" s="11"/>
      <c r="I27" s="11">
        <f>=ROUNDDOWN({0},0)</f>
      </c>
      <c r="J27" s="11"/>
      <c r="K27" s="12"/>
      <c r="L27" s="11">
        <v>11</v>
      </c>
      <c r="M27" s="13">
        <v>450.87</v>
      </c>
      <c r="N27" s="11">
        <v>2</v>
      </c>
      <c r="O27" s="14">
        <v>225.44</v>
      </c>
      <c r="P27" s="11">
        <v>33</v>
      </c>
      <c r="Q27" s="13">
        <v>1313.42</v>
      </c>
      <c r="R27" s="11">
        <v>2</v>
      </c>
      <c r="S27" s="14">
        <v>656.71</v>
      </c>
      <c r="T27" s="12">
        <v>-0.6667</v>
      </c>
      <c r="U27" s="12">
        <v>-0.6567</v>
      </c>
      <c r="V27" s="12"/>
      <c r="W27" s="12">
        <v>-0.6567</v>
      </c>
      <c r="X27" s="11"/>
      <c r="Y27" s="13"/>
      <c r="Z27" s="11"/>
      <c r="AA27" s="11"/>
      <c r="AB27" s="13"/>
      <c r="AC27" s="11"/>
      <c r="AD27" s="12"/>
      <c r="AE27" s="12"/>
      <c r="AF27" s="11">
        <v>10</v>
      </c>
      <c r="AG27" s="13">
        <v>419.3</v>
      </c>
      <c r="AH27" s="11">
        <v>2</v>
      </c>
      <c r="AI27" s="11">
        <v>14</v>
      </c>
      <c r="AJ27" s="13">
        <v>604.47</v>
      </c>
      <c r="AK27" s="11">
        <v>2</v>
      </c>
      <c r="AL27" s="12">
        <v>-0.2857</v>
      </c>
      <c r="AM27" s="12">
        <v>-0.3063</v>
      </c>
      <c r="AN27" s="11"/>
      <c r="AO27" s="13"/>
      <c r="AP27" s="11"/>
      <c r="AQ27" s="11"/>
      <c r="AR27" s="13"/>
      <c r="AS27" s="11">
        <v>2</v>
      </c>
      <c r="AT27" s="12"/>
      <c r="AU27" s="12"/>
      <c r="AV27" s="11"/>
      <c r="AW27" s="13"/>
      <c r="AX27" s="11">
        <v>2</v>
      </c>
      <c r="AY27" s="11">
        <v>2</v>
      </c>
      <c r="AZ27" s="13">
        <v>99.22</v>
      </c>
      <c r="BA27" s="11">
        <v>2</v>
      </c>
      <c r="BB27" s="12"/>
      <c r="BC27" s="12"/>
      <c r="BD27" s="11">
        <v>1</v>
      </c>
      <c r="BE27" s="13">
        <v>31.57</v>
      </c>
      <c r="BF27" s="11">
        <v>2</v>
      </c>
      <c r="BG27" s="11">
        <v>17</v>
      </c>
      <c r="BH27" s="13">
        <v>609.73</v>
      </c>
      <c r="BI27" s="11">
        <v>2</v>
      </c>
      <c r="BJ27" s="12">
        <v>-0.9412</v>
      </c>
      <c r="BK27" s="12">
        <v>-0.9482</v>
      </c>
      <c r="BL27" s="11"/>
      <c r="BM27" s="13"/>
      <c r="BN27" s="11">
        <v>2</v>
      </c>
      <c r="BO27" s="11"/>
      <c r="BP27" s="13"/>
      <c r="BQ27" s="11">
        <v>2</v>
      </c>
      <c r="BR27" s="12"/>
      <c r="BS27" s="12"/>
      <c r="BT27" s="11"/>
      <c r="BU27" s="13"/>
      <c r="BV27" s="11"/>
      <c r="BW27" s="11"/>
      <c r="BX27" s="13"/>
      <c r="BY27" s="11"/>
      <c r="BZ27" s="12"/>
      <c r="CA27" s="12"/>
      <c r="CB27" s="11"/>
      <c r="CC27" s="13"/>
      <c r="CD27" s="11">
        <v>1</v>
      </c>
      <c r="CE27" s="11"/>
      <c r="CF27" s="13"/>
      <c r="CG27" s="11"/>
      <c r="CH27" s="12"/>
      <c r="CI27" s="12"/>
      <c r="CJ27" s="11"/>
      <c r="CK27" s="13"/>
      <c r="CL27" s="11">
        <v>2</v>
      </c>
      <c r="CM27" s="11"/>
      <c r="CN27" s="13"/>
      <c r="CO27" s="11">
        <v>2</v>
      </c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>
        <v>2</v>
      </c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>
        <v>2</v>
      </c>
      <c r="DS27" s="11"/>
      <c r="DT27" s="13"/>
      <c r="DU27" s="11">
        <v>2</v>
      </c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96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>
        <v>120</v>
      </c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</row>
    <row r="28">
      <c r="A28" s="10" t="s">
        <v>163</v>
      </c>
      <c r="B28" s="10" t="s">
        <v>181</v>
      </c>
      <c r="C28" s="10" t="s">
        <v>169</v>
      </c>
      <c r="D28" s="11">
        <v>1298</v>
      </c>
      <c r="E28" s="11">
        <f>=ROUNDDOWN({0},0)</f>
      </c>
      <c r="F28" s="11">
        <v>550</v>
      </c>
      <c r="G28" s="12"/>
      <c r="H28" s="11"/>
      <c r="I28" s="11">
        <f>=ROUNDDOWN({0},0)</f>
      </c>
      <c r="J28" s="11"/>
      <c r="K28" s="12"/>
      <c r="L28" s="11">
        <v>150</v>
      </c>
      <c r="M28" s="13">
        <v>15204.36</v>
      </c>
      <c r="N28" s="11">
        <v>11</v>
      </c>
      <c r="O28" s="14">
        <v>1382.21</v>
      </c>
      <c r="P28" s="11">
        <v>241</v>
      </c>
      <c r="Q28" s="13">
        <v>26655.51</v>
      </c>
      <c r="R28" s="11">
        <v>16</v>
      </c>
      <c r="S28" s="14">
        <v>1665.97</v>
      </c>
      <c r="T28" s="12">
        <v>-0.3776</v>
      </c>
      <c r="U28" s="12">
        <v>-0.4296</v>
      </c>
      <c r="V28" s="12">
        <v>-0.3125</v>
      </c>
      <c r="W28" s="12">
        <v>-0.1703</v>
      </c>
      <c r="X28" s="11">
        <v>6</v>
      </c>
      <c r="Y28" s="13">
        <v>1003.26</v>
      </c>
      <c r="Z28" s="11">
        <v>2</v>
      </c>
      <c r="AA28" s="11">
        <v>25</v>
      </c>
      <c r="AB28" s="13">
        <v>4568.49</v>
      </c>
      <c r="AC28" s="11">
        <v>4</v>
      </c>
      <c r="AD28" s="12">
        <v>-0.76</v>
      </c>
      <c r="AE28" s="12">
        <v>-0.7804</v>
      </c>
      <c r="AF28" s="11">
        <v>52</v>
      </c>
      <c r="AG28" s="13">
        <v>5879.09</v>
      </c>
      <c r="AH28" s="11">
        <v>11</v>
      </c>
      <c r="AI28" s="11">
        <v>61</v>
      </c>
      <c r="AJ28" s="13">
        <v>6895.87</v>
      </c>
      <c r="AK28" s="11">
        <v>16</v>
      </c>
      <c r="AL28" s="12">
        <v>-0.1475</v>
      </c>
      <c r="AM28" s="12">
        <v>-0.1474</v>
      </c>
      <c r="AN28" s="11">
        <v>21</v>
      </c>
      <c r="AO28" s="13">
        <v>1662.26</v>
      </c>
      <c r="AP28" s="11">
        <v>6</v>
      </c>
      <c r="AQ28" s="11">
        <v>13</v>
      </c>
      <c r="AR28" s="13">
        <v>1586</v>
      </c>
      <c r="AS28" s="11">
        <v>16</v>
      </c>
      <c r="AT28" s="12">
        <v>0.6154</v>
      </c>
      <c r="AU28" s="12">
        <v>0.0481</v>
      </c>
      <c r="AV28" s="11">
        <v>42</v>
      </c>
      <c r="AW28" s="13">
        <v>4213.49</v>
      </c>
      <c r="AX28" s="11">
        <v>11</v>
      </c>
      <c r="AY28" s="11">
        <v>37</v>
      </c>
      <c r="AZ28" s="13">
        <v>3787.67</v>
      </c>
      <c r="BA28" s="11">
        <v>16</v>
      </c>
      <c r="BB28" s="12">
        <v>0.1351</v>
      </c>
      <c r="BC28" s="12">
        <v>0.1124</v>
      </c>
      <c r="BD28" s="11">
        <v>9</v>
      </c>
      <c r="BE28" s="13">
        <v>663.82</v>
      </c>
      <c r="BF28" s="11">
        <v>11</v>
      </c>
      <c r="BG28" s="11">
        <v>63</v>
      </c>
      <c r="BH28" s="13">
        <v>4199.07</v>
      </c>
      <c r="BI28" s="11">
        <v>16</v>
      </c>
      <c r="BJ28" s="12">
        <v>-0.8571</v>
      </c>
      <c r="BK28" s="12">
        <v>-0.8419</v>
      </c>
      <c r="BL28" s="11">
        <v>6</v>
      </c>
      <c r="BM28" s="13">
        <v>227.89</v>
      </c>
      <c r="BN28" s="11">
        <v>11</v>
      </c>
      <c r="BO28" s="11">
        <v>14</v>
      </c>
      <c r="BP28" s="13">
        <v>1689.29</v>
      </c>
      <c r="BQ28" s="11">
        <v>16</v>
      </c>
      <c r="BR28" s="12">
        <v>-0.5714</v>
      </c>
      <c r="BS28" s="12">
        <v>-0.8651</v>
      </c>
      <c r="BT28" s="11"/>
      <c r="BU28" s="13"/>
      <c r="BV28" s="11"/>
      <c r="BW28" s="11"/>
      <c r="BX28" s="13"/>
      <c r="BY28" s="11"/>
      <c r="BZ28" s="12"/>
      <c r="CA28" s="12"/>
      <c r="CB28" s="11">
        <v>12</v>
      </c>
      <c r="CC28" s="13">
        <v>1253.7</v>
      </c>
      <c r="CD28" s="11">
        <v>10</v>
      </c>
      <c r="CE28" s="11">
        <v>15</v>
      </c>
      <c r="CF28" s="13">
        <v>2439.89</v>
      </c>
      <c r="CG28" s="11">
        <v>12</v>
      </c>
      <c r="CH28" s="12">
        <v>-0.2</v>
      </c>
      <c r="CI28" s="12">
        <v>-0.4862</v>
      </c>
      <c r="CJ28" s="11">
        <v>1</v>
      </c>
      <c r="CK28" s="13">
        <v>90.86</v>
      </c>
      <c r="CL28" s="11">
        <v>11</v>
      </c>
      <c r="CM28" s="11">
        <v>2</v>
      </c>
      <c r="CN28" s="13">
        <v>294.87</v>
      </c>
      <c r="CO28" s="11">
        <v>16</v>
      </c>
      <c r="CP28" s="12">
        <v>-0.5</v>
      </c>
      <c r="CQ28" s="12">
        <v>-0.6919</v>
      </c>
      <c r="CR28" s="11"/>
      <c r="CS28" s="13"/>
      <c r="CT28" s="11"/>
      <c r="CU28" s="11"/>
      <c r="CV28" s="13"/>
      <c r="CW28" s="11"/>
      <c r="CX28" s="12"/>
      <c r="CY28" s="12"/>
      <c r="CZ28" s="11">
        <v>1</v>
      </c>
      <c r="DA28" s="13">
        <v>209.99</v>
      </c>
      <c r="DB28" s="11">
        <v>11</v>
      </c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>
        <v>11</v>
      </c>
      <c r="DS28" s="11"/>
      <c r="DT28" s="13"/>
      <c r="DU28" s="11">
        <v>16</v>
      </c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>
        <v>4</v>
      </c>
      <c r="FO28" s="11"/>
      <c r="FP28" s="13"/>
      <c r="FQ28" s="11">
        <v>6</v>
      </c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>
        <v>8</v>
      </c>
      <c r="GE28" s="11">
        <v>1</v>
      </c>
      <c r="GF28" s="13">
        <v>202.42</v>
      </c>
      <c r="GG28" s="11">
        <v>11</v>
      </c>
      <c r="GH28" s="12">
        <v>-1</v>
      </c>
      <c r="GI28" s="12">
        <v>-1</v>
      </c>
      <c r="GJ28" s="11"/>
      <c r="GK28" s="13"/>
      <c r="GL28" s="11">
        <v>6</v>
      </c>
      <c r="GM28" s="11"/>
      <c r="GN28" s="13"/>
      <c r="GO28" s="11">
        <v>6</v>
      </c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>
        <v>4</v>
      </c>
      <c r="HC28" s="11"/>
      <c r="HD28" s="13"/>
      <c r="HE28" s="11">
        <v>6</v>
      </c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>
        <v>10</v>
      </c>
      <c r="IB28" s="13">
        <v>991.94</v>
      </c>
      <c r="IC28" s="11"/>
      <c r="ID28" s="12">
        <v>-1</v>
      </c>
      <c r="IE28" s="12">
        <v>-1</v>
      </c>
      <c r="IF28" s="11"/>
      <c r="IG28" s="13"/>
      <c r="IH28" s="11"/>
      <c r="II28" s="11"/>
      <c r="IJ28" s="13"/>
      <c r="IK28" s="11">
        <v>7</v>
      </c>
      <c r="IL28" s="12"/>
      <c r="IM28" s="12"/>
      <c r="IN28" s="11"/>
      <c r="IO28" s="13"/>
      <c r="IP28" s="11"/>
      <c r="IQ28" s="11"/>
      <c r="IR28" s="13"/>
      <c r="IS28" s="11">
        <v>6</v>
      </c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1298</v>
      </c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>
        <v>160</v>
      </c>
      <c r="MB28" s="11"/>
      <c r="MC28" s="11"/>
      <c r="MD28" s="11"/>
      <c r="ME28" s="11"/>
      <c r="MF28" s="11"/>
      <c r="MG28" s="11">
        <v>320</v>
      </c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>
        <v>70</v>
      </c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</row>
    <row r="29">
      <c r="A29" s="10" t="s">
        <v>163</v>
      </c>
      <c r="B29" s="10" t="s">
        <v>182</v>
      </c>
      <c r="C29" s="10" t="s">
        <v>171</v>
      </c>
      <c r="D29" s="11">
        <v>588</v>
      </c>
      <c r="E29" s="11">
        <f>=ROUNDDOWN(14.7,0)</f>
      </c>
      <c r="F29" s="11">
        <v>741</v>
      </c>
      <c r="G29" s="12">
        <v>1</v>
      </c>
      <c r="H29" s="11"/>
      <c r="I29" s="11">
        <f>=ROUNDDOWN({0},0)</f>
      </c>
      <c r="J29" s="11"/>
      <c r="K29" s="12"/>
      <c r="L29" s="11">
        <v>153</v>
      </c>
      <c r="M29" s="13">
        <v>3301.77</v>
      </c>
      <c r="N29" s="11">
        <v>4</v>
      </c>
      <c r="O29" s="14">
        <v>825.44</v>
      </c>
      <c r="P29" s="11">
        <v>202</v>
      </c>
      <c r="Q29" s="13">
        <v>4226.44</v>
      </c>
      <c r="R29" s="11">
        <v>4</v>
      </c>
      <c r="S29" s="14">
        <v>1056.61</v>
      </c>
      <c r="T29" s="12">
        <v>-0.2426</v>
      </c>
      <c r="U29" s="12">
        <v>-0.2188</v>
      </c>
      <c r="V29" s="12"/>
      <c r="W29" s="12">
        <v>-0.2188</v>
      </c>
      <c r="X29" s="11">
        <v>70</v>
      </c>
      <c r="Y29" s="13">
        <v>1470.02</v>
      </c>
      <c r="Z29" s="11">
        <v>4</v>
      </c>
      <c r="AA29" s="11">
        <v>72</v>
      </c>
      <c r="AB29" s="13">
        <v>1483.86</v>
      </c>
      <c r="AC29" s="11">
        <v>4</v>
      </c>
      <c r="AD29" s="12">
        <v>-0.0278</v>
      </c>
      <c r="AE29" s="12">
        <v>-0.0093</v>
      </c>
      <c r="AF29" s="11">
        <v>38</v>
      </c>
      <c r="AG29" s="13">
        <v>842.53</v>
      </c>
      <c r="AH29" s="11">
        <v>4</v>
      </c>
      <c r="AI29" s="11">
        <v>20</v>
      </c>
      <c r="AJ29" s="13">
        <v>471.28</v>
      </c>
      <c r="AK29" s="11">
        <v>4</v>
      </c>
      <c r="AL29" s="12">
        <v>0.9</v>
      </c>
      <c r="AM29" s="12">
        <v>0.7877</v>
      </c>
      <c r="AN29" s="11">
        <v>4</v>
      </c>
      <c r="AO29" s="13">
        <v>96.72</v>
      </c>
      <c r="AP29" s="11">
        <v>3</v>
      </c>
      <c r="AQ29" s="11">
        <v>9</v>
      </c>
      <c r="AR29" s="13">
        <v>207.12</v>
      </c>
      <c r="AS29" s="11">
        <v>3</v>
      </c>
      <c r="AT29" s="12">
        <v>-0.5556</v>
      </c>
      <c r="AU29" s="12">
        <v>-0.533</v>
      </c>
      <c r="AV29" s="11">
        <v>6</v>
      </c>
      <c r="AW29" s="13">
        <v>137.22</v>
      </c>
      <c r="AX29" s="11">
        <v>4</v>
      </c>
      <c r="AY29" s="11">
        <v>6</v>
      </c>
      <c r="AZ29" s="13">
        <v>116.55</v>
      </c>
      <c r="BA29" s="11">
        <v>4</v>
      </c>
      <c r="BB29" s="12"/>
      <c r="BC29" s="12">
        <v>0.1773</v>
      </c>
      <c r="BD29" s="11">
        <v>15</v>
      </c>
      <c r="BE29" s="13">
        <v>262.87</v>
      </c>
      <c r="BF29" s="11">
        <v>4</v>
      </c>
      <c r="BG29" s="11">
        <v>22</v>
      </c>
      <c r="BH29" s="13">
        <v>402.07</v>
      </c>
      <c r="BI29" s="11">
        <v>4</v>
      </c>
      <c r="BJ29" s="12">
        <v>-0.3182</v>
      </c>
      <c r="BK29" s="12">
        <v>-0.3462</v>
      </c>
      <c r="BL29" s="11">
        <v>8</v>
      </c>
      <c r="BM29" s="13">
        <v>144.4</v>
      </c>
      <c r="BN29" s="11">
        <v>4</v>
      </c>
      <c r="BO29" s="11">
        <v>39</v>
      </c>
      <c r="BP29" s="13">
        <v>792.31</v>
      </c>
      <c r="BQ29" s="11">
        <v>4</v>
      </c>
      <c r="BR29" s="12">
        <v>-0.7949</v>
      </c>
      <c r="BS29" s="12">
        <v>-0.8177</v>
      </c>
      <c r="BT29" s="11"/>
      <c r="BU29" s="13"/>
      <c r="BV29" s="11"/>
      <c r="BW29" s="11"/>
      <c r="BX29" s="13"/>
      <c r="BY29" s="11"/>
      <c r="BZ29" s="12"/>
      <c r="CA29" s="12"/>
      <c r="CB29" s="11">
        <v>8</v>
      </c>
      <c r="CC29" s="13">
        <v>188.05</v>
      </c>
      <c r="CD29" s="11">
        <v>2</v>
      </c>
      <c r="CE29" s="11">
        <v>8</v>
      </c>
      <c r="CF29" s="13">
        <v>186.5</v>
      </c>
      <c r="CG29" s="11">
        <v>2</v>
      </c>
      <c r="CH29" s="12"/>
      <c r="CI29" s="12">
        <v>0.0083</v>
      </c>
      <c r="CJ29" s="11"/>
      <c r="CK29" s="13"/>
      <c r="CL29" s="11">
        <v>4</v>
      </c>
      <c r="CM29" s="11">
        <v>9</v>
      </c>
      <c r="CN29" s="13">
        <v>213.3</v>
      </c>
      <c r="CO29" s="11">
        <v>4</v>
      </c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>
        <v>4</v>
      </c>
      <c r="DA29" s="13">
        <v>159.96</v>
      </c>
      <c r="DB29" s="11">
        <v>4</v>
      </c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>
        <v>4</v>
      </c>
      <c r="DS29" s="11">
        <v>2</v>
      </c>
      <c r="DT29" s="13">
        <v>32.98</v>
      </c>
      <c r="DU29" s="11">
        <v>4</v>
      </c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>
        <v>1</v>
      </c>
      <c r="EY29" s="11"/>
      <c r="EZ29" s="13"/>
      <c r="FA29" s="11">
        <v>1</v>
      </c>
      <c r="FB29" s="12"/>
      <c r="FC29" s="12"/>
      <c r="FD29" s="11"/>
      <c r="FE29" s="13"/>
      <c r="FF29" s="11">
        <v>1</v>
      </c>
      <c r="FG29" s="11"/>
      <c r="FH29" s="13"/>
      <c r="FI29" s="11">
        <v>1</v>
      </c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>
        <v>4</v>
      </c>
      <c r="GE29" s="11"/>
      <c r="GF29" s="13"/>
      <c r="GG29" s="11">
        <v>3</v>
      </c>
      <c r="GH29" s="12"/>
      <c r="GI29" s="12"/>
      <c r="GJ29" s="11"/>
      <c r="GK29" s="13"/>
      <c r="GL29" s="11">
        <v>4</v>
      </c>
      <c r="GM29" s="11"/>
      <c r="GN29" s="13"/>
      <c r="GO29" s="11">
        <v>4</v>
      </c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>
        <v>15</v>
      </c>
      <c r="IB29" s="13">
        <v>320.47</v>
      </c>
      <c r="IC29" s="11"/>
      <c r="ID29" s="12"/>
      <c r="IE29" s="12"/>
      <c r="IF29" s="11"/>
      <c r="IG29" s="13"/>
      <c r="IH29" s="11"/>
      <c r="II29" s="11"/>
      <c r="IJ29" s="13"/>
      <c r="IK29" s="11">
        <v>4</v>
      </c>
      <c r="IL29" s="12"/>
      <c r="IM29" s="12"/>
      <c r="IN29" s="11"/>
      <c r="IO29" s="13"/>
      <c r="IP29" s="11"/>
      <c r="IQ29" s="11"/>
      <c r="IR29" s="13"/>
      <c r="IS29" s="11">
        <v>1</v>
      </c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>
        <v>4</v>
      </c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588</v>
      </c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>
        <v>104</v>
      </c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>
        <v>300</v>
      </c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>
        <v>140</v>
      </c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>
        <v>70</v>
      </c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>
        <v>127</v>
      </c>
      <c r="OH29" s="11"/>
      <c r="OI29" s="11"/>
      <c r="OJ29" s="11"/>
      <c r="OK29" s="11"/>
      <c r="OL29" s="11"/>
      <c r="OM29" s="11"/>
      <c r="ON29" s="11"/>
    </row>
    <row r="30">
      <c r="A30" s="10" t="s">
        <v>163</v>
      </c>
      <c r="B30" s="10" t="s">
        <v>182</v>
      </c>
      <c r="C30" s="10" t="s">
        <v>165</v>
      </c>
      <c r="D30" s="11">
        <v>4495</v>
      </c>
      <c r="E30" s="11">
        <f>=ROUNDDOWN(15.1909428861102,0)</f>
      </c>
      <c r="F30" s="11">
        <v>7061</v>
      </c>
      <c r="G30" s="12">
        <v>0.9181</v>
      </c>
      <c r="H30" s="11"/>
      <c r="I30" s="11">
        <f>=ROUNDDOWN({0},0)</f>
      </c>
      <c r="J30" s="11"/>
      <c r="K30" s="12"/>
      <c r="L30" s="11">
        <v>949</v>
      </c>
      <c r="M30" s="13">
        <v>112427.81</v>
      </c>
      <c r="N30" s="11">
        <v>61</v>
      </c>
      <c r="O30" s="14">
        <v>1843.08</v>
      </c>
      <c r="P30" s="11">
        <v>1100</v>
      </c>
      <c r="Q30" s="13">
        <v>126564.66</v>
      </c>
      <c r="R30" s="11">
        <v>47</v>
      </c>
      <c r="S30" s="14">
        <v>2692.87</v>
      </c>
      <c r="T30" s="12">
        <v>-0.1373</v>
      </c>
      <c r="U30" s="12">
        <v>-0.1117</v>
      </c>
      <c r="V30" s="12">
        <v>0.2979</v>
      </c>
      <c r="W30" s="12">
        <v>-0.3156</v>
      </c>
      <c r="X30" s="11">
        <v>140</v>
      </c>
      <c r="Y30" s="13">
        <v>16899.81</v>
      </c>
      <c r="Z30" s="11">
        <v>53</v>
      </c>
      <c r="AA30" s="11">
        <v>212</v>
      </c>
      <c r="AB30" s="13">
        <v>25843.51</v>
      </c>
      <c r="AC30" s="11">
        <v>28</v>
      </c>
      <c r="AD30" s="12">
        <v>-0.3396</v>
      </c>
      <c r="AE30" s="12">
        <v>-0.3461</v>
      </c>
      <c r="AF30" s="11">
        <v>244</v>
      </c>
      <c r="AG30" s="13">
        <v>29674.08</v>
      </c>
      <c r="AH30" s="11">
        <v>61</v>
      </c>
      <c r="AI30" s="11">
        <v>100</v>
      </c>
      <c r="AJ30" s="13">
        <v>12507.97</v>
      </c>
      <c r="AK30" s="11">
        <v>47</v>
      </c>
      <c r="AL30" s="12">
        <v>1.44</v>
      </c>
      <c r="AM30" s="12">
        <v>1.3724</v>
      </c>
      <c r="AN30" s="11">
        <v>169</v>
      </c>
      <c r="AO30" s="13">
        <v>19271.08</v>
      </c>
      <c r="AP30" s="11">
        <v>57</v>
      </c>
      <c r="AQ30" s="11">
        <v>228</v>
      </c>
      <c r="AR30" s="13">
        <v>25396.02</v>
      </c>
      <c r="AS30" s="11">
        <v>40</v>
      </c>
      <c r="AT30" s="12">
        <v>-0.2588</v>
      </c>
      <c r="AU30" s="12">
        <v>-0.2412</v>
      </c>
      <c r="AV30" s="11">
        <v>156</v>
      </c>
      <c r="AW30" s="13">
        <v>18946.25</v>
      </c>
      <c r="AX30" s="11">
        <v>61</v>
      </c>
      <c r="AY30" s="11">
        <v>137</v>
      </c>
      <c r="AZ30" s="13">
        <v>16049.75</v>
      </c>
      <c r="BA30" s="11">
        <v>47</v>
      </c>
      <c r="BB30" s="12">
        <v>0.1387</v>
      </c>
      <c r="BC30" s="12">
        <v>0.1805</v>
      </c>
      <c r="BD30" s="11">
        <v>98</v>
      </c>
      <c r="BE30" s="13">
        <v>9807.61</v>
      </c>
      <c r="BF30" s="11">
        <v>61</v>
      </c>
      <c r="BG30" s="11">
        <v>139</v>
      </c>
      <c r="BH30" s="13">
        <v>13658.97</v>
      </c>
      <c r="BI30" s="11">
        <v>47</v>
      </c>
      <c r="BJ30" s="12">
        <v>-0.295</v>
      </c>
      <c r="BK30" s="12">
        <v>-0.282</v>
      </c>
      <c r="BL30" s="11">
        <v>65</v>
      </c>
      <c r="BM30" s="13">
        <v>7821.04</v>
      </c>
      <c r="BN30" s="11">
        <v>59</v>
      </c>
      <c r="BO30" s="11">
        <v>136</v>
      </c>
      <c r="BP30" s="13">
        <v>16067.6</v>
      </c>
      <c r="BQ30" s="11">
        <v>45</v>
      </c>
      <c r="BR30" s="12">
        <v>-0.5221</v>
      </c>
      <c r="BS30" s="12">
        <v>-0.5132</v>
      </c>
      <c r="BT30" s="11"/>
      <c r="BU30" s="13"/>
      <c r="BV30" s="11"/>
      <c r="BW30" s="11"/>
      <c r="BX30" s="13"/>
      <c r="BY30" s="11"/>
      <c r="BZ30" s="12"/>
      <c r="CA30" s="12"/>
      <c r="CB30" s="11">
        <v>54</v>
      </c>
      <c r="CC30" s="13">
        <v>6263.02</v>
      </c>
      <c r="CD30" s="11">
        <v>46</v>
      </c>
      <c r="CE30" s="11">
        <v>60</v>
      </c>
      <c r="CF30" s="13">
        <v>6600.07</v>
      </c>
      <c r="CG30" s="11">
        <v>35</v>
      </c>
      <c r="CH30" s="12">
        <v>-0.1</v>
      </c>
      <c r="CI30" s="12">
        <v>-0.0511</v>
      </c>
      <c r="CJ30" s="11">
        <v>4</v>
      </c>
      <c r="CK30" s="13">
        <v>482.98</v>
      </c>
      <c r="CL30" s="11">
        <v>50</v>
      </c>
      <c r="CM30" s="11">
        <v>6</v>
      </c>
      <c r="CN30" s="13">
        <v>657.85</v>
      </c>
      <c r="CO30" s="11">
        <v>38</v>
      </c>
      <c r="CP30" s="12">
        <v>-0.3333</v>
      </c>
      <c r="CQ30" s="12">
        <v>-0.2658</v>
      </c>
      <c r="CR30" s="11"/>
      <c r="CS30" s="13"/>
      <c r="CT30" s="11"/>
      <c r="CU30" s="11"/>
      <c r="CV30" s="13"/>
      <c r="CW30" s="11"/>
      <c r="CX30" s="12"/>
      <c r="CY30" s="12"/>
      <c r="CZ30" s="11">
        <v>8</v>
      </c>
      <c r="DA30" s="13">
        <v>1789.92</v>
      </c>
      <c r="DB30" s="11">
        <v>61</v>
      </c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>
        <v>61</v>
      </c>
      <c r="DS30" s="11"/>
      <c r="DT30" s="13"/>
      <c r="DU30" s="11">
        <v>47</v>
      </c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>
        <v>13</v>
      </c>
      <c r="EI30" s="11"/>
      <c r="EJ30" s="13"/>
      <c r="EK30" s="11">
        <v>16</v>
      </c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>
        <v>2</v>
      </c>
      <c r="EW30" s="13">
        <v>251.46</v>
      </c>
      <c r="EX30" s="11">
        <v>17</v>
      </c>
      <c r="EY30" s="11">
        <v>2</v>
      </c>
      <c r="EZ30" s="13">
        <v>257.45</v>
      </c>
      <c r="FA30" s="11">
        <v>12</v>
      </c>
      <c r="FB30" s="12"/>
      <c r="FC30" s="12">
        <v>-0.0233</v>
      </c>
      <c r="FD30" s="11">
        <v>4</v>
      </c>
      <c r="FE30" s="13">
        <v>522.96</v>
      </c>
      <c r="FF30" s="11">
        <v>18</v>
      </c>
      <c r="FG30" s="11">
        <v>6</v>
      </c>
      <c r="FH30" s="13">
        <v>675.51</v>
      </c>
      <c r="FI30" s="11">
        <v>16</v>
      </c>
      <c r="FJ30" s="12">
        <v>-0.3333</v>
      </c>
      <c r="FK30" s="12">
        <v>-0.2258</v>
      </c>
      <c r="FL30" s="11">
        <v>1</v>
      </c>
      <c r="FM30" s="13">
        <v>156.01</v>
      </c>
      <c r="FN30" s="11">
        <v>16</v>
      </c>
      <c r="FO30" s="11">
        <v>1</v>
      </c>
      <c r="FP30" s="13">
        <v>156</v>
      </c>
      <c r="FQ30" s="11">
        <v>4</v>
      </c>
      <c r="FR30" s="12"/>
      <c r="FS30" s="12">
        <v>0.0001</v>
      </c>
      <c r="FT30" s="11"/>
      <c r="FU30" s="13"/>
      <c r="FV30" s="11"/>
      <c r="FW30" s="11"/>
      <c r="FX30" s="13"/>
      <c r="FY30" s="11"/>
      <c r="FZ30" s="12"/>
      <c r="GA30" s="12"/>
      <c r="GB30" s="11">
        <v>2</v>
      </c>
      <c r="GC30" s="13">
        <v>294.84</v>
      </c>
      <c r="GD30" s="11">
        <v>53</v>
      </c>
      <c r="GE30" s="11">
        <v>2</v>
      </c>
      <c r="GF30" s="13">
        <v>232.47</v>
      </c>
      <c r="GG30" s="11">
        <v>25</v>
      </c>
      <c r="GH30" s="12"/>
      <c r="GI30" s="12">
        <v>0.2683</v>
      </c>
      <c r="GJ30" s="11">
        <v>2</v>
      </c>
      <c r="GK30" s="13">
        <v>246.75</v>
      </c>
      <c r="GL30" s="11">
        <v>40</v>
      </c>
      <c r="GM30" s="11">
        <v>5</v>
      </c>
      <c r="GN30" s="13">
        <v>558.6</v>
      </c>
      <c r="GO30" s="11">
        <v>35</v>
      </c>
      <c r="GP30" s="12">
        <v>-0.6</v>
      </c>
      <c r="GQ30" s="12">
        <v>-0.5583</v>
      </c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>
        <v>65</v>
      </c>
      <c r="IB30" s="13">
        <v>7787.39</v>
      </c>
      <c r="IC30" s="11"/>
      <c r="ID30" s="12"/>
      <c r="IE30" s="12"/>
      <c r="IF30" s="11"/>
      <c r="IG30" s="13"/>
      <c r="IH30" s="11"/>
      <c r="II30" s="11">
        <v>1</v>
      </c>
      <c r="IJ30" s="13">
        <v>115.5</v>
      </c>
      <c r="IK30" s="11">
        <v>16</v>
      </c>
      <c r="IL30" s="12"/>
      <c r="IM30" s="12"/>
      <c r="IN30" s="11"/>
      <c r="IO30" s="13"/>
      <c r="IP30" s="11"/>
      <c r="IQ30" s="11"/>
      <c r="IR30" s="13"/>
      <c r="IS30" s="11">
        <v>4</v>
      </c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>
        <v>53</v>
      </c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4495</v>
      </c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>
        <v>260</v>
      </c>
      <c r="LQ30" s="11"/>
      <c r="LR30" s="11">
        <v>225</v>
      </c>
      <c r="LS30" s="11"/>
      <c r="LT30" s="11"/>
      <c r="LU30" s="11">
        <v>260</v>
      </c>
      <c r="LV30" s="11">
        <v>46</v>
      </c>
      <c r="LW30" s="11">
        <v>210</v>
      </c>
      <c r="LX30" s="11"/>
      <c r="LY30" s="11"/>
      <c r="LZ30" s="11">
        <v>111</v>
      </c>
      <c r="MA30" s="11"/>
      <c r="MB30" s="11">
        <v>65</v>
      </c>
      <c r="MC30" s="11">
        <v>345</v>
      </c>
      <c r="MD30" s="11">
        <v>115</v>
      </c>
      <c r="ME30" s="11">
        <v>453</v>
      </c>
      <c r="MF30" s="11">
        <v>284</v>
      </c>
      <c r="MG30" s="11"/>
      <c r="MH30" s="11"/>
      <c r="MI30" s="11"/>
      <c r="MJ30" s="11"/>
      <c r="MK30" s="11"/>
      <c r="ML30" s="11"/>
      <c r="MM30" s="11">
        <v>163</v>
      </c>
      <c r="MN30" s="11"/>
      <c r="MO30" s="11">
        <v>637</v>
      </c>
      <c r="MP30" s="11"/>
      <c r="MQ30" s="11">
        <v>60</v>
      </c>
      <c r="MR30" s="11"/>
      <c r="MS30" s="11"/>
      <c r="MT30" s="11"/>
      <c r="MU30" s="11">
        <v>68</v>
      </c>
      <c r="MV30" s="11"/>
      <c r="MW30" s="11"/>
      <c r="MX30" s="11"/>
      <c r="MY30" s="11"/>
      <c r="MZ30" s="11"/>
      <c r="NA30" s="11"/>
      <c r="NB30" s="11">
        <v>411</v>
      </c>
      <c r="NC30" s="11">
        <v>140</v>
      </c>
      <c r="ND30" s="11">
        <v>240</v>
      </c>
      <c r="NE30" s="11"/>
      <c r="NF30" s="11"/>
      <c r="NG30" s="11"/>
      <c r="NH30" s="11">
        <v>498</v>
      </c>
      <c r="NI30" s="11"/>
      <c r="NJ30" s="11"/>
      <c r="NK30" s="11">
        <v>113</v>
      </c>
      <c r="NL30" s="11"/>
      <c r="NM30" s="11">
        <v>330</v>
      </c>
      <c r="NN30" s="11">
        <v>446</v>
      </c>
      <c r="NO30" s="11"/>
      <c r="NP30" s="11"/>
      <c r="NQ30" s="11">
        <v>338</v>
      </c>
      <c r="NR30" s="11"/>
      <c r="NS30" s="11"/>
      <c r="NT30" s="11"/>
      <c r="NU30" s="11">
        <v>334</v>
      </c>
      <c r="NV30" s="11"/>
      <c r="NW30" s="11"/>
      <c r="NX30" s="11"/>
      <c r="NY30" s="11"/>
      <c r="NZ30" s="11"/>
      <c r="OA30" s="11"/>
      <c r="OB30" s="11"/>
      <c r="OC30" s="11"/>
      <c r="OD30" s="11"/>
      <c r="OE30" s="11">
        <v>177</v>
      </c>
      <c r="OF30" s="11"/>
      <c r="OG30" s="11">
        <v>421</v>
      </c>
      <c r="OH30" s="11">
        <v>165</v>
      </c>
      <c r="OI30" s="11"/>
      <c r="OJ30" s="11"/>
      <c r="OK30" s="11"/>
      <c r="OL30" s="11">
        <v>146</v>
      </c>
      <c r="OM30" s="11"/>
      <c r="ON30" s="11"/>
    </row>
    <row r="31">
      <c r="A31" s="10" t="s">
        <v>163</v>
      </c>
      <c r="B31" s="10" t="s">
        <v>182</v>
      </c>
      <c r="C31" s="10" t="s">
        <v>166</v>
      </c>
      <c r="D31" s="11">
        <v>320</v>
      </c>
      <c r="E31" s="11">
        <f>=ROUNDDOWN(8.88888888888889,0)</f>
      </c>
      <c r="F31" s="11">
        <v>1160</v>
      </c>
      <c r="G31" s="12">
        <v>0.8417</v>
      </c>
      <c r="H31" s="11"/>
      <c r="I31" s="11">
        <f>=ROUNDDOWN({0},0)</f>
      </c>
      <c r="J31" s="11"/>
      <c r="K31" s="12"/>
      <c r="L31" s="11">
        <v>182</v>
      </c>
      <c r="M31" s="13">
        <v>16593.88</v>
      </c>
      <c r="N31" s="11">
        <v>4</v>
      </c>
      <c r="O31" s="14">
        <v>4148.47</v>
      </c>
      <c r="P31" s="11">
        <v>228</v>
      </c>
      <c r="Q31" s="13">
        <v>21596.4</v>
      </c>
      <c r="R31" s="11">
        <v>4</v>
      </c>
      <c r="S31" s="14">
        <v>5399.1</v>
      </c>
      <c r="T31" s="12">
        <v>-0.2018</v>
      </c>
      <c r="U31" s="12">
        <v>-0.2316</v>
      </c>
      <c r="V31" s="12"/>
      <c r="W31" s="12">
        <v>-0.2316</v>
      </c>
      <c r="X31" s="11">
        <v>65</v>
      </c>
      <c r="Y31" s="13">
        <v>6225.35</v>
      </c>
      <c r="Z31" s="11">
        <v>4</v>
      </c>
      <c r="AA31" s="11">
        <v>143</v>
      </c>
      <c r="AB31" s="13">
        <v>14048.29</v>
      </c>
      <c r="AC31" s="11">
        <v>4</v>
      </c>
      <c r="AD31" s="12">
        <v>-0.5455</v>
      </c>
      <c r="AE31" s="12">
        <v>-0.5569</v>
      </c>
      <c r="AF31" s="11">
        <v>31</v>
      </c>
      <c r="AG31" s="13">
        <v>2959.17</v>
      </c>
      <c r="AH31" s="11">
        <v>4</v>
      </c>
      <c r="AI31" s="11">
        <v>39</v>
      </c>
      <c r="AJ31" s="13">
        <v>3667.33</v>
      </c>
      <c r="AK31" s="11">
        <v>4</v>
      </c>
      <c r="AL31" s="12">
        <v>-0.2051</v>
      </c>
      <c r="AM31" s="12">
        <v>-0.1931</v>
      </c>
      <c r="AN31" s="11">
        <v>33</v>
      </c>
      <c r="AO31" s="13">
        <v>2935</v>
      </c>
      <c r="AP31" s="11">
        <v>4</v>
      </c>
      <c r="AQ31" s="11">
        <v>5</v>
      </c>
      <c r="AR31" s="13">
        <v>450</v>
      </c>
      <c r="AS31" s="11">
        <v>2</v>
      </c>
      <c r="AT31" s="12">
        <v>5.6</v>
      </c>
      <c r="AU31" s="12">
        <v>5.5222</v>
      </c>
      <c r="AV31" s="11">
        <v>32</v>
      </c>
      <c r="AW31" s="13">
        <v>2725.48</v>
      </c>
      <c r="AX31" s="11">
        <v>4</v>
      </c>
      <c r="AY31" s="11">
        <v>16</v>
      </c>
      <c r="AZ31" s="13">
        <v>1364.84</v>
      </c>
      <c r="BA31" s="11">
        <v>4</v>
      </c>
      <c r="BB31" s="12">
        <v>1</v>
      </c>
      <c r="BC31" s="12">
        <v>0.9969</v>
      </c>
      <c r="BD31" s="11">
        <v>7</v>
      </c>
      <c r="BE31" s="13">
        <v>556.22</v>
      </c>
      <c r="BF31" s="11">
        <v>4</v>
      </c>
      <c r="BG31" s="11">
        <v>11</v>
      </c>
      <c r="BH31" s="13">
        <v>811.61</v>
      </c>
      <c r="BI31" s="11">
        <v>4</v>
      </c>
      <c r="BJ31" s="12">
        <v>-0.3636</v>
      </c>
      <c r="BK31" s="12">
        <v>-0.3147</v>
      </c>
      <c r="BL31" s="11">
        <v>6</v>
      </c>
      <c r="BM31" s="13">
        <v>524.06</v>
      </c>
      <c r="BN31" s="11">
        <v>4</v>
      </c>
      <c r="BO31" s="11">
        <v>2</v>
      </c>
      <c r="BP31" s="13">
        <v>182.28</v>
      </c>
      <c r="BQ31" s="11">
        <v>4</v>
      </c>
      <c r="BR31" s="12">
        <v>2</v>
      </c>
      <c r="BS31" s="12">
        <v>1.875</v>
      </c>
      <c r="BT31" s="11"/>
      <c r="BU31" s="13"/>
      <c r="BV31" s="11"/>
      <c r="BW31" s="11"/>
      <c r="BX31" s="13"/>
      <c r="BY31" s="11"/>
      <c r="BZ31" s="12"/>
      <c r="CA31" s="12"/>
      <c r="CB31" s="11">
        <v>7</v>
      </c>
      <c r="CC31" s="13">
        <v>589.85</v>
      </c>
      <c r="CD31" s="11">
        <v>4</v>
      </c>
      <c r="CE31" s="11">
        <v>6</v>
      </c>
      <c r="CF31" s="13">
        <v>540.22</v>
      </c>
      <c r="CG31" s="11">
        <v>4</v>
      </c>
      <c r="CH31" s="12">
        <v>0.1667</v>
      </c>
      <c r="CI31" s="12">
        <v>0.0919</v>
      </c>
      <c r="CJ31" s="11"/>
      <c r="CK31" s="13"/>
      <c r="CL31" s="11">
        <v>2</v>
      </c>
      <c r="CM31" s="11">
        <v>4</v>
      </c>
      <c r="CN31" s="13">
        <v>352.8</v>
      </c>
      <c r="CO31" s="11">
        <v>2</v>
      </c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>
        <v>4</v>
      </c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>
        <v>4</v>
      </c>
      <c r="DS31" s="11"/>
      <c r="DT31" s="13"/>
      <c r="DU31" s="11">
        <v>4</v>
      </c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>
        <v>2</v>
      </c>
      <c r="EI31" s="11"/>
      <c r="EJ31" s="13"/>
      <c r="EK31" s="11">
        <v>2</v>
      </c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>
        <v>2</v>
      </c>
      <c r="EY31" s="11"/>
      <c r="EZ31" s="13"/>
      <c r="FA31" s="11">
        <v>2</v>
      </c>
      <c r="FB31" s="12"/>
      <c r="FC31" s="12"/>
      <c r="FD31" s="11">
        <v>1</v>
      </c>
      <c r="FE31" s="13">
        <v>78.75</v>
      </c>
      <c r="FF31" s="11">
        <v>2</v>
      </c>
      <c r="FG31" s="11"/>
      <c r="FH31" s="13"/>
      <c r="FI31" s="11">
        <v>2</v>
      </c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>
        <v>4</v>
      </c>
      <c r="GE31" s="11"/>
      <c r="GF31" s="13"/>
      <c r="GG31" s="11">
        <v>2</v>
      </c>
      <c r="GH31" s="12"/>
      <c r="GI31" s="12"/>
      <c r="GJ31" s="11"/>
      <c r="GK31" s="13"/>
      <c r="GL31" s="11">
        <v>2</v>
      </c>
      <c r="GM31" s="11"/>
      <c r="GN31" s="13"/>
      <c r="GO31" s="11">
        <v>2</v>
      </c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>
        <v>2</v>
      </c>
      <c r="IB31" s="13">
        <v>179.03</v>
      </c>
      <c r="IC31" s="11"/>
      <c r="ID31" s="12"/>
      <c r="IE31" s="12"/>
      <c r="IF31" s="11"/>
      <c r="IG31" s="13"/>
      <c r="IH31" s="11"/>
      <c r="II31" s="11"/>
      <c r="IJ31" s="13"/>
      <c r="IK31" s="11">
        <v>2</v>
      </c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>
        <v>4</v>
      </c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320</v>
      </c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>
        <v>100</v>
      </c>
      <c r="LQ31" s="11"/>
      <c r="LR31" s="11"/>
      <c r="LS31" s="11"/>
      <c r="LT31" s="11"/>
      <c r="LU31" s="11"/>
      <c r="LV31" s="11">
        <v>100</v>
      </c>
      <c r="LW31" s="11"/>
      <c r="LX31" s="11"/>
      <c r="LY31" s="11"/>
      <c r="LZ31" s="11"/>
      <c r="MA31" s="11"/>
      <c r="MB31" s="11"/>
      <c r="MC31" s="11"/>
      <c r="MD31" s="11"/>
      <c r="ME31" s="11">
        <v>285</v>
      </c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>
        <v>12</v>
      </c>
      <c r="NA31" s="11"/>
      <c r="NB31" s="11"/>
      <c r="NC31" s="11"/>
      <c r="ND31" s="11"/>
      <c r="NE31" s="11"/>
      <c r="NF31" s="11"/>
      <c r="NG31" s="11"/>
      <c r="NH31" s="11"/>
      <c r="NI31" s="11">
        <v>218</v>
      </c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>
        <v>445</v>
      </c>
      <c r="OK31" s="11"/>
      <c r="OL31" s="11"/>
      <c r="OM31" s="11"/>
      <c r="ON31" s="11"/>
    </row>
    <row r="32">
      <c r="A32" s="10" t="s">
        <v>163</v>
      </c>
      <c r="B32" s="10" t="s">
        <v>182</v>
      </c>
      <c r="C32" s="10" t="s">
        <v>167</v>
      </c>
      <c r="D32" s="11">
        <v>1823</v>
      </c>
      <c r="E32" s="11">
        <f>=ROUNDDOWN(24.3391188251001,0)</f>
      </c>
      <c r="F32" s="11">
        <v>1491</v>
      </c>
      <c r="G32" s="12">
        <v>0.971</v>
      </c>
      <c r="H32" s="11"/>
      <c r="I32" s="11">
        <f>=ROUNDDOWN({0},0)</f>
      </c>
      <c r="J32" s="11"/>
      <c r="K32" s="12"/>
      <c r="L32" s="11">
        <v>261</v>
      </c>
      <c r="M32" s="13">
        <v>24231.61</v>
      </c>
      <c r="N32" s="11">
        <v>31</v>
      </c>
      <c r="O32" s="14">
        <v>781.66</v>
      </c>
      <c r="P32" s="11">
        <v>369</v>
      </c>
      <c r="Q32" s="13">
        <v>32922.3</v>
      </c>
      <c r="R32" s="11">
        <v>29</v>
      </c>
      <c r="S32" s="14">
        <v>1135.25</v>
      </c>
      <c r="T32" s="12">
        <v>-0.2927</v>
      </c>
      <c r="U32" s="12">
        <v>-0.264</v>
      </c>
      <c r="V32" s="12">
        <v>0.069</v>
      </c>
      <c r="W32" s="12">
        <v>-0.3115</v>
      </c>
      <c r="X32" s="11">
        <v>44</v>
      </c>
      <c r="Y32" s="13">
        <v>4219.59</v>
      </c>
      <c r="Z32" s="11">
        <v>25</v>
      </c>
      <c r="AA32" s="11">
        <v>64</v>
      </c>
      <c r="AB32" s="13">
        <v>5632.25</v>
      </c>
      <c r="AC32" s="11">
        <v>14</v>
      </c>
      <c r="AD32" s="12">
        <v>-0.3125</v>
      </c>
      <c r="AE32" s="12">
        <v>-0.2508</v>
      </c>
      <c r="AF32" s="11">
        <v>50</v>
      </c>
      <c r="AG32" s="13">
        <v>4865.67</v>
      </c>
      <c r="AH32" s="11">
        <v>31</v>
      </c>
      <c r="AI32" s="11">
        <v>35</v>
      </c>
      <c r="AJ32" s="13">
        <v>2768.27</v>
      </c>
      <c r="AK32" s="11">
        <v>29</v>
      </c>
      <c r="AL32" s="12">
        <v>0.4286</v>
      </c>
      <c r="AM32" s="12">
        <v>0.7577</v>
      </c>
      <c r="AN32" s="11">
        <v>50</v>
      </c>
      <c r="AO32" s="13">
        <v>4663.53</v>
      </c>
      <c r="AP32" s="11">
        <v>27</v>
      </c>
      <c r="AQ32" s="11">
        <v>61</v>
      </c>
      <c r="AR32" s="13">
        <v>5629.67</v>
      </c>
      <c r="AS32" s="11">
        <v>25</v>
      </c>
      <c r="AT32" s="12">
        <v>-0.1803</v>
      </c>
      <c r="AU32" s="12">
        <v>-0.1716</v>
      </c>
      <c r="AV32" s="11">
        <v>40</v>
      </c>
      <c r="AW32" s="13">
        <v>3800.16</v>
      </c>
      <c r="AX32" s="11">
        <v>31</v>
      </c>
      <c r="AY32" s="11">
        <v>76</v>
      </c>
      <c r="AZ32" s="13">
        <v>7743.07</v>
      </c>
      <c r="BA32" s="11">
        <v>29</v>
      </c>
      <c r="BB32" s="12">
        <v>-0.4737</v>
      </c>
      <c r="BC32" s="12">
        <v>-0.5092</v>
      </c>
      <c r="BD32" s="11">
        <v>26</v>
      </c>
      <c r="BE32" s="13">
        <v>1942.77</v>
      </c>
      <c r="BF32" s="11">
        <v>31</v>
      </c>
      <c r="BG32" s="11">
        <v>31</v>
      </c>
      <c r="BH32" s="13">
        <v>2374.84</v>
      </c>
      <c r="BI32" s="11">
        <v>29</v>
      </c>
      <c r="BJ32" s="12">
        <v>-0.1613</v>
      </c>
      <c r="BK32" s="12">
        <v>-0.1819</v>
      </c>
      <c r="BL32" s="11">
        <v>30</v>
      </c>
      <c r="BM32" s="13">
        <v>2495.55</v>
      </c>
      <c r="BN32" s="11">
        <v>31</v>
      </c>
      <c r="BO32" s="11">
        <v>52</v>
      </c>
      <c r="BP32" s="13">
        <v>4531.05</v>
      </c>
      <c r="BQ32" s="11">
        <v>27</v>
      </c>
      <c r="BR32" s="12">
        <v>-0.4231</v>
      </c>
      <c r="BS32" s="12">
        <v>-0.4492</v>
      </c>
      <c r="BT32" s="11"/>
      <c r="BU32" s="13"/>
      <c r="BV32" s="11"/>
      <c r="BW32" s="11"/>
      <c r="BX32" s="13"/>
      <c r="BY32" s="11"/>
      <c r="BZ32" s="12"/>
      <c r="CA32" s="12"/>
      <c r="CB32" s="11">
        <v>8</v>
      </c>
      <c r="CC32" s="13">
        <v>735.98</v>
      </c>
      <c r="CD32" s="11">
        <v>16</v>
      </c>
      <c r="CE32" s="11">
        <v>8</v>
      </c>
      <c r="CF32" s="13">
        <v>738.67</v>
      </c>
      <c r="CG32" s="11">
        <v>12</v>
      </c>
      <c r="CH32" s="12"/>
      <c r="CI32" s="12">
        <v>-0.0036</v>
      </c>
      <c r="CJ32" s="11">
        <v>2</v>
      </c>
      <c r="CK32" s="13">
        <v>213.64</v>
      </c>
      <c r="CL32" s="11">
        <v>23</v>
      </c>
      <c r="CM32" s="11">
        <v>4</v>
      </c>
      <c r="CN32" s="13">
        <v>399.08</v>
      </c>
      <c r="CO32" s="11">
        <v>22</v>
      </c>
      <c r="CP32" s="12">
        <v>-0.5</v>
      </c>
      <c r="CQ32" s="12">
        <v>-0.4647</v>
      </c>
      <c r="CR32" s="11"/>
      <c r="CS32" s="13"/>
      <c r="CT32" s="11"/>
      <c r="CU32" s="11"/>
      <c r="CV32" s="13"/>
      <c r="CW32" s="11"/>
      <c r="CX32" s="12"/>
      <c r="CY32" s="12"/>
      <c r="CZ32" s="11">
        <v>6</v>
      </c>
      <c r="DA32" s="13">
        <v>754.94</v>
      </c>
      <c r="DB32" s="11">
        <v>31</v>
      </c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>
        <v>1</v>
      </c>
      <c r="DQ32" s="13">
        <v>149.99</v>
      </c>
      <c r="DR32" s="11">
        <v>31</v>
      </c>
      <c r="DS32" s="11">
        <v>1</v>
      </c>
      <c r="DT32" s="13">
        <v>72.49</v>
      </c>
      <c r="DU32" s="11">
        <v>29</v>
      </c>
      <c r="DV32" s="12"/>
      <c r="DW32" s="12">
        <v>1.0691</v>
      </c>
      <c r="DX32" s="11"/>
      <c r="DY32" s="13"/>
      <c r="DZ32" s="11"/>
      <c r="EA32" s="11"/>
      <c r="EB32" s="13"/>
      <c r="EC32" s="11"/>
      <c r="ED32" s="12"/>
      <c r="EE32" s="12"/>
      <c r="EF32" s="11">
        <v>1</v>
      </c>
      <c r="EG32" s="13">
        <v>96.64</v>
      </c>
      <c r="EH32" s="11">
        <v>10</v>
      </c>
      <c r="EI32" s="11"/>
      <c r="EJ32" s="13"/>
      <c r="EK32" s="11">
        <v>9</v>
      </c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>
        <v>1</v>
      </c>
      <c r="EY32" s="11">
        <v>3</v>
      </c>
      <c r="EZ32" s="13">
        <v>242.55</v>
      </c>
      <c r="FA32" s="11">
        <v>1</v>
      </c>
      <c r="FB32" s="12"/>
      <c r="FC32" s="12"/>
      <c r="FD32" s="11">
        <v>2</v>
      </c>
      <c r="FE32" s="13">
        <v>178.5</v>
      </c>
      <c r="FF32" s="11">
        <v>11</v>
      </c>
      <c r="FG32" s="11">
        <v>1</v>
      </c>
      <c r="FH32" s="13">
        <v>89.25</v>
      </c>
      <c r="FI32" s="11">
        <v>11</v>
      </c>
      <c r="FJ32" s="12">
        <v>1</v>
      </c>
      <c r="FK32" s="12">
        <v>1</v>
      </c>
      <c r="FL32" s="11"/>
      <c r="FM32" s="13"/>
      <c r="FN32" s="11">
        <v>10</v>
      </c>
      <c r="FO32" s="11">
        <v>1</v>
      </c>
      <c r="FP32" s="13">
        <v>126.18</v>
      </c>
      <c r="FQ32" s="11">
        <v>4</v>
      </c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>
        <v>26</v>
      </c>
      <c r="GE32" s="11">
        <v>1</v>
      </c>
      <c r="GF32" s="13">
        <v>116.24</v>
      </c>
      <c r="GG32" s="11">
        <v>16</v>
      </c>
      <c r="GH32" s="12"/>
      <c r="GI32" s="12"/>
      <c r="GJ32" s="11">
        <v>1</v>
      </c>
      <c r="GK32" s="13">
        <v>114.65</v>
      </c>
      <c r="GL32" s="11">
        <v>23</v>
      </c>
      <c r="GM32" s="11">
        <v>3</v>
      </c>
      <c r="GN32" s="13">
        <v>209.13</v>
      </c>
      <c r="GO32" s="11">
        <v>23</v>
      </c>
      <c r="GP32" s="12">
        <v>-0.6667</v>
      </c>
      <c r="GQ32" s="12">
        <v>-0.4518</v>
      </c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>
        <v>28</v>
      </c>
      <c r="IB32" s="13">
        <v>2249.56</v>
      </c>
      <c r="IC32" s="11"/>
      <c r="ID32" s="12"/>
      <c r="IE32" s="12"/>
      <c r="IF32" s="11"/>
      <c r="IG32" s="13"/>
      <c r="IH32" s="11"/>
      <c r="II32" s="11"/>
      <c r="IJ32" s="13"/>
      <c r="IK32" s="11">
        <v>7</v>
      </c>
      <c r="IL32" s="12"/>
      <c r="IM32" s="12"/>
      <c r="IN32" s="11"/>
      <c r="IO32" s="13"/>
      <c r="IP32" s="11"/>
      <c r="IQ32" s="11"/>
      <c r="IR32" s="13"/>
      <c r="IS32" s="11">
        <v>6</v>
      </c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>
        <v>27</v>
      </c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1823</v>
      </c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>
        <v>85</v>
      </c>
      <c r="LT32" s="11"/>
      <c r="LU32" s="11"/>
      <c r="LV32" s="11"/>
      <c r="LW32" s="11">
        <v>10</v>
      </c>
      <c r="LX32" s="11"/>
      <c r="LY32" s="11"/>
      <c r="LZ32" s="11">
        <v>67</v>
      </c>
      <c r="MA32" s="11"/>
      <c r="MB32" s="11"/>
      <c r="MC32" s="11">
        <v>33</v>
      </c>
      <c r="MD32" s="11"/>
      <c r="ME32" s="11">
        <v>79</v>
      </c>
      <c r="MF32" s="11">
        <v>27</v>
      </c>
      <c r="MG32" s="11"/>
      <c r="MH32" s="11"/>
      <c r="MI32" s="11">
        <v>50</v>
      </c>
      <c r="MJ32" s="11"/>
      <c r="MK32" s="11"/>
      <c r="ML32" s="11"/>
      <c r="MM32" s="11"/>
      <c r="MN32" s="11"/>
      <c r="MO32" s="11">
        <v>95</v>
      </c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>
        <v>88</v>
      </c>
      <c r="NC32" s="11"/>
      <c r="ND32" s="11"/>
      <c r="NE32" s="11"/>
      <c r="NF32" s="11"/>
      <c r="NG32" s="11"/>
      <c r="NH32" s="11">
        <v>300</v>
      </c>
      <c r="NI32" s="11"/>
      <c r="NJ32" s="11"/>
      <c r="NK32" s="11">
        <v>37</v>
      </c>
      <c r="NL32" s="11"/>
      <c r="NM32" s="11"/>
      <c r="NN32" s="11">
        <v>54</v>
      </c>
      <c r="NO32" s="11"/>
      <c r="NP32" s="11"/>
      <c r="NQ32" s="11">
        <v>121</v>
      </c>
      <c r="NR32" s="11"/>
      <c r="NS32" s="11"/>
      <c r="NT32" s="11"/>
      <c r="NU32" s="11"/>
      <c r="NV32" s="11">
        <v>35</v>
      </c>
      <c r="NW32" s="11"/>
      <c r="NX32" s="11"/>
      <c r="NY32" s="11"/>
      <c r="NZ32" s="11"/>
      <c r="OA32" s="11"/>
      <c r="OB32" s="11"/>
      <c r="OC32" s="11"/>
      <c r="OD32" s="11"/>
      <c r="OE32" s="11">
        <v>111</v>
      </c>
      <c r="OF32" s="11"/>
      <c r="OG32" s="11">
        <v>146</v>
      </c>
      <c r="OH32" s="11">
        <v>55</v>
      </c>
      <c r="OI32" s="11"/>
      <c r="OJ32" s="11"/>
      <c r="OK32" s="11"/>
      <c r="OL32" s="11">
        <v>98</v>
      </c>
      <c r="OM32" s="11"/>
      <c r="ON32" s="11"/>
    </row>
    <row r="33">
      <c r="A33" s="10" t="s">
        <v>163</v>
      </c>
      <c r="B33" s="10" t="s">
        <v>182</v>
      </c>
      <c r="C33" s="10" t="s">
        <v>172</v>
      </c>
      <c r="D33" s="11">
        <v>1542</v>
      </c>
      <c r="E33" s="11">
        <f>=ROUNDDOWN(17.9302325581395,0)</f>
      </c>
      <c r="F33" s="11">
        <v>2880</v>
      </c>
      <c r="G33" s="12">
        <v>0.9333</v>
      </c>
      <c r="H33" s="11"/>
      <c r="I33" s="11">
        <f>=ROUNDDOWN({0},0)</f>
      </c>
      <c r="J33" s="11"/>
      <c r="K33" s="12"/>
      <c r="L33" s="11">
        <v>342</v>
      </c>
      <c r="M33" s="13">
        <v>7038.55</v>
      </c>
      <c r="N33" s="11">
        <v>15</v>
      </c>
      <c r="O33" s="14">
        <v>469.24</v>
      </c>
      <c r="P33" s="11">
        <v>603</v>
      </c>
      <c r="Q33" s="13">
        <v>12190.58</v>
      </c>
      <c r="R33" s="11">
        <v>16</v>
      </c>
      <c r="S33" s="14">
        <v>761.91</v>
      </c>
      <c r="T33" s="12">
        <v>-0.4328</v>
      </c>
      <c r="U33" s="12">
        <v>-0.4226</v>
      </c>
      <c r="V33" s="12">
        <v>-0.0625</v>
      </c>
      <c r="W33" s="12">
        <v>-0.3841</v>
      </c>
      <c r="X33" s="11">
        <v>66</v>
      </c>
      <c r="Y33" s="13">
        <v>1379.41</v>
      </c>
      <c r="Z33" s="11">
        <v>13</v>
      </c>
      <c r="AA33" s="11">
        <v>143</v>
      </c>
      <c r="AB33" s="13">
        <v>3069.8</v>
      </c>
      <c r="AC33" s="11">
        <v>14</v>
      </c>
      <c r="AD33" s="12">
        <v>-0.5385</v>
      </c>
      <c r="AE33" s="12">
        <v>-0.5507</v>
      </c>
      <c r="AF33" s="11">
        <v>101</v>
      </c>
      <c r="AG33" s="13">
        <v>2083.46</v>
      </c>
      <c r="AH33" s="11">
        <v>15</v>
      </c>
      <c r="AI33" s="11">
        <v>49</v>
      </c>
      <c r="AJ33" s="13">
        <v>970.28</v>
      </c>
      <c r="AK33" s="11">
        <v>16</v>
      </c>
      <c r="AL33" s="12">
        <v>1.0612</v>
      </c>
      <c r="AM33" s="12">
        <v>1.1473</v>
      </c>
      <c r="AN33" s="11">
        <v>51</v>
      </c>
      <c r="AO33" s="13">
        <v>938.42</v>
      </c>
      <c r="AP33" s="11">
        <v>14</v>
      </c>
      <c r="AQ33" s="11">
        <v>99</v>
      </c>
      <c r="AR33" s="13">
        <v>1948.71</v>
      </c>
      <c r="AS33" s="11">
        <v>15</v>
      </c>
      <c r="AT33" s="12">
        <v>-0.4848</v>
      </c>
      <c r="AU33" s="12">
        <v>-0.5184</v>
      </c>
      <c r="AV33" s="11">
        <v>41</v>
      </c>
      <c r="AW33" s="13">
        <v>869.63</v>
      </c>
      <c r="AX33" s="11">
        <v>15</v>
      </c>
      <c r="AY33" s="11">
        <v>58</v>
      </c>
      <c r="AZ33" s="13">
        <v>1237.29</v>
      </c>
      <c r="BA33" s="11">
        <v>16</v>
      </c>
      <c r="BB33" s="12">
        <v>-0.2931</v>
      </c>
      <c r="BC33" s="12">
        <v>-0.2971</v>
      </c>
      <c r="BD33" s="11">
        <v>43</v>
      </c>
      <c r="BE33" s="13">
        <v>817.1</v>
      </c>
      <c r="BF33" s="11">
        <v>15</v>
      </c>
      <c r="BG33" s="11">
        <v>49</v>
      </c>
      <c r="BH33" s="13">
        <v>921.26</v>
      </c>
      <c r="BI33" s="11">
        <v>16</v>
      </c>
      <c r="BJ33" s="12">
        <v>-0.1224</v>
      </c>
      <c r="BK33" s="12">
        <v>-0.1131</v>
      </c>
      <c r="BL33" s="11">
        <v>8</v>
      </c>
      <c r="BM33" s="13">
        <v>147.24</v>
      </c>
      <c r="BN33" s="11">
        <v>14</v>
      </c>
      <c r="BO33" s="11">
        <v>129</v>
      </c>
      <c r="BP33" s="13">
        <v>2404.5</v>
      </c>
      <c r="BQ33" s="11">
        <v>15</v>
      </c>
      <c r="BR33" s="12">
        <v>-0.938</v>
      </c>
      <c r="BS33" s="12">
        <v>-0.9388</v>
      </c>
      <c r="BT33" s="11"/>
      <c r="BU33" s="13"/>
      <c r="BV33" s="11"/>
      <c r="BW33" s="11"/>
      <c r="BX33" s="13"/>
      <c r="BY33" s="11"/>
      <c r="BZ33" s="12"/>
      <c r="CA33" s="12"/>
      <c r="CB33" s="11">
        <v>24</v>
      </c>
      <c r="CC33" s="13">
        <v>547.72</v>
      </c>
      <c r="CD33" s="11">
        <v>9</v>
      </c>
      <c r="CE33" s="11">
        <v>29</v>
      </c>
      <c r="CF33" s="13">
        <v>639.92</v>
      </c>
      <c r="CG33" s="11">
        <v>9</v>
      </c>
      <c r="CH33" s="12">
        <v>-0.1724</v>
      </c>
      <c r="CI33" s="12">
        <v>-0.1441</v>
      </c>
      <c r="CJ33" s="11">
        <v>2</v>
      </c>
      <c r="CK33" s="13">
        <v>25.12</v>
      </c>
      <c r="CL33" s="11">
        <v>15</v>
      </c>
      <c r="CM33" s="11">
        <v>15</v>
      </c>
      <c r="CN33" s="13">
        <v>333.44</v>
      </c>
      <c r="CO33" s="11">
        <v>16</v>
      </c>
      <c r="CP33" s="12">
        <v>-0.8667</v>
      </c>
      <c r="CQ33" s="12">
        <v>-0.9247</v>
      </c>
      <c r="CR33" s="11"/>
      <c r="CS33" s="13"/>
      <c r="CT33" s="11"/>
      <c r="CU33" s="11"/>
      <c r="CV33" s="13"/>
      <c r="CW33" s="11"/>
      <c r="CX33" s="12"/>
      <c r="CY33" s="12"/>
      <c r="CZ33" s="11">
        <v>5</v>
      </c>
      <c r="DA33" s="13">
        <v>204.95</v>
      </c>
      <c r="DB33" s="11">
        <v>15</v>
      </c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>
        <v>15</v>
      </c>
      <c r="DS33" s="11"/>
      <c r="DT33" s="13"/>
      <c r="DU33" s="11">
        <v>16</v>
      </c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>
        <v>1</v>
      </c>
      <c r="EG33" s="13">
        <v>25.5</v>
      </c>
      <c r="EH33" s="11">
        <v>6</v>
      </c>
      <c r="EI33" s="11"/>
      <c r="EJ33" s="13"/>
      <c r="EK33" s="11">
        <v>6</v>
      </c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>
        <v>6</v>
      </c>
      <c r="EY33" s="11"/>
      <c r="EZ33" s="13"/>
      <c r="FA33" s="11">
        <v>6</v>
      </c>
      <c r="FB33" s="12"/>
      <c r="FC33" s="12"/>
      <c r="FD33" s="11"/>
      <c r="FE33" s="13"/>
      <c r="FF33" s="11">
        <v>5</v>
      </c>
      <c r="FG33" s="11">
        <v>1</v>
      </c>
      <c r="FH33" s="13">
        <v>11.97</v>
      </c>
      <c r="FI33" s="11">
        <v>5</v>
      </c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>
        <v>13</v>
      </c>
      <c r="GE33" s="11">
        <v>3</v>
      </c>
      <c r="GF33" s="13">
        <v>76.56</v>
      </c>
      <c r="GG33" s="11">
        <v>9</v>
      </c>
      <c r="GH33" s="12"/>
      <c r="GI33" s="12"/>
      <c r="GJ33" s="11"/>
      <c r="GK33" s="13"/>
      <c r="GL33" s="11">
        <v>14</v>
      </c>
      <c r="GM33" s="11"/>
      <c r="GN33" s="13"/>
      <c r="GO33" s="11">
        <v>15</v>
      </c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>
        <v>28</v>
      </c>
      <c r="IB33" s="13">
        <v>576.85</v>
      </c>
      <c r="IC33" s="11"/>
      <c r="ID33" s="12"/>
      <c r="IE33" s="12"/>
      <c r="IF33" s="11"/>
      <c r="IG33" s="13"/>
      <c r="IH33" s="11"/>
      <c r="II33" s="11"/>
      <c r="IJ33" s="13"/>
      <c r="IK33" s="11">
        <v>11</v>
      </c>
      <c r="IL33" s="12"/>
      <c r="IM33" s="12"/>
      <c r="IN33" s="11"/>
      <c r="IO33" s="13"/>
      <c r="IP33" s="11"/>
      <c r="IQ33" s="11"/>
      <c r="IR33" s="13"/>
      <c r="IS33" s="11">
        <v>3</v>
      </c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>
        <v>15</v>
      </c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1542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>
        <v>110</v>
      </c>
      <c r="LQ33" s="11"/>
      <c r="LR33" s="11">
        <v>150</v>
      </c>
      <c r="LS33" s="11">
        <v>260</v>
      </c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>
        <v>870</v>
      </c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>
        <v>100</v>
      </c>
      <c r="NC33" s="11">
        <v>95</v>
      </c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>
        <v>496</v>
      </c>
      <c r="NV33" s="11"/>
      <c r="NW33" s="11"/>
      <c r="NX33" s="11"/>
      <c r="NY33" s="11">
        <v>200</v>
      </c>
      <c r="NZ33" s="11"/>
      <c r="OA33" s="11">
        <v>200</v>
      </c>
      <c r="OB33" s="11"/>
      <c r="OC33" s="11"/>
      <c r="OD33" s="11"/>
      <c r="OE33" s="11">
        <v>212</v>
      </c>
      <c r="OF33" s="11"/>
      <c r="OG33" s="11">
        <v>187</v>
      </c>
      <c r="OH33" s="11"/>
      <c r="OI33" s="11"/>
      <c r="OJ33" s="11"/>
      <c r="OK33" s="11"/>
      <c r="OL33" s="11"/>
      <c r="OM33" s="11"/>
      <c r="ON33" s="11"/>
    </row>
    <row r="34">
      <c r="A34" s="10" t="s">
        <v>163</v>
      </c>
      <c r="B34" s="10" t="s">
        <v>182</v>
      </c>
      <c r="C34" s="10" t="s">
        <v>179</v>
      </c>
      <c r="D34" s="11"/>
      <c r="E34" s="11">
        <f>=ROUNDDOWN({0},0)</f>
      </c>
      <c r="F34" s="11"/>
      <c r="G34" s="12"/>
      <c r="H34" s="11"/>
      <c r="I34" s="11">
        <f>=ROUNDDOWN({0},0)</f>
      </c>
      <c r="J34" s="11"/>
      <c r="K34" s="12"/>
      <c r="L34" s="11"/>
      <c r="M34" s="13"/>
      <c r="N34" s="11"/>
      <c r="O34" s="14"/>
      <c r="P34" s="11"/>
      <c r="Q34" s="13"/>
      <c r="R34" s="11"/>
      <c r="S34" s="14"/>
      <c r="T34" s="12"/>
      <c r="U34" s="12"/>
      <c r="V34" s="12"/>
      <c r="W34" s="12"/>
      <c r="X34" s="11"/>
      <c r="Y34" s="13"/>
      <c r="Z34" s="11"/>
      <c r="AA34" s="11"/>
      <c r="AB34" s="13"/>
      <c r="AC34" s="11"/>
      <c r="AD34" s="12"/>
      <c r="AE34" s="12"/>
      <c r="AF34" s="11"/>
      <c r="AG34" s="13"/>
      <c r="AH34" s="11"/>
      <c r="AI34" s="11"/>
      <c r="AJ34" s="13"/>
      <c r="AK34" s="11"/>
      <c r="AL34" s="12"/>
      <c r="AM34" s="12"/>
      <c r="AN34" s="11"/>
      <c r="AO34" s="13"/>
      <c r="AP34" s="11"/>
      <c r="AQ34" s="11"/>
      <c r="AR34" s="13"/>
      <c r="AS34" s="11"/>
      <c r="AT34" s="12"/>
      <c r="AU34" s="12"/>
      <c r="AV34" s="11"/>
      <c r="AW34" s="13"/>
      <c r="AX34" s="11"/>
      <c r="AY34" s="11"/>
      <c r="AZ34" s="13"/>
      <c r="BA34" s="11"/>
      <c r="BB34" s="12"/>
      <c r="BC34" s="12"/>
      <c r="BD34" s="11"/>
      <c r="BE34" s="13"/>
      <c r="BF34" s="11"/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/>
      <c r="BU34" s="13"/>
      <c r="BV34" s="11"/>
      <c r="BW34" s="11"/>
      <c r="BX34" s="13"/>
      <c r="BY34" s="11"/>
      <c r="BZ34" s="12"/>
      <c r="CA34" s="12"/>
      <c r="CB34" s="11"/>
      <c r="CC34" s="13"/>
      <c r="CD34" s="11"/>
      <c r="CE34" s="11"/>
      <c r="CF34" s="13"/>
      <c r="CG34" s="11"/>
      <c r="CH34" s="12"/>
      <c r="CI34" s="12"/>
      <c r="CJ34" s="11"/>
      <c r="CK34" s="13"/>
      <c r="CL34" s="11"/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</row>
    <row r="35">
      <c r="A35" s="10" t="s">
        <v>163</v>
      </c>
      <c r="B35" s="10" t="s">
        <v>183</v>
      </c>
      <c r="C35" s="10" t="s">
        <v>169</v>
      </c>
      <c r="D35" s="11">
        <v>8768</v>
      </c>
      <c r="E35" s="11">
        <f>=ROUNDDOWN({0},0)</f>
      </c>
      <c r="F35" s="11">
        <v>13333</v>
      </c>
      <c r="G35" s="12"/>
      <c r="H35" s="11"/>
      <c r="I35" s="11">
        <f>=ROUNDDOWN({0},0)</f>
      </c>
      <c r="J35" s="11"/>
      <c r="K35" s="12"/>
      <c r="L35" s="11">
        <v>1887</v>
      </c>
      <c r="M35" s="13">
        <v>163593.62</v>
      </c>
      <c r="N35" s="11">
        <v>115</v>
      </c>
      <c r="O35" s="14">
        <v>1422.55</v>
      </c>
      <c r="P35" s="11">
        <v>2502</v>
      </c>
      <c r="Q35" s="13">
        <v>197500.38</v>
      </c>
      <c r="R35" s="11">
        <v>100</v>
      </c>
      <c r="S35" s="14">
        <v>1975</v>
      </c>
      <c r="T35" s="12">
        <v>-0.2458</v>
      </c>
      <c r="U35" s="12">
        <v>-0.1717</v>
      </c>
      <c r="V35" s="12">
        <v>0.15</v>
      </c>
      <c r="W35" s="12">
        <v>-0.2797</v>
      </c>
      <c r="X35" s="11">
        <v>385</v>
      </c>
      <c r="Y35" s="13">
        <v>30194.18</v>
      </c>
      <c r="Z35" s="11">
        <v>99</v>
      </c>
      <c r="AA35" s="11">
        <v>634</v>
      </c>
      <c r="AB35" s="13">
        <v>50077.71</v>
      </c>
      <c r="AC35" s="11">
        <v>64</v>
      </c>
      <c r="AD35" s="12">
        <v>-0.3927</v>
      </c>
      <c r="AE35" s="12">
        <v>-0.3971</v>
      </c>
      <c r="AF35" s="11">
        <v>464</v>
      </c>
      <c r="AG35" s="13">
        <v>40424.91</v>
      </c>
      <c r="AH35" s="11">
        <v>115</v>
      </c>
      <c r="AI35" s="11">
        <v>243</v>
      </c>
      <c r="AJ35" s="13">
        <v>20385.13</v>
      </c>
      <c r="AK35" s="11">
        <v>100</v>
      </c>
      <c r="AL35" s="12">
        <v>0.9095</v>
      </c>
      <c r="AM35" s="12">
        <v>0.9831</v>
      </c>
      <c r="AN35" s="11">
        <v>307</v>
      </c>
      <c r="AO35" s="13">
        <v>27904.75</v>
      </c>
      <c r="AP35" s="11">
        <v>105</v>
      </c>
      <c r="AQ35" s="11">
        <v>402</v>
      </c>
      <c r="AR35" s="13">
        <v>33631.52</v>
      </c>
      <c r="AS35" s="11">
        <v>85</v>
      </c>
      <c r="AT35" s="12">
        <v>-0.2363</v>
      </c>
      <c r="AU35" s="12">
        <v>-0.1703</v>
      </c>
      <c r="AV35" s="11">
        <v>275</v>
      </c>
      <c r="AW35" s="13">
        <v>26478.74</v>
      </c>
      <c r="AX35" s="11">
        <v>115</v>
      </c>
      <c r="AY35" s="11">
        <v>293</v>
      </c>
      <c r="AZ35" s="13">
        <v>26511.5</v>
      </c>
      <c r="BA35" s="11">
        <v>100</v>
      </c>
      <c r="BB35" s="12">
        <v>-0.0614</v>
      </c>
      <c r="BC35" s="12">
        <v>-0.0012</v>
      </c>
      <c r="BD35" s="11">
        <v>189</v>
      </c>
      <c r="BE35" s="13">
        <v>13386.57</v>
      </c>
      <c r="BF35" s="11">
        <v>115</v>
      </c>
      <c r="BG35" s="11">
        <v>252</v>
      </c>
      <c r="BH35" s="13">
        <v>18168.75</v>
      </c>
      <c r="BI35" s="11">
        <v>100</v>
      </c>
      <c r="BJ35" s="12">
        <v>-0.25</v>
      </c>
      <c r="BK35" s="12">
        <v>-0.2632</v>
      </c>
      <c r="BL35" s="11">
        <v>117</v>
      </c>
      <c r="BM35" s="13">
        <v>11132.29</v>
      </c>
      <c r="BN35" s="11">
        <v>112</v>
      </c>
      <c r="BO35" s="11">
        <v>358</v>
      </c>
      <c r="BP35" s="13">
        <v>23977.74</v>
      </c>
      <c r="BQ35" s="11">
        <v>95</v>
      </c>
      <c r="BR35" s="12">
        <v>-0.6732</v>
      </c>
      <c r="BS35" s="12">
        <v>-0.5357</v>
      </c>
      <c r="BT35" s="11"/>
      <c r="BU35" s="13"/>
      <c r="BV35" s="11"/>
      <c r="BW35" s="11"/>
      <c r="BX35" s="13"/>
      <c r="BY35" s="11"/>
      <c r="BZ35" s="12"/>
      <c r="CA35" s="12"/>
      <c r="CB35" s="11">
        <v>101</v>
      </c>
      <c r="CC35" s="13">
        <v>8324.62</v>
      </c>
      <c r="CD35" s="11">
        <v>77</v>
      </c>
      <c r="CE35" s="11">
        <v>111</v>
      </c>
      <c r="CF35" s="13">
        <v>8705.38</v>
      </c>
      <c r="CG35" s="11">
        <v>62</v>
      </c>
      <c r="CH35" s="12">
        <v>-0.0901</v>
      </c>
      <c r="CI35" s="12">
        <v>-0.0437</v>
      </c>
      <c r="CJ35" s="11">
        <v>8</v>
      </c>
      <c r="CK35" s="13">
        <v>721.74</v>
      </c>
      <c r="CL35" s="11">
        <v>94</v>
      </c>
      <c r="CM35" s="11">
        <v>38</v>
      </c>
      <c r="CN35" s="13">
        <v>1956.47</v>
      </c>
      <c r="CO35" s="11">
        <v>82</v>
      </c>
      <c r="CP35" s="12">
        <v>-0.7895</v>
      </c>
      <c r="CQ35" s="12">
        <v>-0.6311</v>
      </c>
      <c r="CR35" s="11"/>
      <c r="CS35" s="13"/>
      <c r="CT35" s="11"/>
      <c r="CU35" s="11"/>
      <c r="CV35" s="13"/>
      <c r="CW35" s="11"/>
      <c r="CX35" s="12"/>
      <c r="CY35" s="12"/>
      <c r="CZ35" s="11">
        <v>23</v>
      </c>
      <c r="DA35" s="13">
        <v>2909.77</v>
      </c>
      <c r="DB35" s="11">
        <v>115</v>
      </c>
      <c r="DC35" s="11"/>
      <c r="DD35" s="13"/>
      <c r="DE35" s="11"/>
      <c r="DF35" s="12"/>
      <c r="DG35" s="12"/>
      <c r="DH35" s="11"/>
      <c r="DI35" s="13"/>
      <c r="DJ35" s="11"/>
      <c r="DK35" s="11"/>
      <c r="DL35" s="13"/>
      <c r="DM35" s="11"/>
      <c r="DN35" s="12"/>
      <c r="DO35" s="12"/>
      <c r="DP35" s="11">
        <v>1</v>
      </c>
      <c r="DQ35" s="13">
        <v>149.99</v>
      </c>
      <c r="DR35" s="11">
        <v>115</v>
      </c>
      <c r="DS35" s="11">
        <v>3</v>
      </c>
      <c r="DT35" s="13">
        <v>105.47</v>
      </c>
      <c r="DU35" s="11">
        <v>100</v>
      </c>
      <c r="DV35" s="12">
        <v>-0.6667</v>
      </c>
      <c r="DW35" s="12">
        <v>0.4221</v>
      </c>
      <c r="DX35" s="11"/>
      <c r="DY35" s="13"/>
      <c r="DZ35" s="11"/>
      <c r="EA35" s="11"/>
      <c r="EB35" s="13"/>
      <c r="EC35" s="11"/>
      <c r="ED35" s="12"/>
      <c r="EE35" s="12"/>
      <c r="EF35" s="11">
        <v>2</v>
      </c>
      <c r="EG35" s="13">
        <v>122.14</v>
      </c>
      <c r="EH35" s="11">
        <v>31</v>
      </c>
      <c r="EI35" s="11"/>
      <c r="EJ35" s="13"/>
      <c r="EK35" s="11">
        <v>33</v>
      </c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>
        <v>2</v>
      </c>
      <c r="EW35" s="13">
        <v>251.46</v>
      </c>
      <c r="EX35" s="11">
        <v>27</v>
      </c>
      <c r="EY35" s="11">
        <v>5</v>
      </c>
      <c r="EZ35" s="13">
        <v>500</v>
      </c>
      <c r="FA35" s="11">
        <v>22</v>
      </c>
      <c r="FB35" s="12">
        <v>-0.6</v>
      </c>
      <c r="FC35" s="12">
        <v>-0.4971</v>
      </c>
      <c r="FD35" s="11">
        <v>7</v>
      </c>
      <c r="FE35" s="13">
        <v>780.21</v>
      </c>
      <c r="FF35" s="11">
        <v>37</v>
      </c>
      <c r="FG35" s="11">
        <v>8</v>
      </c>
      <c r="FH35" s="13">
        <v>776.73</v>
      </c>
      <c r="FI35" s="11">
        <v>35</v>
      </c>
      <c r="FJ35" s="12">
        <v>-0.125</v>
      </c>
      <c r="FK35" s="12">
        <v>0.0045</v>
      </c>
      <c r="FL35" s="11">
        <v>1</v>
      </c>
      <c r="FM35" s="13">
        <v>156.01</v>
      </c>
      <c r="FN35" s="11">
        <v>26</v>
      </c>
      <c r="FO35" s="11">
        <v>2</v>
      </c>
      <c r="FP35" s="13">
        <v>282.18</v>
      </c>
      <c r="FQ35" s="11">
        <v>8</v>
      </c>
      <c r="FR35" s="12">
        <v>-0.5</v>
      </c>
      <c r="FS35" s="12">
        <v>-0.4471</v>
      </c>
      <c r="FT35" s="11"/>
      <c r="FU35" s="13"/>
      <c r="FV35" s="11"/>
      <c r="FW35" s="11"/>
      <c r="FX35" s="13"/>
      <c r="FY35" s="11"/>
      <c r="FZ35" s="12"/>
      <c r="GA35" s="12"/>
      <c r="GB35" s="11">
        <v>2</v>
      </c>
      <c r="GC35" s="13">
        <v>294.84</v>
      </c>
      <c r="GD35" s="11">
        <v>100</v>
      </c>
      <c r="GE35" s="11">
        <v>6</v>
      </c>
      <c r="GF35" s="13">
        <v>425.27</v>
      </c>
      <c r="GG35" s="11">
        <v>55</v>
      </c>
      <c r="GH35" s="12">
        <v>-0.6667</v>
      </c>
      <c r="GI35" s="12">
        <v>-0.3067</v>
      </c>
      <c r="GJ35" s="11">
        <v>3</v>
      </c>
      <c r="GK35" s="13">
        <v>361.4</v>
      </c>
      <c r="GL35" s="11">
        <v>83</v>
      </c>
      <c r="GM35" s="11">
        <v>8</v>
      </c>
      <c r="GN35" s="13">
        <v>767.73</v>
      </c>
      <c r="GO35" s="11">
        <v>79</v>
      </c>
      <c r="GP35" s="12">
        <v>-0.625</v>
      </c>
      <c r="GQ35" s="12">
        <v>-0.5293</v>
      </c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>
        <v>138</v>
      </c>
      <c r="IB35" s="13">
        <v>11113.3</v>
      </c>
      <c r="IC35" s="11"/>
      <c r="ID35" s="12">
        <v>-1</v>
      </c>
      <c r="IE35" s="12">
        <v>-1</v>
      </c>
      <c r="IF35" s="11"/>
      <c r="IG35" s="13"/>
      <c r="IH35" s="11"/>
      <c r="II35" s="11">
        <v>1</v>
      </c>
      <c r="IJ35" s="13">
        <v>115.5</v>
      </c>
      <c r="IK35" s="11">
        <v>40</v>
      </c>
      <c r="IL35" s="12">
        <v>-1</v>
      </c>
      <c r="IM35" s="12">
        <v>-1</v>
      </c>
      <c r="IN35" s="11"/>
      <c r="IO35" s="13"/>
      <c r="IP35" s="11"/>
      <c r="IQ35" s="11"/>
      <c r="IR35" s="13"/>
      <c r="IS35" s="11">
        <v>14</v>
      </c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>
        <v>103</v>
      </c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>
        <v>8768</v>
      </c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>
        <v>470</v>
      </c>
      <c r="LQ35" s="11"/>
      <c r="LR35" s="11">
        <v>479</v>
      </c>
      <c r="LS35" s="11">
        <v>345</v>
      </c>
      <c r="LT35" s="11"/>
      <c r="LU35" s="11">
        <v>260</v>
      </c>
      <c r="LV35" s="11">
        <v>146</v>
      </c>
      <c r="LW35" s="11">
        <v>220</v>
      </c>
      <c r="LX35" s="11"/>
      <c r="LY35" s="11"/>
      <c r="LZ35" s="11">
        <v>178</v>
      </c>
      <c r="MA35" s="11"/>
      <c r="MB35" s="11">
        <v>65</v>
      </c>
      <c r="MC35" s="11">
        <v>378</v>
      </c>
      <c r="MD35" s="11">
        <v>115</v>
      </c>
      <c r="ME35" s="11">
        <v>817</v>
      </c>
      <c r="MF35" s="11">
        <v>311</v>
      </c>
      <c r="MG35" s="11"/>
      <c r="MH35" s="11"/>
      <c r="MI35" s="11">
        <v>50</v>
      </c>
      <c r="MJ35" s="11"/>
      <c r="MK35" s="11"/>
      <c r="ML35" s="11"/>
      <c r="MM35" s="11">
        <v>163</v>
      </c>
      <c r="MN35" s="11"/>
      <c r="MO35" s="11">
        <v>1902</v>
      </c>
      <c r="MP35" s="11"/>
      <c r="MQ35" s="11">
        <v>60</v>
      </c>
      <c r="MR35" s="11"/>
      <c r="MS35" s="11"/>
      <c r="MT35" s="11"/>
      <c r="MU35" s="11">
        <v>68</v>
      </c>
      <c r="MV35" s="11"/>
      <c r="MW35" s="11"/>
      <c r="MX35" s="11"/>
      <c r="MY35" s="11"/>
      <c r="MZ35" s="11">
        <v>12</v>
      </c>
      <c r="NA35" s="11"/>
      <c r="NB35" s="11">
        <v>739</v>
      </c>
      <c r="NC35" s="11">
        <v>235</v>
      </c>
      <c r="ND35" s="11">
        <v>240</v>
      </c>
      <c r="NE35" s="11"/>
      <c r="NF35" s="11"/>
      <c r="NG35" s="11"/>
      <c r="NH35" s="11">
        <v>798</v>
      </c>
      <c r="NI35" s="11">
        <v>218</v>
      </c>
      <c r="NJ35" s="11"/>
      <c r="NK35" s="11">
        <v>150</v>
      </c>
      <c r="NL35" s="11"/>
      <c r="NM35" s="11">
        <v>330</v>
      </c>
      <c r="NN35" s="11">
        <v>500</v>
      </c>
      <c r="NO35" s="11"/>
      <c r="NP35" s="11"/>
      <c r="NQ35" s="11">
        <v>459</v>
      </c>
      <c r="NR35" s="11"/>
      <c r="NS35" s="11"/>
      <c r="NT35" s="11"/>
      <c r="NU35" s="11">
        <v>900</v>
      </c>
      <c r="NV35" s="11">
        <v>35</v>
      </c>
      <c r="NW35" s="11"/>
      <c r="NX35" s="11"/>
      <c r="NY35" s="11">
        <v>200</v>
      </c>
      <c r="NZ35" s="11"/>
      <c r="OA35" s="11">
        <v>200</v>
      </c>
      <c r="OB35" s="11"/>
      <c r="OC35" s="11"/>
      <c r="OD35" s="11"/>
      <c r="OE35" s="11">
        <v>500</v>
      </c>
      <c r="OF35" s="11"/>
      <c r="OG35" s="11">
        <v>881</v>
      </c>
      <c r="OH35" s="11">
        <v>220</v>
      </c>
      <c r="OI35" s="11"/>
      <c r="OJ35" s="11">
        <v>445</v>
      </c>
      <c r="OK35" s="11"/>
      <c r="OL35" s="11">
        <v>244</v>
      </c>
      <c r="OM35" s="11"/>
      <c r="ON35" s="11"/>
    </row>
    <row r="36">
      <c r="A36" s="10" t="s">
        <v>163</v>
      </c>
      <c r="B36" s="10" t="s">
        <v>184</v>
      </c>
      <c r="C36" s="10" t="s">
        <v>171</v>
      </c>
      <c r="D36" s="11">
        <v>4854</v>
      </c>
      <c r="E36" s="11">
        <f>=ROUNDDOWN(18.1593714927048,0)</f>
      </c>
      <c r="F36" s="11">
        <v>4940</v>
      </c>
      <c r="G36" s="12">
        <v>1</v>
      </c>
      <c r="H36" s="11"/>
      <c r="I36" s="11">
        <f>=ROUNDDOWN({0},0)</f>
      </c>
      <c r="J36" s="11"/>
      <c r="K36" s="12"/>
      <c r="L36" s="11">
        <v>1047</v>
      </c>
      <c r="M36" s="13">
        <v>16190.23</v>
      </c>
      <c r="N36" s="11">
        <v>8</v>
      </c>
      <c r="O36" s="14">
        <v>2023.78</v>
      </c>
      <c r="P36" s="11">
        <v>1451</v>
      </c>
      <c r="Q36" s="13">
        <v>22503.78</v>
      </c>
      <c r="R36" s="11">
        <v>12</v>
      </c>
      <c r="S36" s="14">
        <v>1875.32</v>
      </c>
      <c r="T36" s="12">
        <v>-0.2784</v>
      </c>
      <c r="U36" s="12">
        <v>-0.2806</v>
      </c>
      <c r="V36" s="12">
        <v>-0.3333</v>
      </c>
      <c r="W36" s="12">
        <v>0.0792</v>
      </c>
      <c r="X36" s="11">
        <v>296</v>
      </c>
      <c r="Y36" s="13">
        <v>4698.39</v>
      </c>
      <c r="Z36" s="11">
        <v>8</v>
      </c>
      <c r="AA36" s="11">
        <v>572</v>
      </c>
      <c r="AB36" s="13">
        <v>9172.76</v>
      </c>
      <c r="AC36" s="11">
        <v>12</v>
      </c>
      <c r="AD36" s="12">
        <v>-0.4825</v>
      </c>
      <c r="AE36" s="12">
        <v>-0.4878</v>
      </c>
      <c r="AF36" s="11">
        <v>49</v>
      </c>
      <c r="AG36" s="13">
        <v>746.76</v>
      </c>
      <c r="AH36" s="11">
        <v>8</v>
      </c>
      <c r="AI36" s="11">
        <v>68</v>
      </c>
      <c r="AJ36" s="13">
        <v>1009.04</v>
      </c>
      <c r="AK36" s="11">
        <v>12</v>
      </c>
      <c r="AL36" s="12">
        <v>-0.2794</v>
      </c>
      <c r="AM36" s="12">
        <v>-0.2599</v>
      </c>
      <c r="AN36" s="11">
        <v>212</v>
      </c>
      <c r="AO36" s="13">
        <v>3027.9</v>
      </c>
      <c r="AP36" s="11">
        <v>8</v>
      </c>
      <c r="AQ36" s="11">
        <v>146</v>
      </c>
      <c r="AR36" s="13">
        <v>2116.38</v>
      </c>
      <c r="AS36" s="11">
        <v>12</v>
      </c>
      <c r="AT36" s="12">
        <v>0.4521</v>
      </c>
      <c r="AU36" s="12">
        <v>0.4307</v>
      </c>
      <c r="AV36" s="11">
        <v>260</v>
      </c>
      <c r="AW36" s="13">
        <v>4007.46</v>
      </c>
      <c r="AX36" s="11">
        <v>8</v>
      </c>
      <c r="AY36" s="11">
        <v>154</v>
      </c>
      <c r="AZ36" s="13">
        <v>2295.9</v>
      </c>
      <c r="BA36" s="11">
        <v>12</v>
      </c>
      <c r="BB36" s="12">
        <v>0.6883</v>
      </c>
      <c r="BC36" s="12">
        <v>0.7455</v>
      </c>
      <c r="BD36" s="11">
        <v>15</v>
      </c>
      <c r="BE36" s="13">
        <v>206.43</v>
      </c>
      <c r="BF36" s="11">
        <v>8</v>
      </c>
      <c r="BG36" s="11">
        <v>22</v>
      </c>
      <c r="BH36" s="13">
        <v>295.25</v>
      </c>
      <c r="BI36" s="11">
        <v>12</v>
      </c>
      <c r="BJ36" s="12">
        <v>-0.3182</v>
      </c>
      <c r="BK36" s="12">
        <v>-0.3008</v>
      </c>
      <c r="BL36" s="11">
        <v>39</v>
      </c>
      <c r="BM36" s="13">
        <v>560.82</v>
      </c>
      <c r="BN36" s="11">
        <v>8</v>
      </c>
      <c r="BO36" s="11">
        <v>150</v>
      </c>
      <c r="BP36" s="13">
        <v>2157</v>
      </c>
      <c r="BQ36" s="11">
        <v>12</v>
      </c>
      <c r="BR36" s="12">
        <v>-0.74</v>
      </c>
      <c r="BS36" s="12">
        <v>-0.74</v>
      </c>
      <c r="BT36" s="11">
        <v>130</v>
      </c>
      <c r="BU36" s="13">
        <v>2134.12</v>
      </c>
      <c r="BV36" s="11">
        <v>8</v>
      </c>
      <c r="BW36" s="11">
        <v>217</v>
      </c>
      <c r="BX36" s="13">
        <v>3571.04</v>
      </c>
      <c r="BY36" s="11">
        <v>12</v>
      </c>
      <c r="BZ36" s="12">
        <v>-0.4009</v>
      </c>
      <c r="CA36" s="12">
        <v>-0.4024</v>
      </c>
      <c r="CB36" s="11">
        <v>10</v>
      </c>
      <c r="CC36" s="13">
        <v>163.7</v>
      </c>
      <c r="CD36" s="11">
        <v>4</v>
      </c>
      <c r="CE36" s="11">
        <v>9</v>
      </c>
      <c r="CF36" s="13">
        <v>147.33</v>
      </c>
      <c r="CG36" s="11">
        <v>2</v>
      </c>
      <c r="CH36" s="12">
        <v>0.1111</v>
      </c>
      <c r="CI36" s="12">
        <v>0.1111</v>
      </c>
      <c r="CJ36" s="11">
        <v>9</v>
      </c>
      <c r="CK36" s="13">
        <v>139.97</v>
      </c>
      <c r="CL36" s="11">
        <v>8</v>
      </c>
      <c r="CM36" s="11">
        <v>53</v>
      </c>
      <c r="CN36" s="13">
        <v>824.47</v>
      </c>
      <c r="CO36" s="11">
        <v>10</v>
      </c>
      <c r="CP36" s="12">
        <v>-0.8302</v>
      </c>
      <c r="CQ36" s="12">
        <v>-0.8302</v>
      </c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>
        <v>8</v>
      </c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>
        <v>4</v>
      </c>
      <c r="DQ36" s="13">
        <v>131.96</v>
      </c>
      <c r="DR36" s="11">
        <v>8</v>
      </c>
      <c r="DS36" s="11"/>
      <c r="DT36" s="13"/>
      <c r="DU36" s="11">
        <v>12</v>
      </c>
      <c r="DV36" s="12"/>
      <c r="DW36" s="12"/>
      <c r="DX36" s="11">
        <v>4</v>
      </c>
      <c r="DY36" s="13">
        <v>62.2</v>
      </c>
      <c r="DZ36" s="11">
        <v>3</v>
      </c>
      <c r="EA36" s="11">
        <v>15</v>
      </c>
      <c r="EB36" s="13">
        <v>233.25</v>
      </c>
      <c r="EC36" s="11">
        <v>3</v>
      </c>
      <c r="ED36" s="12">
        <v>-0.7333</v>
      </c>
      <c r="EE36" s="12">
        <v>-0.7333</v>
      </c>
      <c r="EF36" s="11">
        <v>3</v>
      </c>
      <c r="EG36" s="13">
        <v>46.77</v>
      </c>
      <c r="EH36" s="11">
        <v>8</v>
      </c>
      <c r="EI36" s="11">
        <v>2</v>
      </c>
      <c r="EJ36" s="13">
        <v>31.18</v>
      </c>
      <c r="EK36" s="11">
        <v>10</v>
      </c>
      <c r="EL36" s="12">
        <v>0.5</v>
      </c>
      <c r="EM36" s="12">
        <v>0.5</v>
      </c>
      <c r="EN36" s="11">
        <v>7</v>
      </c>
      <c r="EO36" s="13">
        <v>110.95</v>
      </c>
      <c r="EP36" s="11">
        <v>5</v>
      </c>
      <c r="EQ36" s="11">
        <v>4</v>
      </c>
      <c r="ER36" s="13">
        <v>63.4</v>
      </c>
      <c r="ES36" s="11">
        <v>6</v>
      </c>
      <c r="ET36" s="12">
        <v>0.75</v>
      </c>
      <c r="EU36" s="12">
        <v>0.75</v>
      </c>
      <c r="EV36" s="11">
        <v>4</v>
      </c>
      <c r="EW36" s="13">
        <v>68.6</v>
      </c>
      <c r="EX36" s="11">
        <v>5</v>
      </c>
      <c r="EY36" s="11"/>
      <c r="EZ36" s="13"/>
      <c r="FA36" s="11">
        <v>7</v>
      </c>
      <c r="FB36" s="12"/>
      <c r="FC36" s="12"/>
      <c r="FD36" s="11"/>
      <c r="FE36" s="13"/>
      <c r="FF36" s="11">
        <v>1</v>
      </c>
      <c r="FG36" s="11"/>
      <c r="FH36" s="13"/>
      <c r="FI36" s="11">
        <v>1</v>
      </c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>
        <v>5</v>
      </c>
      <c r="GC36" s="13">
        <v>84.2</v>
      </c>
      <c r="GD36" s="11">
        <v>8</v>
      </c>
      <c r="GE36" s="11"/>
      <c r="GF36" s="13"/>
      <c r="GG36" s="11">
        <v>4</v>
      </c>
      <c r="GH36" s="12"/>
      <c r="GI36" s="12"/>
      <c r="GJ36" s="11"/>
      <c r="GK36" s="13"/>
      <c r="GL36" s="11">
        <v>8</v>
      </c>
      <c r="GM36" s="11"/>
      <c r="GN36" s="13"/>
      <c r="GO36" s="11">
        <v>10</v>
      </c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>
        <v>39</v>
      </c>
      <c r="IB36" s="13">
        <v>586.78</v>
      </c>
      <c r="IC36" s="11"/>
      <c r="ID36" s="12"/>
      <c r="IE36" s="12"/>
      <c r="IF36" s="11"/>
      <c r="IG36" s="13"/>
      <c r="IH36" s="11"/>
      <c r="II36" s="11"/>
      <c r="IJ36" s="13"/>
      <c r="IK36" s="11">
        <v>12</v>
      </c>
      <c r="IL36" s="12"/>
      <c r="IM36" s="12"/>
      <c r="IN36" s="11"/>
      <c r="IO36" s="13"/>
      <c r="IP36" s="11"/>
      <c r="IQ36" s="11"/>
      <c r="IR36" s="13"/>
      <c r="IS36" s="11">
        <v>4</v>
      </c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>
        <v>8</v>
      </c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>
        <v>4832</v>
      </c>
      <c r="LA36" s="11"/>
      <c r="LB36" s="11"/>
      <c r="LC36" s="11"/>
      <c r="LD36" s="11">
        <v>22</v>
      </c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>
        <v>500</v>
      </c>
      <c r="LX36" s="11"/>
      <c r="LY36" s="11"/>
      <c r="LZ36" s="11"/>
      <c r="MA36" s="11">
        <v>1300</v>
      </c>
      <c r="MB36" s="11"/>
      <c r="MC36" s="11"/>
      <c r="MD36" s="11"/>
      <c r="ME36" s="11">
        <v>380</v>
      </c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>
        <v>140</v>
      </c>
      <c r="MX36" s="11">
        <v>400</v>
      </c>
      <c r="MY36" s="11"/>
      <c r="MZ36" s="11"/>
      <c r="NA36" s="11">
        <v>240</v>
      </c>
      <c r="NB36" s="11"/>
      <c r="NC36" s="11"/>
      <c r="ND36" s="11"/>
      <c r="NE36" s="11"/>
      <c r="NF36" s="11">
        <v>780</v>
      </c>
      <c r="NG36" s="11"/>
      <c r="NH36" s="11"/>
      <c r="NI36" s="11"/>
      <c r="NJ36" s="11"/>
      <c r="NK36" s="11">
        <v>800</v>
      </c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>
        <v>400</v>
      </c>
      <c r="OM36" s="11"/>
      <c r="ON36" s="11"/>
    </row>
    <row r="37">
      <c r="A37" s="10" t="s">
        <v>163</v>
      </c>
      <c r="B37" s="10" t="s">
        <v>184</v>
      </c>
      <c r="C37" s="10" t="s">
        <v>165</v>
      </c>
      <c r="D37" s="11">
        <v>31742</v>
      </c>
      <c r="E37" s="11">
        <f>=ROUNDDOWN(33.1786348907704,0)</f>
      </c>
      <c r="F37" s="11">
        <v>17292</v>
      </c>
      <c r="G37" s="12">
        <v>0.893</v>
      </c>
      <c r="H37" s="11"/>
      <c r="I37" s="11">
        <f>=ROUNDDOWN({0},0)</f>
      </c>
      <c r="J37" s="11"/>
      <c r="K37" s="12"/>
      <c r="L37" s="11">
        <v>3266</v>
      </c>
      <c r="M37" s="13">
        <v>250386.71</v>
      </c>
      <c r="N37" s="11">
        <v>72</v>
      </c>
      <c r="O37" s="14">
        <v>3477.59</v>
      </c>
      <c r="P37" s="11">
        <v>3678</v>
      </c>
      <c r="Q37" s="13">
        <v>285571.74</v>
      </c>
      <c r="R37" s="11">
        <v>85</v>
      </c>
      <c r="S37" s="14">
        <v>3359.67</v>
      </c>
      <c r="T37" s="12">
        <v>-0.112</v>
      </c>
      <c r="U37" s="12">
        <v>-0.1232</v>
      </c>
      <c r="V37" s="12">
        <v>-0.1529</v>
      </c>
      <c r="W37" s="12">
        <v>0.0351</v>
      </c>
      <c r="X37" s="11">
        <v>971</v>
      </c>
      <c r="Y37" s="13">
        <v>77202.84</v>
      </c>
      <c r="Z37" s="11">
        <v>61</v>
      </c>
      <c r="AA37" s="11">
        <v>846</v>
      </c>
      <c r="AB37" s="13">
        <v>67028.92</v>
      </c>
      <c r="AC37" s="11">
        <v>60</v>
      </c>
      <c r="AD37" s="12">
        <v>0.1478</v>
      </c>
      <c r="AE37" s="12">
        <v>0.1518</v>
      </c>
      <c r="AF37" s="11">
        <v>340</v>
      </c>
      <c r="AG37" s="13">
        <v>27630.68</v>
      </c>
      <c r="AH37" s="11">
        <v>68</v>
      </c>
      <c r="AI37" s="11">
        <v>279</v>
      </c>
      <c r="AJ37" s="13">
        <v>22808.21</v>
      </c>
      <c r="AK37" s="11">
        <v>81</v>
      </c>
      <c r="AL37" s="12">
        <v>0.2186</v>
      </c>
      <c r="AM37" s="12">
        <v>0.2114</v>
      </c>
      <c r="AN37" s="11">
        <v>601</v>
      </c>
      <c r="AO37" s="13">
        <v>46203.52</v>
      </c>
      <c r="AP37" s="11">
        <v>62</v>
      </c>
      <c r="AQ37" s="11">
        <v>442</v>
      </c>
      <c r="AR37" s="13">
        <v>34667.6</v>
      </c>
      <c r="AS37" s="11">
        <v>77</v>
      </c>
      <c r="AT37" s="12">
        <v>0.3597</v>
      </c>
      <c r="AU37" s="12">
        <v>0.3328</v>
      </c>
      <c r="AV37" s="11">
        <v>181</v>
      </c>
      <c r="AW37" s="13">
        <v>13380.66</v>
      </c>
      <c r="AX37" s="11">
        <v>68</v>
      </c>
      <c r="AY37" s="11">
        <v>383</v>
      </c>
      <c r="AZ37" s="13">
        <v>28808.18</v>
      </c>
      <c r="BA37" s="11">
        <v>81</v>
      </c>
      <c r="BB37" s="12">
        <v>-0.5274</v>
      </c>
      <c r="BC37" s="12">
        <v>-0.5355</v>
      </c>
      <c r="BD37" s="11">
        <v>240</v>
      </c>
      <c r="BE37" s="13">
        <v>15860.18</v>
      </c>
      <c r="BF37" s="11">
        <v>68</v>
      </c>
      <c r="BG37" s="11">
        <v>330</v>
      </c>
      <c r="BH37" s="13">
        <v>22385.28</v>
      </c>
      <c r="BI37" s="11">
        <v>81</v>
      </c>
      <c r="BJ37" s="12">
        <v>-0.2727</v>
      </c>
      <c r="BK37" s="12">
        <v>-0.2915</v>
      </c>
      <c r="BL37" s="11">
        <v>333</v>
      </c>
      <c r="BM37" s="13">
        <v>23952.52</v>
      </c>
      <c r="BN37" s="11">
        <v>68</v>
      </c>
      <c r="BO37" s="11">
        <v>401</v>
      </c>
      <c r="BP37" s="13">
        <v>30907.64</v>
      </c>
      <c r="BQ37" s="11">
        <v>81</v>
      </c>
      <c r="BR37" s="12">
        <v>-0.1696</v>
      </c>
      <c r="BS37" s="12">
        <v>-0.225</v>
      </c>
      <c r="BT37" s="11">
        <v>364</v>
      </c>
      <c r="BU37" s="13">
        <v>28171.18</v>
      </c>
      <c r="BV37" s="11">
        <v>68</v>
      </c>
      <c r="BW37" s="11">
        <v>505</v>
      </c>
      <c r="BX37" s="13">
        <v>40864.31</v>
      </c>
      <c r="BY37" s="11">
        <v>81</v>
      </c>
      <c r="BZ37" s="12">
        <v>-0.2792</v>
      </c>
      <c r="CA37" s="12">
        <v>-0.3106</v>
      </c>
      <c r="CB37" s="11">
        <v>93</v>
      </c>
      <c r="CC37" s="13">
        <v>6505.96</v>
      </c>
      <c r="CD37" s="11">
        <v>68</v>
      </c>
      <c r="CE37" s="11">
        <v>115</v>
      </c>
      <c r="CF37" s="13">
        <v>8904.7</v>
      </c>
      <c r="CG37" s="11">
        <v>65</v>
      </c>
      <c r="CH37" s="12">
        <v>-0.1913</v>
      </c>
      <c r="CI37" s="12">
        <v>-0.2694</v>
      </c>
      <c r="CJ37" s="11">
        <v>26</v>
      </c>
      <c r="CK37" s="13">
        <v>2097.12</v>
      </c>
      <c r="CL37" s="11">
        <v>48</v>
      </c>
      <c r="CM37" s="11">
        <v>18</v>
      </c>
      <c r="CN37" s="13">
        <v>1433.59</v>
      </c>
      <c r="CO37" s="11">
        <v>57</v>
      </c>
      <c r="CP37" s="12">
        <v>0.4444</v>
      </c>
      <c r="CQ37" s="12">
        <v>0.4628</v>
      </c>
      <c r="CR37" s="11"/>
      <c r="CS37" s="13"/>
      <c r="CT37" s="11"/>
      <c r="CU37" s="11"/>
      <c r="CV37" s="13"/>
      <c r="CW37" s="11"/>
      <c r="CX37" s="12"/>
      <c r="CY37" s="12"/>
      <c r="CZ37" s="11">
        <v>5</v>
      </c>
      <c r="DA37" s="13">
        <v>480.95</v>
      </c>
      <c r="DB37" s="11">
        <v>66</v>
      </c>
      <c r="DC37" s="11"/>
      <c r="DD37" s="13"/>
      <c r="DE37" s="11"/>
      <c r="DF37" s="12"/>
      <c r="DG37" s="12"/>
      <c r="DH37" s="11">
        <v>25</v>
      </c>
      <c r="DI37" s="13">
        <v>1983.43</v>
      </c>
      <c r="DJ37" s="11">
        <v>48</v>
      </c>
      <c r="DK37" s="11">
        <v>20</v>
      </c>
      <c r="DL37" s="13">
        <v>1616.57</v>
      </c>
      <c r="DM37" s="11">
        <v>53</v>
      </c>
      <c r="DN37" s="12">
        <v>0.25</v>
      </c>
      <c r="DO37" s="12">
        <v>0.2269</v>
      </c>
      <c r="DP37" s="11">
        <v>7</v>
      </c>
      <c r="DQ37" s="13">
        <v>813.03</v>
      </c>
      <c r="DR37" s="11">
        <v>70</v>
      </c>
      <c r="DS37" s="11"/>
      <c r="DT37" s="13"/>
      <c r="DU37" s="11">
        <v>83</v>
      </c>
      <c r="DV37" s="12"/>
      <c r="DW37" s="12"/>
      <c r="DX37" s="11">
        <v>17</v>
      </c>
      <c r="DY37" s="13">
        <v>1291.58</v>
      </c>
      <c r="DZ37" s="11">
        <v>25</v>
      </c>
      <c r="EA37" s="11">
        <v>34</v>
      </c>
      <c r="EB37" s="13">
        <v>2632.97</v>
      </c>
      <c r="EC37" s="11">
        <v>28</v>
      </c>
      <c r="ED37" s="12">
        <v>-0.5</v>
      </c>
      <c r="EE37" s="12">
        <v>-0.5095</v>
      </c>
      <c r="EF37" s="11">
        <v>25</v>
      </c>
      <c r="EG37" s="13">
        <v>1914.93</v>
      </c>
      <c r="EH37" s="11">
        <v>46</v>
      </c>
      <c r="EI37" s="11">
        <v>10</v>
      </c>
      <c r="EJ37" s="13">
        <v>818.98</v>
      </c>
      <c r="EK37" s="11">
        <v>35</v>
      </c>
      <c r="EL37" s="12">
        <v>1.5</v>
      </c>
      <c r="EM37" s="12">
        <v>1.3382</v>
      </c>
      <c r="EN37" s="11">
        <v>5</v>
      </c>
      <c r="EO37" s="13">
        <v>395.52</v>
      </c>
      <c r="EP37" s="11">
        <v>6</v>
      </c>
      <c r="EQ37" s="11">
        <v>10</v>
      </c>
      <c r="ER37" s="13">
        <v>798.74</v>
      </c>
      <c r="ES37" s="11">
        <v>4</v>
      </c>
      <c r="ET37" s="12">
        <v>-0.5</v>
      </c>
      <c r="EU37" s="12">
        <v>-0.5048</v>
      </c>
      <c r="EV37" s="11">
        <v>5</v>
      </c>
      <c r="EW37" s="13">
        <v>405.61</v>
      </c>
      <c r="EX37" s="11">
        <v>23</v>
      </c>
      <c r="EY37" s="11">
        <v>3</v>
      </c>
      <c r="EZ37" s="13">
        <v>266.11</v>
      </c>
      <c r="FA37" s="11">
        <v>24</v>
      </c>
      <c r="FB37" s="12">
        <v>0.6667</v>
      </c>
      <c r="FC37" s="12">
        <v>0.5242</v>
      </c>
      <c r="FD37" s="11">
        <v>4</v>
      </c>
      <c r="FE37" s="13">
        <v>267.74</v>
      </c>
      <c r="FF37" s="11">
        <v>22</v>
      </c>
      <c r="FG37" s="11">
        <v>3</v>
      </c>
      <c r="FH37" s="13">
        <v>228.36</v>
      </c>
      <c r="FI37" s="11">
        <v>22</v>
      </c>
      <c r="FJ37" s="12">
        <v>0.3333</v>
      </c>
      <c r="FK37" s="12">
        <v>0.1724</v>
      </c>
      <c r="FL37" s="11">
        <v>8</v>
      </c>
      <c r="FM37" s="13">
        <v>610.94</v>
      </c>
      <c r="FN37" s="11">
        <v>22</v>
      </c>
      <c r="FO37" s="11">
        <v>11</v>
      </c>
      <c r="FP37" s="13">
        <v>871.22</v>
      </c>
      <c r="FQ37" s="11">
        <v>15</v>
      </c>
      <c r="FR37" s="12">
        <v>-0.2727</v>
      </c>
      <c r="FS37" s="12">
        <v>-0.2988</v>
      </c>
      <c r="FT37" s="11">
        <v>7</v>
      </c>
      <c r="FU37" s="13">
        <v>522.06</v>
      </c>
      <c r="FV37" s="11">
        <v>30</v>
      </c>
      <c r="FW37" s="11"/>
      <c r="FX37" s="13"/>
      <c r="FY37" s="11"/>
      <c r="FZ37" s="12"/>
      <c r="GA37" s="12"/>
      <c r="GB37" s="11">
        <v>3</v>
      </c>
      <c r="GC37" s="13">
        <v>238.66</v>
      </c>
      <c r="GD37" s="11">
        <v>53</v>
      </c>
      <c r="GE37" s="11">
        <v>3</v>
      </c>
      <c r="GF37" s="13">
        <v>247.43</v>
      </c>
      <c r="GG37" s="11">
        <v>44</v>
      </c>
      <c r="GH37" s="12"/>
      <c r="GI37" s="12">
        <v>-0.0354</v>
      </c>
      <c r="GJ37" s="11">
        <v>2</v>
      </c>
      <c r="GK37" s="13">
        <v>132.43</v>
      </c>
      <c r="GL37" s="11">
        <v>34</v>
      </c>
      <c r="GM37" s="11">
        <v>4</v>
      </c>
      <c r="GN37" s="13">
        <v>307.23</v>
      </c>
      <c r="GO37" s="11">
        <v>45</v>
      </c>
      <c r="GP37" s="12">
        <v>-0.5</v>
      </c>
      <c r="GQ37" s="12">
        <v>-0.569</v>
      </c>
      <c r="GR37" s="11"/>
      <c r="GS37" s="13"/>
      <c r="GT37" s="11"/>
      <c r="GU37" s="11"/>
      <c r="GV37" s="13"/>
      <c r="GW37" s="11"/>
      <c r="GX37" s="12"/>
      <c r="GY37" s="12"/>
      <c r="GZ37" s="11">
        <v>3</v>
      </c>
      <c r="HA37" s="13">
        <v>239.37</v>
      </c>
      <c r="HB37" s="11">
        <v>16</v>
      </c>
      <c r="HC37" s="11"/>
      <c r="HD37" s="13"/>
      <c r="HE37" s="11">
        <v>16</v>
      </c>
      <c r="HF37" s="12"/>
      <c r="HG37" s="12"/>
      <c r="HH37" s="11">
        <v>1</v>
      </c>
      <c r="HI37" s="13">
        <v>85.8</v>
      </c>
      <c r="HJ37" s="11">
        <v>4</v>
      </c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>
        <v>216</v>
      </c>
      <c r="IB37" s="13">
        <v>16450.52</v>
      </c>
      <c r="IC37" s="11"/>
      <c r="ID37" s="12"/>
      <c r="IE37" s="12"/>
      <c r="IF37" s="11"/>
      <c r="IG37" s="13"/>
      <c r="IH37" s="11"/>
      <c r="II37" s="11">
        <v>42</v>
      </c>
      <c r="IJ37" s="13">
        <v>3281.17</v>
      </c>
      <c r="IK37" s="11">
        <v>81</v>
      </c>
      <c r="IL37" s="12"/>
      <c r="IM37" s="12"/>
      <c r="IN37" s="11"/>
      <c r="IO37" s="13"/>
      <c r="IP37" s="11"/>
      <c r="IQ37" s="11">
        <v>3</v>
      </c>
      <c r="IR37" s="13">
        <v>244.01</v>
      </c>
      <c r="IS37" s="11">
        <v>21</v>
      </c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>
        <v>60</v>
      </c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>
        <v>20906</v>
      </c>
      <c r="LA37" s="11">
        <v>3854</v>
      </c>
      <c r="LB37" s="11"/>
      <c r="LC37" s="11"/>
      <c r="LD37" s="11">
        <v>6982</v>
      </c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>
        <v>170</v>
      </c>
      <c r="LT37" s="11">
        <v>120</v>
      </c>
      <c r="LU37" s="11">
        <v>240</v>
      </c>
      <c r="LV37" s="11">
        <v>89</v>
      </c>
      <c r="LW37" s="11">
        <v>266</v>
      </c>
      <c r="LX37" s="11"/>
      <c r="LY37" s="11"/>
      <c r="LZ37" s="11"/>
      <c r="MA37" s="11"/>
      <c r="MB37" s="11">
        <v>686</v>
      </c>
      <c r="MC37" s="11">
        <v>610</v>
      </c>
      <c r="MD37" s="11"/>
      <c r="ME37" s="11"/>
      <c r="MF37" s="11"/>
      <c r="MG37" s="11"/>
      <c r="MH37" s="11">
        <v>493</v>
      </c>
      <c r="MI37" s="11">
        <v>625</v>
      </c>
      <c r="MJ37" s="11"/>
      <c r="MK37" s="11"/>
      <c r="ML37" s="11"/>
      <c r="MM37" s="11">
        <v>225</v>
      </c>
      <c r="MN37" s="11"/>
      <c r="MO37" s="11"/>
      <c r="MP37" s="11">
        <v>620</v>
      </c>
      <c r="MQ37" s="11">
        <v>1350</v>
      </c>
      <c r="MR37" s="11">
        <v>410</v>
      </c>
      <c r="MS37" s="11"/>
      <c r="MT37" s="11"/>
      <c r="MU37" s="11">
        <v>150</v>
      </c>
      <c r="MV37" s="11">
        <v>230</v>
      </c>
      <c r="MW37" s="11"/>
      <c r="MX37" s="11">
        <v>510</v>
      </c>
      <c r="MY37" s="11"/>
      <c r="MZ37" s="11"/>
      <c r="NA37" s="11">
        <v>570</v>
      </c>
      <c r="NB37" s="11">
        <v>398</v>
      </c>
      <c r="NC37" s="11"/>
      <c r="ND37" s="11">
        <v>280</v>
      </c>
      <c r="NE37" s="11"/>
      <c r="NF37" s="11"/>
      <c r="NG37" s="11">
        <v>100</v>
      </c>
      <c r="NH37" s="11">
        <v>365</v>
      </c>
      <c r="NI37" s="11"/>
      <c r="NJ37" s="11">
        <v>480</v>
      </c>
      <c r="NK37" s="11">
        <v>750</v>
      </c>
      <c r="NL37" s="11"/>
      <c r="NM37" s="11"/>
      <c r="NN37" s="11"/>
      <c r="NO37" s="11">
        <v>420</v>
      </c>
      <c r="NP37" s="11">
        <v>585</v>
      </c>
      <c r="NQ37" s="11">
        <v>120</v>
      </c>
      <c r="NR37" s="11"/>
      <c r="NS37" s="11"/>
      <c r="NT37" s="11"/>
      <c r="NU37" s="11">
        <v>800</v>
      </c>
      <c r="NV37" s="11"/>
      <c r="NW37" s="11"/>
      <c r="NX37" s="11">
        <v>450</v>
      </c>
      <c r="NY37" s="11">
        <v>405</v>
      </c>
      <c r="NZ37" s="11"/>
      <c r="OA37" s="11"/>
      <c r="OB37" s="11"/>
      <c r="OC37" s="11">
        <v>890</v>
      </c>
      <c r="OD37" s="11">
        <v>100</v>
      </c>
      <c r="OE37" s="11">
        <v>300</v>
      </c>
      <c r="OF37" s="11">
        <v>450</v>
      </c>
      <c r="OG37" s="11"/>
      <c r="OH37" s="11">
        <v>600</v>
      </c>
      <c r="OI37" s="11">
        <v>250</v>
      </c>
      <c r="OJ37" s="11">
        <v>1100</v>
      </c>
      <c r="OK37" s="11">
        <v>335</v>
      </c>
      <c r="OL37" s="11">
        <v>750</v>
      </c>
      <c r="OM37" s="11"/>
      <c r="ON37" s="11"/>
    </row>
    <row r="38">
      <c r="A38" s="10" t="s">
        <v>163</v>
      </c>
      <c r="B38" s="10" t="s">
        <v>184</v>
      </c>
      <c r="C38" s="10" t="s">
        <v>166</v>
      </c>
      <c r="D38" s="11">
        <v>5352</v>
      </c>
      <c r="E38" s="11">
        <f>=ROUNDDOWN(37.4004192872117,0)</f>
      </c>
      <c r="F38" s="11">
        <v>540</v>
      </c>
      <c r="G38" s="12">
        <v>1</v>
      </c>
      <c r="H38" s="11"/>
      <c r="I38" s="11">
        <f>=ROUNDDOWN({0},0)</f>
      </c>
      <c r="J38" s="11"/>
      <c r="K38" s="12"/>
      <c r="L38" s="11">
        <v>608</v>
      </c>
      <c r="M38" s="13">
        <v>39396.96</v>
      </c>
      <c r="N38" s="11">
        <v>17</v>
      </c>
      <c r="O38" s="14">
        <v>2317.47</v>
      </c>
      <c r="P38" s="11">
        <v>745</v>
      </c>
      <c r="Q38" s="13">
        <v>52613.34</v>
      </c>
      <c r="R38" s="11">
        <v>20</v>
      </c>
      <c r="S38" s="14">
        <v>2630.67</v>
      </c>
      <c r="T38" s="12">
        <v>-0.1839</v>
      </c>
      <c r="U38" s="12">
        <v>-0.2512</v>
      </c>
      <c r="V38" s="12">
        <v>-0.15</v>
      </c>
      <c r="W38" s="12">
        <v>-0.1191</v>
      </c>
      <c r="X38" s="11">
        <v>174</v>
      </c>
      <c r="Y38" s="13">
        <v>12350.79</v>
      </c>
      <c r="Z38" s="11">
        <v>15</v>
      </c>
      <c r="AA38" s="11">
        <v>235</v>
      </c>
      <c r="AB38" s="13">
        <v>17701.32</v>
      </c>
      <c r="AC38" s="11">
        <v>17</v>
      </c>
      <c r="AD38" s="12">
        <v>-0.2596</v>
      </c>
      <c r="AE38" s="12">
        <v>-0.3023</v>
      </c>
      <c r="AF38" s="11">
        <v>79</v>
      </c>
      <c r="AG38" s="13">
        <v>4048.09</v>
      </c>
      <c r="AH38" s="11">
        <v>15</v>
      </c>
      <c r="AI38" s="11">
        <v>101</v>
      </c>
      <c r="AJ38" s="13">
        <v>6043.23</v>
      </c>
      <c r="AK38" s="11">
        <v>16</v>
      </c>
      <c r="AL38" s="12">
        <v>-0.2178</v>
      </c>
      <c r="AM38" s="12">
        <v>-0.3301</v>
      </c>
      <c r="AN38" s="11">
        <v>82</v>
      </c>
      <c r="AO38" s="13">
        <v>5923.48</v>
      </c>
      <c r="AP38" s="11">
        <v>13</v>
      </c>
      <c r="AQ38" s="11">
        <v>88</v>
      </c>
      <c r="AR38" s="13">
        <v>6645.9</v>
      </c>
      <c r="AS38" s="11">
        <v>14</v>
      </c>
      <c r="AT38" s="12">
        <v>-0.0682</v>
      </c>
      <c r="AU38" s="12">
        <v>-0.1087</v>
      </c>
      <c r="AV38" s="11">
        <v>40</v>
      </c>
      <c r="AW38" s="13">
        <v>2997.89</v>
      </c>
      <c r="AX38" s="11">
        <v>15</v>
      </c>
      <c r="AY38" s="11">
        <v>36</v>
      </c>
      <c r="AZ38" s="13">
        <v>2570.47</v>
      </c>
      <c r="BA38" s="11">
        <v>16</v>
      </c>
      <c r="BB38" s="12">
        <v>0.1111</v>
      </c>
      <c r="BC38" s="12">
        <v>0.1663</v>
      </c>
      <c r="BD38" s="11">
        <v>58</v>
      </c>
      <c r="BE38" s="13">
        <v>2633.57</v>
      </c>
      <c r="BF38" s="11">
        <v>15</v>
      </c>
      <c r="BG38" s="11">
        <v>73</v>
      </c>
      <c r="BH38" s="13">
        <v>3579.86</v>
      </c>
      <c r="BI38" s="11">
        <v>16</v>
      </c>
      <c r="BJ38" s="12">
        <v>-0.2055</v>
      </c>
      <c r="BK38" s="12">
        <v>-0.2643</v>
      </c>
      <c r="BL38" s="11">
        <v>44</v>
      </c>
      <c r="BM38" s="13">
        <v>2811.8</v>
      </c>
      <c r="BN38" s="11">
        <v>15</v>
      </c>
      <c r="BO38" s="11">
        <v>33</v>
      </c>
      <c r="BP38" s="13">
        <v>2451.93</v>
      </c>
      <c r="BQ38" s="11">
        <v>16</v>
      </c>
      <c r="BR38" s="12">
        <v>0.3333</v>
      </c>
      <c r="BS38" s="12">
        <v>0.1468</v>
      </c>
      <c r="BT38" s="11">
        <v>38</v>
      </c>
      <c r="BU38" s="13">
        <v>2879.24</v>
      </c>
      <c r="BV38" s="11">
        <v>15</v>
      </c>
      <c r="BW38" s="11">
        <v>38</v>
      </c>
      <c r="BX38" s="13">
        <v>2938.86</v>
      </c>
      <c r="BY38" s="11">
        <v>16</v>
      </c>
      <c r="BZ38" s="12"/>
      <c r="CA38" s="12">
        <v>-0.0203</v>
      </c>
      <c r="CB38" s="11">
        <v>61</v>
      </c>
      <c r="CC38" s="13">
        <v>3617.19</v>
      </c>
      <c r="CD38" s="11">
        <v>15</v>
      </c>
      <c r="CE38" s="11">
        <v>43</v>
      </c>
      <c r="CF38" s="13">
        <v>3117.85</v>
      </c>
      <c r="CG38" s="11">
        <v>6</v>
      </c>
      <c r="CH38" s="12">
        <v>0.4186</v>
      </c>
      <c r="CI38" s="12">
        <v>0.1602</v>
      </c>
      <c r="CJ38" s="11">
        <v>7</v>
      </c>
      <c r="CK38" s="13">
        <v>538.33</v>
      </c>
      <c r="CL38" s="11">
        <v>13</v>
      </c>
      <c r="CM38" s="11">
        <v>55</v>
      </c>
      <c r="CN38" s="13">
        <v>4471.1</v>
      </c>
      <c r="CO38" s="11">
        <v>14</v>
      </c>
      <c r="CP38" s="12">
        <v>-0.8727</v>
      </c>
      <c r="CQ38" s="12">
        <v>-0.8796</v>
      </c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>
        <v>15</v>
      </c>
      <c r="DC38" s="11"/>
      <c r="DD38" s="13"/>
      <c r="DE38" s="11"/>
      <c r="DF38" s="12"/>
      <c r="DG38" s="12"/>
      <c r="DH38" s="11">
        <v>2</v>
      </c>
      <c r="DI38" s="13">
        <v>165.9</v>
      </c>
      <c r="DJ38" s="11">
        <v>15</v>
      </c>
      <c r="DK38" s="11">
        <v>3</v>
      </c>
      <c r="DL38" s="13">
        <v>238.93</v>
      </c>
      <c r="DM38" s="11">
        <v>14</v>
      </c>
      <c r="DN38" s="12">
        <v>-0.3333</v>
      </c>
      <c r="DO38" s="12">
        <v>-0.3057</v>
      </c>
      <c r="DP38" s="11">
        <v>19</v>
      </c>
      <c r="DQ38" s="13">
        <v>1124.81</v>
      </c>
      <c r="DR38" s="11">
        <v>17</v>
      </c>
      <c r="DS38" s="11">
        <v>2</v>
      </c>
      <c r="DT38" s="13">
        <v>137.48</v>
      </c>
      <c r="DU38" s="11">
        <v>20</v>
      </c>
      <c r="DV38" s="12">
        <v>8.5</v>
      </c>
      <c r="DW38" s="12">
        <v>7.1816</v>
      </c>
      <c r="DX38" s="11">
        <v>1</v>
      </c>
      <c r="DY38" s="13">
        <v>70.23</v>
      </c>
      <c r="DZ38" s="11">
        <v>3</v>
      </c>
      <c r="EA38" s="11">
        <v>1</v>
      </c>
      <c r="EB38" s="13">
        <v>70.23</v>
      </c>
      <c r="EC38" s="11">
        <v>4</v>
      </c>
      <c r="ED38" s="12"/>
      <c r="EE38" s="12"/>
      <c r="EF38" s="11"/>
      <c r="EG38" s="13"/>
      <c r="EH38" s="11">
        <v>9</v>
      </c>
      <c r="EI38" s="11"/>
      <c r="EJ38" s="13"/>
      <c r="EK38" s="11">
        <v>4</v>
      </c>
      <c r="EL38" s="12"/>
      <c r="EM38" s="12"/>
      <c r="EN38" s="11"/>
      <c r="EO38" s="13"/>
      <c r="EP38" s="11">
        <v>2</v>
      </c>
      <c r="EQ38" s="11">
        <v>1</v>
      </c>
      <c r="ER38" s="13">
        <v>80.25</v>
      </c>
      <c r="ES38" s="11">
        <v>2</v>
      </c>
      <c r="ET38" s="12"/>
      <c r="EU38" s="12"/>
      <c r="EV38" s="11">
        <v>2</v>
      </c>
      <c r="EW38" s="13">
        <v>158.46</v>
      </c>
      <c r="EX38" s="11">
        <v>5</v>
      </c>
      <c r="EY38" s="11"/>
      <c r="EZ38" s="13"/>
      <c r="FA38" s="11">
        <v>5</v>
      </c>
      <c r="FB38" s="12"/>
      <c r="FC38" s="12"/>
      <c r="FD38" s="11"/>
      <c r="FE38" s="13"/>
      <c r="FF38" s="11">
        <v>1</v>
      </c>
      <c r="FG38" s="11"/>
      <c r="FH38" s="13"/>
      <c r="FI38" s="11">
        <v>1</v>
      </c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>
        <v>13</v>
      </c>
      <c r="GE38" s="11"/>
      <c r="GF38" s="13"/>
      <c r="GG38" s="11">
        <v>6</v>
      </c>
      <c r="GH38" s="12"/>
      <c r="GI38" s="12"/>
      <c r="GJ38" s="11">
        <v>1</v>
      </c>
      <c r="GK38" s="13">
        <v>77.18</v>
      </c>
      <c r="GL38" s="11">
        <v>8</v>
      </c>
      <c r="GM38" s="11"/>
      <c r="GN38" s="13"/>
      <c r="GO38" s="11">
        <v>8</v>
      </c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>
        <v>2</v>
      </c>
      <c r="HC38" s="11"/>
      <c r="HD38" s="13"/>
      <c r="HE38" s="11">
        <v>2</v>
      </c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>
        <v>30</v>
      </c>
      <c r="IB38" s="13">
        <v>2129.96</v>
      </c>
      <c r="IC38" s="11"/>
      <c r="ID38" s="12"/>
      <c r="IE38" s="12"/>
      <c r="IF38" s="11"/>
      <c r="IG38" s="13"/>
      <c r="IH38" s="11"/>
      <c r="II38" s="11">
        <v>6</v>
      </c>
      <c r="IJ38" s="13">
        <v>435.97</v>
      </c>
      <c r="IK38" s="11">
        <v>16</v>
      </c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>
        <v>13</v>
      </c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>
        <v>3975</v>
      </c>
      <c r="LA38" s="11">
        <v>1219</v>
      </c>
      <c r="LB38" s="11"/>
      <c r="LC38" s="11"/>
      <c r="LD38" s="11">
        <v>158</v>
      </c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>
        <v>100</v>
      </c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>
        <v>390</v>
      </c>
      <c r="OI38" s="11"/>
      <c r="OJ38" s="11">
        <v>50</v>
      </c>
      <c r="OK38" s="11"/>
      <c r="OL38" s="11"/>
      <c r="OM38" s="11"/>
      <c r="ON38" s="11"/>
    </row>
    <row r="39">
      <c r="A39" s="10" t="s">
        <v>163</v>
      </c>
      <c r="B39" s="10" t="s">
        <v>184</v>
      </c>
      <c r="C39" s="10" t="s">
        <v>167</v>
      </c>
      <c r="D39" s="11">
        <v>19508</v>
      </c>
      <c r="E39" s="11">
        <f>=ROUNDDOWN(39.362389023406,0)</f>
      </c>
      <c r="F39" s="11">
        <v>7308</v>
      </c>
      <c r="G39" s="12">
        <v>0.8767</v>
      </c>
      <c r="H39" s="11"/>
      <c r="I39" s="11">
        <f>=ROUNDDOWN({0},0)</f>
      </c>
      <c r="J39" s="11"/>
      <c r="K39" s="12"/>
      <c r="L39" s="11">
        <v>1404</v>
      </c>
      <c r="M39" s="13">
        <v>86918.21</v>
      </c>
      <c r="N39" s="11">
        <v>68</v>
      </c>
      <c r="O39" s="14">
        <v>1278.21</v>
      </c>
      <c r="P39" s="11">
        <v>2209</v>
      </c>
      <c r="Q39" s="13">
        <v>141653.52</v>
      </c>
      <c r="R39" s="11">
        <v>88</v>
      </c>
      <c r="S39" s="14">
        <v>1609.7</v>
      </c>
      <c r="T39" s="12">
        <v>-0.3644</v>
      </c>
      <c r="U39" s="12">
        <v>-0.3864</v>
      </c>
      <c r="V39" s="12">
        <v>-0.2273</v>
      </c>
      <c r="W39" s="12">
        <v>-0.2059</v>
      </c>
      <c r="X39" s="11">
        <v>314</v>
      </c>
      <c r="Y39" s="13">
        <v>20696.28</v>
      </c>
      <c r="Z39" s="11">
        <v>57</v>
      </c>
      <c r="AA39" s="11">
        <v>529</v>
      </c>
      <c r="AB39" s="13">
        <v>35282.83</v>
      </c>
      <c r="AC39" s="11">
        <v>57</v>
      </c>
      <c r="AD39" s="12">
        <v>-0.4064</v>
      </c>
      <c r="AE39" s="12">
        <v>-0.4134</v>
      </c>
      <c r="AF39" s="11">
        <v>134</v>
      </c>
      <c r="AG39" s="13">
        <v>8309.34</v>
      </c>
      <c r="AH39" s="11">
        <v>66</v>
      </c>
      <c r="AI39" s="11">
        <v>139</v>
      </c>
      <c r="AJ39" s="13">
        <v>9026.81</v>
      </c>
      <c r="AK39" s="11">
        <v>86</v>
      </c>
      <c r="AL39" s="12">
        <v>-0.036</v>
      </c>
      <c r="AM39" s="12">
        <v>-0.0795</v>
      </c>
      <c r="AN39" s="11">
        <v>273</v>
      </c>
      <c r="AO39" s="13">
        <v>17674.89</v>
      </c>
      <c r="AP39" s="11">
        <v>60</v>
      </c>
      <c r="AQ39" s="11">
        <v>264</v>
      </c>
      <c r="AR39" s="13">
        <v>16922.72</v>
      </c>
      <c r="AS39" s="11">
        <v>84</v>
      </c>
      <c r="AT39" s="12">
        <v>0.0341</v>
      </c>
      <c r="AU39" s="12">
        <v>0.0444</v>
      </c>
      <c r="AV39" s="11">
        <v>36</v>
      </c>
      <c r="AW39" s="13">
        <v>2387.79</v>
      </c>
      <c r="AX39" s="11">
        <v>66</v>
      </c>
      <c r="AY39" s="11">
        <v>92</v>
      </c>
      <c r="AZ39" s="13">
        <v>5858.85</v>
      </c>
      <c r="BA39" s="11">
        <v>86</v>
      </c>
      <c r="BB39" s="12">
        <v>-0.6087</v>
      </c>
      <c r="BC39" s="12">
        <v>-0.5924</v>
      </c>
      <c r="BD39" s="11">
        <v>183</v>
      </c>
      <c r="BE39" s="13">
        <v>9411.72</v>
      </c>
      <c r="BF39" s="11">
        <v>66</v>
      </c>
      <c r="BG39" s="11">
        <v>275</v>
      </c>
      <c r="BH39" s="13">
        <v>14685.76</v>
      </c>
      <c r="BI39" s="11">
        <v>86</v>
      </c>
      <c r="BJ39" s="12">
        <v>-0.3345</v>
      </c>
      <c r="BK39" s="12">
        <v>-0.3591</v>
      </c>
      <c r="BL39" s="11">
        <v>116</v>
      </c>
      <c r="BM39" s="13">
        <v>7482.18</v>
      </c>
      <c r="BN39" s="11">
        <v>66</v>
      </c>
      <c r="BO39" s="11">
        <v>166</v>
      </c>
      <c r="BP39" s="13">
        <v>10200.85</v>
      </c>
      <c r="BQ39" s="11">
        <v>86</v>
      </c>
      <c r="BR39" s="12">
        <v>-0.3012</v>
      </c>
      <c r="BS39" s="12">
        <v>-0.2665</v>
      </c>
      <c r="BT39" s="11">
        <v>283</v>
      </c>
      <c r="BU39" s="13">
        <v>16735.39</v>
      </c>
      <c r="BV39" s="11">
        <v>66</v>
      </c>
      <c r="BW39" s="11">
        <v>526</v>
      </c>
      <c r="BX39" s="13">
        <v>35376.16</v>
      </c>
      <c r="BY39" s="11">
        <v>86</v>
      </c>
      <c r="BZ39" s="12">
        <v>-0.462</v>
      </c>
      <c r="CA39" s="12">
        <v>-0.5269</v>
      </c>
      <c r="CB39" s="11">
        <v>35</v>
      </c>
      <c r="CC39" s="13">
        <v>2077.59</v>
      </c>
      <c r="CD39" s="11">
        <v>63</v>
      </c>
      <c r="CE39" s="11">
        <v>54</v>
      </c>
      <c r="CF39" s="13">
        <v>3673.39</v>
      </c>
      <c r="CG39" s="11">
        <v>68</v>
      </c>
      <c r="CH39" s="12">
        <v>-0.3519</v>
      </c>
      <c r="CI39" s="12">
        <v>-0.4344</v>
      </c>
      <c r="CJ39" s="11">
        <v>3</v>
      </c>
      <c r="CK39" s="13">
        <v>224.81</v>
      </c>
      <c r="CL39" s="11">
        <v>45</v>
      </c>
      <c r="CM39" s="11">
        <v>11</v>
      </c>
      <c r="CN39" s="13">
        <v>698.2</v>
      </c>
      <c r="CO39" s="11">
        <v>59</v>
      </c>
      <c r="CP39" s="12">
        <v>-0.7273</v>
      </c>
      <c r="CQ39" s="12">
        <v>-0.678</v>
      </c>
      <c r="CR39" s="11"/>
      <c r="CS39" s="13"/>
      <c r="CT39" s="11"/>
      <c r="CU39" s="11"/>
      <c r="CV39" s="13"/>
      <c r="CW39" s="11"/>
      <c r="CX39" s="12"/>
      <c r="CY39" s="12"/>
      <c r="CZ39" s="11">
        <v>4</v>
      </c>
      <c r="DA39" s="13">
        <v>360.43</v>
      </c>
      <c r="DB39" s="11">
        <v>61</v>
      </c>
      <c r="DC39" s="11"/>
      <c r="DD39" s="13"/>
      <c r="DE39" s="11"/>
      <c r="DF39" s="12"/>
      <c r="DG39" s="12"/>
      <c r="DH39" s="11">
        <v>16</v>
      </c>
      <c r="DI39" s="13">
        <v>1075.01</v>
      </c>
      <c r="DJ39" s="11">
        <v>46</v>
      </c>
      <c r="DK39" s="11">
        <v>36</v>
      </c>
      <c r="DL39" s="13">
        <v>2427.12</v>
      </c>
      <c r="DM39" s="11">
        <v>50</v>
      </c>
      <c r="DN39" s="12">
        <v>-0.5556</v>
      </c>
      <c r="DO39" s="12">
        <v>-0.5571</v>
      </c>
      <c r="DP39" s="11">
        <v>1</v>
      </c>
      <c r="DQ39" s="13">
        <v>84.24</v>
      </c>
      <c r="DR39" s="11">
        <v>66</v>
      </c>
      <c r="DS39" s="11"/>
      <c r="DT39" s="13"/>
      <c r="DU39" s="11">
        <v>86</v>
      </c>
      <c r="DV39" s="12"/>
      <c r="DW39" s="12"/>
      <c r="DX39" s="11">
        <v>1</v>
      </c>
      <c r="DY39" s="13">
        <v>57.03</v>
      </c>
      <c r="DZ39" s="11">
        <v>7</v>
      </c>
      <c r="EA39" s="11">
        <v>7</v>
      </c>
      <c r="EB39" s="13">
        <v>481.03</v>
      </c>
      <c r="EC39" s="11">
        <v>9</v>
      </c>
      <c r="ED39" s="12">
        <v>-0.8571</v>
      </c>
      <c r="EE39" s="12">
        <v>-0.8814</v>
      </c>
      <c r="EF39" s="11">
        <v>1</v>
      </c>
      <c r="EG39" s="13">
        <v>53.87</v>
      </c>
      <c r="EH39" s="11">
        <v>41</v>
      </c>
      <c r="EI39" s="11">
        <v>1</v>
      </c>
      <c r="EJ39" s="13">
        <v>72.45</v>
      </c>
      <c r="EK39" s="11">
        <v>21</v>
      </c>
      <c r="EL39" s="12"/>
      <c r="EM39" s="12">
        <v>-0.2565</v>
      </c>
      <c r="EN39" s="11"/>
      <c r="EO39" s="13"/>
      <c r="EP39" s="11">
        <v>4</v>
      </c>
      <c r="EQ39" s="11"/>
      <c r="ER39" s="13"/>
      <c r="ES39" s="11">
        <v>2</v>
      </c>
      <c r="ET39" s="12"/>
      <c r="EU39" s="12"/>
      <c r="EV39" s="11">
        <v>2</v>
      </c>
      <c r="EW39" s="13">
        <v>154.38</v>
      </c>
      <c r="EX39" s="11">
        <v>5</v>
      </c>
      <c r="EY39" s="11">
        <v>6</v>
      </c>
      <c r="EZ39" s="13">
        <v>374.22</v>
      </c>
      <c r="FA39" s="11">
        <v>10</v>
      </c>
      <c r="FB39" s="12">
        <v>-0.6667</v>
      </c>
      <c r="FC39" s="12">
        <v>-0.5875</v>
      </c>
      <c r="FD39" s="11"/>
      <c r="FE39" s="13"/>
      <c r="FF39" s="11">
        <v>10</v>
      </c>
      <c r="FG39" s="11">
        <v>2</v>
      </c>
      <c r="FH39" s="13">
        <v>118.64</v>
      </c>
      <c r="FI39" s="11">
        <v>12</v>
      </c>
      <c r="FJ39" s="12"/>
      <c r="FK39" s="12"/>
      <c r="FL39" s="11"/>
      <c r="FM39" s="13"/>
      <c r="FN39" s="11">
        <v>10</v>
      </c>
      <c r="FO39" s="11">
        <v>1</v>
      </c>
      <c r="FP39" s="13">
        <v>73.6</v>
      </c>
      <c r="FQ39" s="11">
        <v>10</v>
      </c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>
        <v>1</v>
      </c>
      <c r="GC39" s="13">
        <v>65.01</v>
      </c>
      <c r="GD39" s="11">
        <v>57</v>
      </c>
      <c r="GE39" s="11">
        <v>1</v>
      </c>
      <c r="GF39" s="13">
        <v>55.56</v>
      </c>
      <c r="GG39" s="11">
        <v>43</v>
      </c>
      <c r="GH39" s="12"/>
      <c r="GI39" s="12">
        <v>0.1701</v>
      </c>
      <c r="GJ39" s="11">
        <v>1</v>
      </c>
      <c r="GK39" s="13">
        <v>68.25</v>
      </c>
      <c r="GL39" s="11">
        <v>29</v>
      </c>
      <c r="GM39" s="11">
        <v>1</v>
      </c>
      <c r="GN39" s="13">
        <v>50.4</v>
      </c>
      <c r="GO39" s="11">
        <v>43</v>
      </c>
      <c r="GP39" s="12"/>
      <c r="GQ39" s="12">
        <v>0.3542</v>
      </c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>
        <v>1</v>
      </c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>
        <v>91</v>
      </c>
      <c r="IB39" s="13">
        <v>5817.13</v>
      </c>
      <c r="IC39" s="11"/>
      <c r="ID39" s="12"/>
      <c r="IE39" s="12"/>
      <c r="IF39" s="11"/>
      <c r="IG39" s="13"/>
      <c r="IH39" s="11"/>
      <c r="II39" s="11">
        <v>7</v>
      </c>
      <c r="IJ39" s="13">
        <v>457.8</v>
      </c>
      <c r="IK39" s="11">
        <v>86</v>
      </c>
      <c r="IL39" s="12"/>
      <c r="IM39" s="12"/>
      <c r="IN39" s="11"/>
      <c r="IO39" s="13"/>
      <c r="IP39" s="11"/>
      <c r="IQ39" s="11"/>
      <c r="IR39" s="13"/>
      <c r="IS39" s="11">
        <v>7</v>
      </c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>
        <v>58</v>
      </c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>
        <v>10744</v>
      </c>
      <c r="LA39" s="11">
        <v>6139</v>
      </c>
      <c r="LB39" s="11"/>
      <c r="LC39" s="11"/>
      <c r="LD39" s="11">
        <v>2625</v>
      </c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>
        <v>145</v>
      </c>
      <c r="LT39" s="11"/>
      <c r="LU39" s="11">
        <v>130</v>
      </c>
      <c r="LV39" s="11"/>
      <c r="LW39" s="11">
        <v>172</v>
      </c>
      <c r="LX39" s="11"/>
      <c r="LY39" s="11"/>
      <c r="LZ39" s="11"/>
      <c r="MA39" s="11"/>
      <c r="MB39" s="11">
        <v>110</v>
      </c>
      <c r="MC39" s="11">
        <v>80</v>
      </c>
      <c r="MD39" s="11"/>
      <c r="ME39" s="11"/>
      <c r="MF39" s="11"/>
      <c r="MG39" s="11"/>
      <c r="MH39" s="11">
        <v>325</v>
      </c>
      <c r="MI39" s="11">
        <v>575</v>
      </c>
      <c r="MJ39" s="11"/>
      <c r="MK39" s="11"/>
      <c r="ML39" s="11"/>
      <c r="MM39" s="11">
        <v>90</v>
      </c>
      <c r="MN39" s="11"/>
      <c r="MO39" s="11"/>
      <c r="MP39" s="11">
        <v>355</v>
      </c>
      <c r="MQ39" s="11">
        <v>968</v>
      </c>
      <c r="MR39" s="11">
        <v>150</v>
      </c>
      <c r="MS39" s="11"/>
      <c r="MT39" s="11"/>
      <c r="MU39" s="11">
        <v>120</v>
      </c>
      <c r="MV39" s="11">
        <v>84</v>
      </c>
      <c r="MW39" s="11"/>
      <c r="MX39" s="11">
        <v>50</v>
      </c>
      <c r="MY39" s="11"/>
      <c r="MZ39" s="11"/>
      <c r="NA39" s="11">
        <v>490</v>
      </c>
      <c r="NB39" s="11">
        <v>40</v>
      </c>
      <c r="NC39" s="11">
        <v>75</v>
      </c>
      <c r="ND39" s="11">
        <v>160</v>
      </c>
      <c r="NE39" s="11"/>
      <c r="NF39" s="11"/>
      <c r="NG39" s="11">
        <v>70</v>
      </c>
      <c r="NH39" s="11">
        <v>416</v>
      </c>
      <c r="NI39" s="11"/>
      <c r="NJ39" s="11"/>
      <c r="NK39" s="11">
        <v>328</v>
      </c>
      <c r="NL39" s="11"/>
      <c r="NM39" s="11"/>
      <c r="NN39" s="11"/>
      <c r="NO39" s="11">
        <v>380</v>
      </c>
      <c r="NP39" s="11">
        <v>265</v>
      </c>
      <c r="NQ39" s="11"/>
      <c r="NR39" s="11"/>
      <c r="NS39" s="11"/>
      <c r="NT39" s="11"/>
      <c r="NU39" s="11"/>
      <c r="NV39" s="11"/>
      <c r="NW39" s="11"/>
      <c r="NX39" s="11">
        <v>150</v>
      </c>
      <c r="NY39" s="11">
        <v>320</v>
      </c>
      <c r="NZ39" s="11"/>
      <c r="OA39" s="11"/>
      <c r="OB39" s="11"/>
      <c r="OC39" s="11">
        <v>200</v>
      </c>
      <c r="OD39" s="11"/>
      <c r="OE39" s="11"/>
      <c r="OF39" s="11"/>
      <c r="OG39" s="11"/>
      <c r="OH39" s="11">
        <v>285</v>
      </c>
      <c r="OI39" s="11">
        <v>50</v>
      </c>
      <c r="OJ39" s="11">
        <v>100</v>
      </c>
      <c r="OK39" s="11">
        <v>265</v>
      </c>
      <c r="OL39" s="11">
        <v>360</v>
      </c>
      <c r="OM39" s="11"/>
      <c r="ON39" s="11"/>
    </row>
    <row r="40">
      <c r="A40" s="10" t="s">
        <v>163</v>
      </c>
      <c r="B40" s="10" t="s">
        <v>184</v>
      </c>
      <c r="C40" s="10" t="s">
        <v>172</v>
      </c>
      <c r="D40" s="11">
        <v>4908</v>
      </c>
      <c r="E40" s="11">
        <f>=ROUNDDOWN(30.8291457286432,0)</f>
      </c>
      <c r="F40" s="11">
        <v>150</v>
      </c>
      <c r="G40" s="12">
        <v>1</v>
      </c>
      <c r="H40" s="11"/>
      <c r="I40" s="11">
        <f>=ROUNDDOWN({0},0)</f>
      </c>
      <c r="J40" s="11"/>
      <c r="K40" s="12"/>
      <c r="L40" s="11">
        <v>611</v>
      </c>
      <c r="M40" s="13">
        <v>8706.58</v>
      </c>
      <c r="N40" s="11">
        <v>11</v>
      </c>
      <c r="O40" s="14">
        <v>791.51</v>
      </c>
      <c r="P40" s="11">
        <v>1279</v>
      </c>
      <c r="Q40" s="13">
        <v>18665.41</v>
      </c>
      <c r="R40" s="11">
        <v>19</v>
      </c>
      <c r="S40" s="14">
        <v>982.39</v>
      </c>
      <c r="T40" s="12">
        <v>-0.5223</v>
      </c>
      <c r="U40" s="12">
        <v>-0.5335</v>
      </c>
      <c r="V40" s="12">
        <v>-0.4211</v>
      </c>
      <c r="W40" s="12">
        <v>-0.1943</v>
      </c>
      <c r="X40" s="11">
        <v>186</v>
      </c>
      <c r="Y40" s="13">
        <v>2741.08</v>
      </c>
      <c r="Z40" s="11">
        <v>11</v>
      </c>
      <c r="AA40" s="11">
        <v>388</v>
      </c>
      <c r="AB40" s="13">
        <v>6038.65</v>
      </c>
      <c r="AC40" s="11">
        <v>19</v>
      </c>
      <c r="AD40" s="12">
        <v>-0.5206</v>
      </c>
      <c r="AE40" s="12">
        <v>-0.5461</v>
      </c>
      <c r="AF40" s="11">
        <v>12</v>
      </c>
      <c r="AG40" s="13">
        <v>146.88</v>
      </c>
      <c r="AH40" s="11">
        <v>11</v>
      </c>
      <c r="AI40" s="11">
        <v>41</v>
      </c>
      <c r="AJ40" s="13">
        <v>565.62</v>
      </c>
      <c r="AK40" s="11">
        <v>19</v>
      </c>
      <c r="AL40" s="12">
        <v>-0.7073</v>
      </c>
      <c r="AM40" s="12">
        <v>-0.7403</v>
      </c>
      <c r="AN40" s="11">
        <v>207</v>
      </c>
      <c r="AO40" s="13">
        <v>2886.15</v>
      </c>
      <c r="AP40" s="11">
        <v>11</v>
      </c>
      <c r="AQ40" s="11">
        <v>314</v>
      </c>
      <c r="AR40" s="13">
        <v>4499.71</v>
      </c>
      <c r="AS40" s="11">
        <v>19</v>
      </c>
      <c r="AT40" s="12">
        <v>-0.3408</v>
      </c>
      <c r="AU40" s="12">
        <v>-0.3586</v>
      </c>
      <c r="AV40" s="11">
        <v>68</v>
      </c>
      <c r="AW40" s="13">
        <v>932.02</v>
      </c>
      <c r="AX40" s="11">
        <v>11</v>
      </c>
      <c r="AY40" s="11">
        <v>29</v>
      </c>
      <c r="AZ40" s="13">
        <v>421.23</v>
      </c>
      <c r="BA40" s="11">
        <v>19</v>
      </c>
      <c r="BB40" s="12">
        <v>1.3448</v>
      </c>
      <c r="BC40" s="12">
        <v>1.2126</v>
      </c>
      <c r="BD40" s="11">
        <v>13</v>
      </c>
      <c r="BE40" s="13">
        <v>150.82</v>
      </c>
      <c r="BF40" s="11">
        <v>11</v>
      </c>
      <c r="BG40" s="11">
        <v>54</v>
      </c>
      <c r="BH40" s="13">
        <v>697.94</v>
      </c>
      <c r="BI40" s="11">
        <v>19</v>
      </c>
      <c r="BJ40" s="12">
        <v>-0.7593</v>
      </c>
      <c r="BK40" s="12">
        <v>-0.7839</v>
      </c>
      <c r="BL40" s="11">
        <v>42</v>
      </c>
      <c r="BM40" s="13">
        <v>524.05</v>
      </c>
      <c r="BN40" s="11">
        <v>11</v>
      </c>
      <c r="BO40" s="11">
        <v>150</v>
      </c>
      <c r="BP40" s="13">
        <v>1972.63</v>
      </c>
      <c r="BQ40" s="11">
        <v>19</v>
      </c>
      <c r="BR40" s="12">
        <v>-0.72</v>
      </c>
      <c r="BS40" s="12">
        <v>-0.7343</v>
      </c>
      <c r="BT40" s="11">
        <v>43</v>
      </c>
      <c r="BU40" s="13">
        <v>622.04</v>
      </c>
      <c r="BV40" s="11">
        <v>11</v>
      </c>
      <c r="BW40" s="11">
        <v>153</v>
      </c>
      <c r="BX40" s="13">
        <v>2247.67</v>
      </c>
      <c r="BY40" s="11">
        <v>19</v>
      </c>
      <c r="BZ40" s="12">
        <v>-0.719</v>
      </c>
      <c r="CA40" s="12">
        <v>-0.7233</v>
      </c>
      <c r="CB40" s="11">
        <v>15</v>
      </c>
      <c r="CC40" s="13">
        <v>222.28</v>
      </c>
      <c r="CD40" s="11">
        <v>10</v>
      </c>
      <c r="CE40" s="11">
        <v>28</v>
      </c>
      <c r="CF40" s="13">
        <v>421.98</v>
      </c>
      <c r="CG40" s="11">
        <v>7</v>
      </c>
      <c r="CH40" s="12">
        <v>-0.4643</v>
      </c>
      <c r="CI40" s="12">
        <v>-0.4732</v>
      </c>
      <c r="CJ40" s="11">
        <v>3</v>
      </c>
      <c r="CK40" s="13">
        <v>47.3</v>
      </c>
      <c r="CL40" s="11">
        <v>10</v>
      </c>
      <c r="CM40" s="11">
        <v>39</v>
      </c>
      <c r="CN40" s="13">
        <v>560.88</v>
      </c>
      <c r="CO40" s="11">
        <v>16</v>
      </c>
      <c r="CP40" s="12">
        <v>-0.9231</v>
      </c>
      <c r="CQ40" s="12">
        <v>-0.9157</v>
      </c>
      <c r="CR40" s="11"/>
      <c r="CS40" s="13"/>
      <c r="CT40" s="11"/>
      <c r="CU40" s="11"/>
      <c r="CV40" s="13"/>
      <c r="CW40" s="11"/>
      <c r="CX40" s="12"/>
      <c r="CY40" s="12"/>
      <c r="CZ40" s="11">
        <v>4</v>
      </c>
      <c r="DA40" s="13">
        <v>125.96</v>
      </c>
      <c r="DB40" s="11">
        <v>10</v>
      </c>
      <c r="DC40" s="11"/>
      <c r="DD40" s="13"/>
      <c r="DE40" s="11"/>
      <c r="DF40" s="12"/>
      <c r="DG40" s="12"/>
      <c r="DH40" s="11"/>
      <c r="DI40" s="13"/>
      <c r="DJ40" s="11"/>
      <c r="DK40" s="11"/>
      <c r="DL40" s="13"/>
      <c r="DM40" s="11"/>
      <c r="DN40" s="12"/>
      <c r="DO40" s="12"/>
      <c r="DP40" s="11">
        <v>2</v>
      </c>
      <c r="DQ40" s="13">
        <v>63.98</v>
      </c>
      <c r="DR40" s="11">
        <v>11</v>
      </c>
      <c r="DS40" s="11"/>
      <c r="DT40" s="13"/>
      <c r="DU40" s="11">
        <v>19</v>
      </c>
      <c r="DV40" s="12"/>
      <c r="DW40" s="12"/>
      <c r="DX40" s="11">
        <v>6</v>
      </c>
      <c r="DY40" s="13">
        <v>91.7</v>
      </c>
      <c r="DZ40" s="11">
        <v>5</v>
      </c>
      <c r="EA40" s="11">
        <v>14</v>
      </c>
      <c r="EB40" s="13">
        <v>216.91</v>
      </c>
      <c r="EC40" s="11">
        <v>6</v>
      </c>
      <c r="ED40" s="12">
        <v>-0.5714</v>
      </c>
      <c r="EE40" s="12">
        <v>-0.5772</v>
      </c>
      <c r="EF40" s="11">
        <v>3</v>
      </c>
      <c r="EG40" s="13">
        <v>46.2</v>
      </c>
      <c r="EH40" s="11">
        <v>8</v>
      </c>
      <c r="EI40" s="11">
        <v>7</v>
      </c>
      <c r="EJ40" s="13">
        <v>105.84</v>
      </c>
      <c r="EK40" s="11">
        <v>13</v>
      </c>
      <c r="EL40" s="12">
        <v>-0.5714</v>
      </c>
      <c r="EM40" s="12">
        <v>-0.5635</v>
      </c>
      <c r="EN40" s="11"/>
      <c r="EO40" s="13"/>
      <c r="EP40" s="11">
        <v>1</v>
      </c>
      <c r="EQ40" s="11">
        <v>3</v>
      </c>
      <c r="ER40" s="13">
        <v>37.68</v>
      </c>
      <c r="ES40" s="11">
        <v>1</v>
      </c>
      <c r="ET40" s="12"/>
      <c r="EU40" s="12"/>
      <c r="EV40" s="11">
        <v>1</v>
      </c>
      <c r="EW40" s="13">
        <v>13.72</v>
      </c>
      <c r="EX40" s="11">
        <v>4</v>
      </c>
      <c r="EY40" s="11">
        <v>1</v>
      </c>
      <c r="EZ40" s="13">
        <v>13.72</v>
      </c>
      <c r="FA40" s="11">
        <v>5</v>
      </c>
      <c r="FB40" s="12"/>
      <c r="FC40" s="12"/>
      <c r="FD40" s="11"/>
      <c r="FE40" s="13"/>
      <c r="FF40" s="11">
        <v>1</v>
      </c>
      <c r="FG40" s="11"/>
      <c r="FH40" s="13"/>
      <c r="FI40" s="11">
        <v>1</v>
      </c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>
        <v>11</v>
      </c>
      <c r="GE40" s="11"/>
      <c r="GF40" s="13"/>
      <c r="GG40" s="11">
        <v>15</v>
      </c>
      <c r="GH40" s="12"/>
      <c r="GI40" s="12"/>
      <c r="GJ40" s="11">
        <v>6</v>
      </c>
      <c r="GK40" s="13">
        <v>92.4</v>
      </c>
      <c r="GL40" s="11">
        <v>6</v>
      </c>
      <c r="GM40" s="11">
        <v>6</v>
      </c>
      <c r="GN40" s="13">
        <v>90.72</v>
      </c>
      <c r="GO40" s="11">
        <v>11</v>
      </c>
      <c r="GP40" s="12"/>
      <c r="GQ40" s="12">
        <v>0.0185</v>
      </c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>
        <v>2</v>
      </c>
      <c r="HC40" s="11"/>
      <c r="HD40" s="13"/>
      <c r="HE40" s="11">
        <v>2</v>
      </c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>
        <v>52</v>
      </c>
      <c r="IB40" s="13">
        <v>774.23</v>
      </c>
      <c r="IC40" s="11"/>
      <c r="ID40" s="12"/>
      <c r="IE40" s="12"/>
      <c r="IF40" s="11"/>
      <c r="IG40" s="13"/>
      <c r="IH40" s="11"/>
      <c r="II40" s="11"/>
      <c r="IJ40" s="13"/>
      <c r="IK40" s="11">
        <v>18</v>
      </c>
      <c r="IL40" s="12"/>
      <c r="IM40" s="12"/>
      <c r="IN40" s="11"/>
      <c r="IO40" s="13"/>
      <c r="IP40" s="11"/>
      <c r="IQ40" s="11"/>
      <c r="IR40" s="13"/>
      <c r="IS40" s="11">
        <v>2</v>
      </c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>
        <v>11</v>
      </c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>
        <v>4831</v>
      </c>
      <c r="LA40" s="11"/>
      <c r="LB40" s="11"/>
      <c r="LC40" s="11"/>
      <c r="LD40" s="11">
        <v>77</v>
      </c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>
        <v>150</v>
      </c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</row>
    <row r="41">
      <c r="A41" s="10" t="s">
        <v>163</v>
      </c>
      <c r="B41" s="10" t="s">
        <v>185</v>
      </c>
      <c r="C41" s="10" t="s">
        <v>169</v>
      </c>
      <c r="D41" s="11">
        <v>66364</v>
      </c>
      <c r="E41" s="11">
        <f>=ROUNDDOWN({0},0)</f>
      </c>
      <c r="F41" s="11">
        <v>30230</v>
      </c>
      <c r="G41" s="12"/>
      <c r="H41" s="11"/>
      <c r="I41" s="11">
        <f>=ROUNDDOWN({0},0)</f>
      </c>
      <c r="J41" s="11"/>
      <c r="K41" s="12"/>
      <c r="L41" s="11">
        <v>6936</v>
      </c>
      <c r="M41" s="13">
        <v>401598.69</v>
      </c>
      <c r="N41" s="11">
        <v>176</v>
      </c>
      <c r="O41" s="14">
        <v>2281.81</v>
      </c>
      <c r="P41" s="11">
        <v>9362</v>
      </c>
      <c r="Q41" s="13">
        <v>521007.79</v>
      </c>
      <c r="R41" s="11">
        <v>224</v>
      </c>
      <c r="S41" s="14">
        <v>2325.93</v>
      </c>
      <c r="T41" s="12">
        <v>-0.2591</v>
      </c>
      <c r="U41" s="12">
        <v>-0.2292</v>
      </c>
      <c r="V41" s="12">
        <v>-0.2143</v>
      </c>
      <c r="W41" s="12">
        <v>-0.019</v>
      </c>
      <c r="X41" s="11">
        <v>1941</v>
      </c>
      <c r="Y41" s="13">
        <v>117689.38</v>
      </c>
      <c r="Z41" s="11">
        <v>152</v>
      </c>
      <c r="AA41" s="11">
        <v>2570</v>
      </c>
      <c r="AB41" s="13">
        <v>135224.48</v>
      </c>
      <c r="AC41" s="11">
        <v>165</v>
      </c>
      <c r="AD41" s="12">
        <v>-0.2447</v>
      </c>
      <c r="AE41" s="12">
        <v>-0.1297</v>
      </c>
      <c r="AF41" s="11">
        <v>614</v>
      </c>
      <c r="AG41" s="13">
        <v>40881.75</v>
      </c>
      <c r="AH41" s="11">
        <v>168</v>
      </c>
      <c r="AI41" s="11">
        <v>628</v>
      </c>
      <c r="AJ41" s="13">
        <v>39452.91</v>
      </c>
      <c r="AK41" s="11">
        <v>214</v>
      </c>
      <c r="AL41" s="12">
        <v>-0.0223</v>
      </c>
      <c r="AM41" s="12">
        <v>0.0362</v>
      </c>
      <c r="AN41" s="11">
        <v>1375</v>
      </c>
      <c r="AO41" s="13">
        <v>75715.94</v>
      </c>
      <c r="AP41" s="11">
        <v>154</v>
      </c>
      <c r="AQ41" s="11">
        <v>1254</v>
      </c>
      <c r="AR41" s="13">
        <v>64852.31</v>
      </c>
      <c r="AS41" s="11">
        <v>206</v>
      </c>
      <c r="AT41" s="12">
        <v>0.0965</v>
      </c>
      <c r="AU41" s="12">
        <v>0.1675</v>
      </c>
      <c r="AV41" s="11">
        <v>585</v>
      </c>
      <c r="AW41" s="13">
        <v>23705.82</v>
      </c>
      <c r="AX41" s="11">
        <v>168</v>
      </c>
      <c r="AY41" s="11">
        <v>694</v>
      </c>
      <c r="AZ41" s="13">
        <v>39954.63</v>
      </c>
      <c r="BA41" s="11">
        <v>214</v>
      </c>
      <c r="BB41" s="12">
        <v>-0.1571</v>
      </c>
      <c r="BC41" s="12">
        <v>-0.4067</v>
      </c>
      <c r="BD41" s="11">
        <v>509</v>
      </c>
      <c r="BE41" s="13">
        <v>28262.72</v>
      </c>
      <c r="BF41" s="11">
        <v>168</v>
      </c>
      <c r="BG41" s="11">
        <v>754</v>
      </c>
      <c r="BH41" s="13">
        <v>41644.09</v>
      </c>
      <c r="BI41" s="11">
        <v>214</v>
      </c>
      <c r="BJ41" s="12">
        <v>-0.3249</v>
      </c>
      <c r="BK41" s="12">
        <v>-0.3213</v>
      </c>
      <c r="BL41" s="11">
        <v>574</v>
      </c>
      <c r="BM41" s="13">
        <v>35331.37</v>
      </c>
      <c r="BN41" s="11">
        <v>168</v>
      </c>
      <c r="BO41" s="11">
        <v>900</v>
      </c>
      <c r="BP41" s="13">
        <v>47690.05</v>
      </c>
      <c r="BQ41" s="11">
        <v>214</v>
      </c>
      <c r="BR41" s="12">
        <v>-0.3622</v>
      </c>
      <c r="BS41" s="12">
        <v>-0.2591</v>
      </c>
      <c r="BT41" s="11">
        <v>858</v>
      </c>
      <c r="BU41" s="13">
        <v>50541.97</v>
      </c>
      <c r="BV41" s="11">
        <v>168</v>
      </c>
      <c r="BW41" s="11">
        <v>1439</v>
      </c>
      <c r="BX41" s="13">
        <v>84998.04</v>
      </c>
      <c r="BY41" s="11">
        <v>214</v>
      </c>
      <c r="BZ41" s="12">
        <v>-0.4038</v>
      </c>
      <c r="CA41" s="12">
        <v>-0.4054</v>
      </c>
      <c r="CB41" s="11">
        <v>214</v>
      </c>
      <c r="CC41" s="13">
        <v>12586.72</v>
      </c>
      <c r="CD41" s="11">
        <v>160</v>
      </c>
      <c r="CE41" s="11">
        <v>249</v>
      </c>
      <c r="CF41" s="13">
        <v>16265.25</v>
      </c>
      <c r="CG41" s="11">
        <v>148</v>
      </c>
      <c r="CH41" s="12">
        <v>-0.1406</v>
      </c>
      <c r="CI41" s="12">
        <v>-0.2262</v>
      </c>
      <c r="CJ41" s="11">
        <v>48</v>
      </c>
      <c r="CK41" s="13">
        <v>3047.53</v>
      </c>
      <c r="CL41" s="11">
        <v>124</v>
      </c>
      <c r="CM41" s="11">
        <v>176</v>
      </c>
      <c r="CN41" s="13">
        <v>7988.24</v>
      </c>
      <c r="CO41" s="11">
        <v>156</v>
      </c>
      <c r="CP41" s="12">
        <v>-0.7273</v>
      </c>
      <c r="CQ41" s="12">
        <v>-0.6185</v>
      </c>
      <c r="CR41" s="11"/>
      <c r="CS41" s="13"/>
      <c r="CT41" s="11"/>
      <c r="CU41" s="11"/>
      <c r="CV41" s="13"/>
      <c r="CW41" s="11"/>
      <c r="CX41" s="12"/>
      <c r="CY41" s="12"/>
      <c r="CZ41" s="11">
        <v>13</v>
      </c>
      <c r="DA41" s="13">
        <v>967.34</v>
      </c>
      <c r="DB41" s="11">
        <v>160</v>
      </c>
      <c r="DC41" s="11"/>
      <c r="DD41" s="13"/>
      <c r="DE41" s="11"/>
      <c r="DF41" s="12"/>
      <c r="DG41" s="12"/>
      <c r="DH41" s="11">
        <v>43</v>
      </c>
      <c r="DI41" s="13">
        <v>3224.34</v>
      </c>
      <c r="DJ41" s="11">
        <v>109</v>
      </c>
      <c r="DK41" s="11">
        <v>59</v>
      </c>
      <c r="DL41" s="13">
        <v>4282.62</v>
      </c>
      <c r="DM41" s="11">
        <v>117</v>
      </c>
      <c r="DN41" s="12">
        <v>-0.2712</v>
      </c>
      <c r="DO41" s="12">
        <v>-0.2471</v>
      </c>
      <c r="DP41" s="11">
        <v>33</v>
      </c>
      <c r="DQ41" s="13">
        <v>2218.02</v>
      </c>
      <c r="DR41" s="11">
        <v>172</v>
      </c>
      <c r="DS41" s="11">
        <v>2</v>
      </c>
      <c r="DT41" s="13">
        <v>137.48</v>
      </c>
      <c r="DU41" s="11">
        <v>220</v>
      </c>
      <c r="DV41" s="12">
        <v>15.5</v>
      </c>
      <c r="DW41" s="12">
        <v>15.1334</v>
      </c>
      <c r="DX41" s="11">
        <v>29</v>
      </c>
      <c r="DY41" s="13">
        <v>1572.74</v>
      </c>
      <c r="DZ41" s="11">
        <v>43</v>
      </c>
      <c r="EA41" s="11">
        <v>71</v>
      </c>
      <c r="EB41" s="13">
        <v>3634.39</v>
      </c>
      <c r="EC41" s="11">
        <v>50</v>
      </c>
      <c r="ED41" s="12">
        <v>-0.5915</v>
      </c>
      <c r="EE41" s="12">
        <v>-0.5673</v>
      </c>
      <c r="EF41" s="11">
        <v>32</v>
      </c>
      <c r="EG41" s="13">
        <v>2061.77</v>
      </c>
      <c r="EH41" s="11">
        <v>112</v>
      </c>
      <c r="EI41" s="11">
        <v>20</v>
      </c>
      <c r="EJ41" s="13">
        <v>1028.45</v>
      </c>
      <c r="EK41" s="11">
        <v>83</v>
      </c>
      <c r="EL41" s="12">
        <v>0.6</v>
      </c>
      <c r="EM41" s="12">
        <v>1.0047</v>
      </c>
      <c r="EN41" s="11">
        <v>12</v>
      </c>
      <c r="EO41" s="13">
        <v>506.47</v>
      </c>
      <c r="EP41" s="11">
        <v>18</v>
      </c>
      <c r="EQ41" s="11">
        <v>18</v>
      </c>
      <c r="ER41" s="13">
        <v>980.07</v>
      </c>
      <c r="ES41" s="11">
        <v>15</v>
      </c>
      <c r="ET41" s="12">
        <v>-0.3333</v>
      </c>
      <c r="EU41" s="12">
        <v>-0.4832</v>
      </c>
      <c r="EV41" s="11">
        <v>14</v>
      </c>
      <c r="EW41" s="13">
        <v>800.77</v>
      </c>
      <c r="EX41" s="11">
        <v>42</v>
      </c>
      <c r="EY41" s="11">
        <v>10</v>
      </c>
      <c r="EZ41" s="13">
        <v>654.05</v>
      </c>
      <c r="FA41" s="11">
        <v>51</v>
      </c>
      <c r="FB41" s="12">
        <v>0.4</v>
      </c>
      <c r="FC41" s="12">
        <v>0.2243</v>
      </c>
      <c r="FD41" s="11">
        <v>4</v>
      </c>
      <c r="FE41" s="13">
        <v>267.74</v>
      </c>
      <c r="FF41" s="11">
        <v>35</v>
      </c>
      <c r="FG41" s="11">
        <v>5</v>
      </c>
      <c r="FH41" s="13">
        <v>347</v>
      </c>
      <c r="FI41" s="11">
        <v>37</v>
      </c>
      <c r="FJ41" s="12">
        <v>-0.2</v>
      </c>
      <c r="FK41" s="12">
        <v>-0.2284</v>
      </c>
      <c r="FL41" s="11">
        <v>8</v>
      </c>
      <c r="FM41" s="13">
        <v>610.94</v>
      </c>
      <c r="FN41" s="11">
        <v>32</v>
      </c>
      <c r="FO41" s="11">
        <v>12</v>
      </c>
      <c r="FP41" s="13">
        <v>944.82</v>
      </c>
      <c r="FQ41" s="11">
        <v>25</v>
      </c>
      <c r="FR41" s="12">
        <v>-0.3333</v>
      </c>
      <c r="FS41" s="12">
        <v>-0.3534</v>
      </c>
      <c r="FT41" s="11">
        <v>7</v>
      </c>
      <c r="FU41" s="13">
        <v>522.06</v>
      </c>
      <c r="FV41" s="11">
        <v>30</v>
      </c>
      <c r="FW41" s="11"/>
      <c r="FX41" s="13"/>
      <c r="FY41" s="11"/>
      <c r="FZ41" s="12"/>
      <c r="GA41" s="12"/>
      <c r="GB41" s="11">
        <v>9</v>
      </c>
      <c r="GC41" s="13">
        <v>387.87</v>
      </c>
      <c r="GD41" s="11">
        <v>142</v>
      </c>
      <c r="GE41" s="11">
        <v>4</v>
      </c>
      <c r="GF41" s="13">
        <v>302.99</v>
      </c>
      <c r="GG41" s="11">
        <v>112</v>
      </c>
      <c r="GH41" s="12">
        <v>1.25</v>
      </c>
      <c r="GI41" s="12">
        <v>0.2801</v>
      </c>
      <c r="GJ41" s="11">
        <v>10</v>
      </c>
      <c r="GK41" s="13">
        <v>370.26</v>
      </c>
      <c r="GL41" s="11">
        <v>85</v>
      </c>
      <c r="GM41" s="11">
        <v>11</v>
      </c>
      <c r="GN41" s="13">
        <v>448.35</v>
      </c>
      <c r="GO41" s="11">
        <v>117</v>
      </c>
      <c r="GP41" s="12">
        <v>-0.0909</v>
      </c>
      <c r="GQ41" s="12">
        <v>-0.1742</v>
      </c>
      <c r="GR41" s="11"/>
      <c r="GS41" s="13"/>
      <c r="GT41" s="11"/>
      <c r="GU41" s="11"/>
      <c r="GV41" s="13"/>
      <c r="GW41" s="11"/>
      <c r="GX41" s="12"/>
      <c r="GY41" s="12"/>
      <c r="GZ41" s="11">
        <v>3</v>
      </c>
      <c r="HA41" s="13">
        <v>239.37</v>
      </c>
      <c r="HB41" s="11">
        <v>20</v>
      </c>
      <c r="HC41" s="11"/>
      <c r="HD41" s="13"/>
      <c r="HE41" s="11">
        <v>21</v>
      </c>
      <c r="HF41" s="12"/>
      <c r="HG41" s="12"/>
      <c r="HH41" s="11">
        <v>1</v>
      </c>
      <c r="HI41" s="13">
        <v>85.8</v>
      </c>
      <c r="HJ41" s="11">
        <v>4</v>
      </c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>
        <v>428</v>
      </c>
      <c r="IB41" s="13">
        <v>25758.62</v>
      </c>
      <c r="IC41" s="11"/>
      <c r="ID41" s="12">
        <v>-1</v>
      </c>
      <c r="IE41" s="12">
        <v>-1</v>
      </c>
      <c r="IF41" s="11"/>
      <c r="IG41" s="13"/>
      <c r="IH41" s="11"/>
      <c r="II41" s="11">
        <v>55</v>
      </c>
      <c r="IJ41" s="13">
        <v>4174.94</v>
      </c>
      <c r="IK41" s="11">
        <v>213</v>
      </c>
      <c r="IL41" s="12">
        <v>-1</v>
      </c>
      <c r="IM41" s="12">
        <v>-1</v>
      </c>
      <c r="IN41" s="11"/>
      <c r="IO41" s="13"/>
      <c r="IP41" s="11"/>
      <c r="IQ41" s="11">
        <v>3</v>
      </c>
      <c r="IR41" s="13">
        <v>244.01</v>
      </c>
      <c r="IS41" s="11">
        <v>34</v>
      </c>
      <c r="IT41" s="12">
        <v>-1</v>
      </c>
      <c r="IU41" s="12">
        <v>-1</v>
      </c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>
        <v>150</v>
      </c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>
        <v>45288</v>
      </c>
      <c r="LA41" s="11">
        <v>11212</v>
      </c>
      <c r="LB41" s="11"/>
      <c r="LC41" s="11"/>
      <c r="LD41" s="11">
        <v>9864</v>
      </c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>
        <v>315</v>
      </c>
      <c r="LT41" s="11">
        <v>120</v>
      </c>
      <c r="LU41" s="11">
        <v>370</v>
      </c>
      <c r="LV41" s="11">
        <v>89</v>
      </c>
      <c r="LW41" s="11">
        <v>938</v>
      </c>
      <c r="LX41" s="11"/>
      <c r="LY41" s="11"/>
      <c r="LZ41" s="11"/>
      <c r="MA41" s="11">
        <v>1450</v>
      </c>
      <c r="MB41" s="11">
        <v>796</v>
      </c>
      <c r="MC41" s="11">
        <v>690</v>
      </c>
      <c r="MD41" s="11"/>
      <c r="ME41" s="11">
        <v>380</v>
      </c>
      <c r="MF41" s="11"/>
      <c r="MG41" s="11"/>
      <c r="MH41" s="11">
        <v>818</v>
      </c>
      <c r="MI41" s="11">
        <v>1200</v>
      </c>
      <c r="MJ41" s="11"/>
      <c r="MK41" s="11"/>
      <c r="ML41" s="11"/>
      <c r="MM41" s="11">
        <v>315</v>
      </c>
      <c r="MN41" s="11"/>
      <c r="MO41" s="11"/>
      <c r="MP41" s="11">
        <v>975</v>
      </c>
      <c r="MQ41" s="11">
        <v>2318</v>
      </c>
      <c r="MR41" s="11">
        <v>560</v>
      </c>
      <c r="MS41" s="11"/>
      <c r="MT41" s="11"/>
      <c r="MU41" s="11">
        <v>270</v>
      </c>
      <c r="MV41" s="11">
        <v>314</v>
      </c>
      <c r="MW41" s="11">
        <v>140</v>
      </c>
      <c r="MX41" s="11">
        <v>960</v>
      </c>
      <c r="MY41" s="11"/>
      <c r="MZ41" s="11"/>
      <c r="NA41" s="11">
        <v>1300</v>
      </c>
      <c r="NB41" s="11">
        <v>438</v>
      </c>
      <c r="NC41" s="11">
        <v>75</v>
      </c>
      <c r="ND41" s="11">
        <v>440</v>
      </c>
      <c r="NE41" s="11"/>
      <c r="NF41" s="11">
        <v>780</v>
      </c>
      <c r="NG41" s="11">
        <v>170</v>
      </c>
      <c r="NH41" s="11">
        <v>781</v>
      </c>
      <c r="NI41" s="11"/>
      <c r="NJ41" s="11">
        <v>480</v>
      </c>
      <c r="NK41" s="11">
        <v>1878</v>
      </c>
      <c r="NL41" s="11"/>
      <c r="NM41" s="11"/>
      <c r="NN41" s="11"/>
      <c r="NO41" s="11">
        <v>800</v>
      </c>
      <c r="NP41" s="11">
        <v>850</v>
      </c>
      <c r="NQ41" s="11">
        <v>220</v>
      </c>
      <c r="NR41" s="11"/>
      <c r="NS41" s="11"/>
      <c r="NT41" s="11"/>
      <c r="NU41" s="11">
        <v>800</v>
      </c>
      <c r="NV41" s="11"/>
      <c r="NW41" s="11"/>
      <c r="NX41" s="11">
        <v>600</v>
      </c>
      <c r="NY41" s="11">
        <v>725</v>
      </c>
      <c r="NZ41" s="11"/>
      <c r="OA41" s="11"/>
      <c r="OB41" s="11"/>
      <c r="OC41" s="11">
        <v>1090</v>
      </c>
      <c r="OD41" s="11">
        <v>100</v>
      </c>
      <c r="OE41" s="11">
        <v>300</v>
      </c>
      <c r="OF41" s="11">
        <v>450</v>
      </c>
      <c r="OG41" s="11"/>
      <c r="OH41" s="11">
        <v>1275</v>
      </c>
      <c r="OI41" s="11">
        <v>300</v>
      </c>
      <c r="OJ41" s="11">
        <v>1250</v>
      </c>
      <c r="OK41" s="11">
        <v>600</v>
      </c>
      <c r="OL41" s="11">
        <v>1510</v>
      </c>
      <c r="OM41" s="11"/>
      <c r="ON41" s="11"/>
    </row>
    <row r="42">
      <c r="A42" s="10" t="s">
        <v>163</v>
      </c>
      <c r="B42" s="10" t="s">
        <v>186</v>
      </c>
      <c r="C42" s="10" t="s">
        <v>165</v>
      </c>
      <c r="D42" s="11">
        <v>6087</v>
      </c>
      <c r="E42" s="11">
        <f>=ROUNDDOWN(13.183885640026,0)</f>
      </c>
      <c r="F42" s="11">
        <v>12762</v>
      </c>
      <c r="G42" s="12">
        <v>0.6265</v>
      </c>
      <c r="H42" s="11"/>
      <c r="I42" s="11">
        <f>=ROUNDDOWN({0},0)</f>
      </c>
      <c r="J42" s="11">
        <v>350</v>
      </c>
      <c r="K42" s="12"/>
      <c r="L42" s="11">
        <v>1572</v>
      </c>
      <c r="M42" s="13">
        <v>302031.02</v>
      </c>
      <c r="N42" s="11">
        <v>31</v>
      </c>
      <c r="O42" s="14">
        <v>9742.94</v>
      </c>
      <c r="P42" s="11">
        <v>1312</v>
      </c>
      <c r="Q42" s="13">
        <v>242251.85</v>
      </c>
      <c r="R42" s="11">
        <v>47</v>
      </c>
      <c r="S42" s="14">
        <v>5154.29</v>
      </c>
      <c r="T42" s="12">
        <v>0.1982</v>
      </c>
      <c r="U42" s="12">
        <v>0.2468</v>
      </c>
      <c r="V42" s="12">
        <v>-0.3404</v>
      </c>
      <c r="W42" s="12">
        <v>0.8903</v>
      </c>
      <c r="X42" s="11">
        <v>168</v>
      </c>
      <c r="Y42" s="13">
        <v>33378.53</v>
      </c>
      <c r="Z42" s="11">
        <v>14</v>
      </c>
      <c r="AA42" s="11">
        <v>190</v>
      </c>
      <c r="AB42" s="13">
        <v>36921.19</v>
      </c>
      <c r="AC42" s="11">
        <v>17</v>
      </c>
      <c r="AD42" s="12">
        <v>-0.1158</v>
      </c>
      <c r="AE42" s="12">
        <v>-0.096</v>
      </c>
      <c r="AF42" s="11">
        <v>598</v>
      </c>
      <c r="AG42" s="13">
        <v>118586.44</v>
      </c>
      <c r="AH42" s="11">
        <v>31</v>
      </c>
      <c r="AI42" s="11">
        <v>273</v>
      </c>
      <c r="AJ42" s="13">
        <v>51764.96</v>
      </c>
      <c r="AK42" s="11">
        <v>45</v>
      </c>
      <c r="AL42" s="12">
        <v>1.1905</v>
      </c>
      <c r="AM42" s="12">
        <v>1.2909</v>
      </c>
      <c r="AN42" s="11">
        <v>160</v>
      </c>
      <c r="AO42" s="13">
        <v>31580.27</v>
      </c>
      <c r="AP42" s="11">
        <v>27</v>
      </c>
      <c r="AQ42" s="11">
        <v>143</v>
      </c>
      <c r="AR42" s="13">
        <v>23129.07</v>
      </c>
      <c r="AS42" s="11">
        <v>39</v>
      </c>
      <c r="AT42" s="12">
        <v>0.1189</v>
      </c>
      <c r="AU42" s="12">
        <v>0.3654</v>
      </c>
      <c r="AV42" s="11">
        <v>167</v>
      </c>
      <c r="AW42" s="13">
        <v>32325.69</v>
      </c>
      <c r="AX42" s="11">
        <v>31</v>
      </c>
      <c r="AY42" s="11">
        <v>194</v>
      </c>
      <c r="AZ42" s="13">
        <v>37073.41</v>
      </c>
      <c r="BA42" s="11">
        <v>47</v>
      </c>
      <c r="BB42" s="12">
        <v>-0.1392</v>
      </c>
      <c r="BC42" s="12">
        <v>-0.1281</v>
      </c>
      <c r="BD42" s="11">
        <v>243</v>
      </c>
      <c r="BE42" s="13">
        <v>41461.1</v>
      </c>
      <c r="BF42" s="11">
        <v>31</v>
      </c>
      <c r="BG42" s="11">
        <v>152</v>
      </c>
      <c r="BH42" s="13">
        <v>27168.41</v>
      </c>
      <c r="BI42" s="11">
        <v>47</v>
      </c>
      <c r="BJ42" s="12">
        <v>0.5987</v>
      </c>
      <c r="BK42" s="12">
        <v>0.5261</v>
      </c>
      <c r="BL42" s="11">
        <v>75</v>
      </c>
      <c r="BM42" s="13">
        <v>14523.97</v>
      </c>
      <c r="BN42" s="11">
        <v>29</v>
      </c>
      <c r="BO42" s="11">
        <v>87</v>
      </c>
      <c r="BP42" s="13">
        <v>16014.35</v>
      </c>
      <c r="BQ42" s="11">
        <v>45</v>
      </c>
      <c r="BR42" s="12">
        <v>-0.1379</v>
      </c>
      <c r="BS42" s="12">
        <v>-0.0931</v>
      </c>
      <c r="BT42" s="11">
        <v>79</v>
      </c>
      <c r="BU42" s="13">
        <v>15857.84</v>
      </c>
      <c r="BV42" s="11">
        <v>8</v>
      </c>
      <c r="BW42" s="11">
        <v>40</v>
      </c>
      <c r="BX42" s="13">
        <v>8235.23</v>
      </c>
      <c r="BY42" s="11">
        <v>6</v>
      </c>
      <c r="BZ42" s="12">
        <v>0.975</v>
      </c>
      <c r="CA42" s="12">
        <v>0.9256</v>
      </c>
      <c r="CB42" s="11">
        <v>60</v>
      </c>
      <c r="CC42" s="13">
        <v>9463.64</v>
      </c>
      <c r="CD42" s="11">
        <v>26</v>
      </c>
      <c r="CE42" s="11">
        <v>70</v>
      </c>
      <c r="CF42" s="13">
        <v>11726.87</v>
      </c>
      <c r="CG42" s="11">
        <v>42</v>
      </c>
      <c r="CH42" s="12">
        <v>-0.1429</v>
      </c>
      <c r="CI42" s="12">
        <v>-0.193</v>
      </c>
      <c r="CJ42" s="11">
        <v>8</v>
      </c>
      <c r="CK42" s="13">
        <v>1510.49</v>
      </c>
      <c r="CL42" s="11">
        <v>26</v>
      </c>
      <c r="CM42" s="11">
        <v>59</v>
      </c>
      <c r="CN42" s="13">
        <v>10845.13</v>
      </c>
      <c r="CO42" s="11">
        <v>40</v>
      </c>
      <c r="CP42" s="12">
        <v>-0.8644</v>
      </c>
      <c r="CQ42" s="12">
        <v>-0.8607</v>
      </c>
      <c r="CR42" s="11"/>
      <c r="CS42" s="13"/>
      <c r="CT42" s="11"/>
      <c r="CU42" s="11"/>
      <c r="CV42" s="13"/>
      <c r="CW42" s="11"/>
      <c r="CX42" s="12"/>
      <c r="CY42" s="12"/>
      <c r="CZ42" s="11">
        <v>2</v>
      </c>
      <c r="DA42" s="13">
        <v>709.98</v>
      </c>
      <c r="DB42" s="11">
        <v>28</v>
      </c>
      <c r="DC42" s="11"/>
      <c r="DD42" s="13"/>
      <c r="DE42" s="11"/>
      <c r="DF42" s="12"/>
      <c r="DG42" s="12"/>
      <c r="DH42" s="11"/>
      <c r="DI42" s="13"/>
      <c r="DJ42" s="11">
        <v>7</v>
      </c>
      <c r="DK42" s="11"/>
      <c r="DL42" s="13"/>
      <c r="DM42" s="11">
        <v>7</v>
      </c>
      <c r="DN42" s="12"/>
      <c r="DO42" s="12"/>
      <c r="DP42" s="11">
        <v>3</v>
      </c>
      <c r="DQ42" s="13">
        <v>759.97</v>
      </c>
      <c r="DR42" s="11">
        <v>31</v>
      </c>
      <c r="DS42" s="11">
        <v>2</v>
      </c>
      <c r="DT42" s="13">
        <v>489.98</v>
      </c>
      <c r="DU42" s="11">
        <v>47</v>
      </c>
      <c r="DV42" s="12">
        <v>0.5</v>
      </c>
      <c r="DW42" s="12">
        <v>0.551</v>
      </c>
      <c r="DX42" s="11">
        <v>2</v>
      </c>
      <c r="DY42" s="13">
        <v>411.4</v>
      </c>
      <c r="DZ42" s="11">
        <v>3</v>
      </c>
      <c r="EA42" s="11"/>
      <c r="EB42" s="13"/>
      <c r="EC42" s="11">
        <v>3</v>
      </c>
      <c r="ED42" s="12"/>
      <c r="EE42" s="12"/>
      <c r="EF42" s="11"/>
      <c r="EG42" s="13"/>
      <c r="EH42" s="11">
        <v>6</v>
      </c>
      <c r="EI42" s="11">
        <v>4</v>
      </c>
      <c r="EJ42" s="13">
        <v>754.95</v>
      </c>
      <c r="EK42" s="11">
        <v>6</v>
      </c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>
        <v>1</v>
      </c>
      <c r="EW42" s="13">
        <v>191.27</v>
      </c>
      <c r="EX42" s="11">
        <v>3</v>
      </c>
      <c r="EY42" s="11"/>
      <c r="EZ42" s="13"/>
      <c r="FA42" s="11">
        <v>3</v>
      </c>
      <c r="FB42" s="12"/>
      <c r="FC42" s="12"/>
      <c r="FD42" s="11">
        <v>2</v>
      </c>
      <c r="FE42" s="13">
        <v>388.5</v>
      </c>
      <c r="FF42" s="11">
        <v>8</v>
      </c>
      <c r="FG42" s="11">
        <v>1</v>
      </c>
      <c r="FH42" s="13">
        <v>207.69</v>
      </c>
      <c r="FI42" s="11">
        <v>13</v>
      </c>
      <c r="FJ42" s="12">
        <v>1</v>
      </c>
      <c r="FK42" s="12">
        <v>0.8706</v>
      </c>
      <c r="FL42" s="11">
        <v>2</v>
      </c>
      <c r="FM42" s="13">
        <v>457.14</v>
      </c>
      <c r="FN42" s="11">
        <v>13</v>
      </c>
      <c r="FO42" s="11">
        <v>3</v>
      </c>
      <c r="FP42" s="13">
        <v>626.55</v>
      </c>
      <c r="FQ42" s="11">
        <v>6</v>
      </c>
      <c r="FR42" s="12">
        <v>-0.3333</v>
      </c>
      <c r="FS42" s="12">
        <v>-0.2704</v>
      </c>
      <c r="FT42" s="11"/>
      <c r="FU42" s="13"/>
      <c r="FV42" s="11">
        <v>2</v>
      </c>
      <c r="FW42" s="11"/>
      <c r="FX42" s="13"/>
      <c r="FY42" s="11">
        <v>2</v>
      </c>
      <c r="FZ42" s="12"/>
      <c r="GA42" s="12"/>
      <c r="GB42" s="11">
        <v>2</v>
      </c>
      <c r="GC42" s="13">
        <v>424.79</v>
      </c>
      <c r="GD42" s="11">
        <v>21</v>
      </c>
      <c r="GE42" s="11">
        <v>1</v>
      </c>
      <c r="GF42" s="13">
        <v>229.52</v>
      </c>
      <c r="GG42" s="11">
        <v>33</v>
      </c>
      <c r="GH42" s="12">
        <v>1</v>
      </c>
      <c r="GI42" s="12">
        <v>0.8508</v>
      </c>
      <c r="GJ42" s="11"/>
      <c r="GK42" s="13"/>
      <c r="GL42" s="11">
        <v>4</v>
      </c>
      <c r="GM42" s="11"/>
      <c r="GN42" s="13"/>
      <c r="GO42" s="11">
        <v>9</v>
      </c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>
        <v>12</v>
      </c>
      <c r="HC42" s="11"/>
      <c r="HD42" s="13"/>
      <c r="HE42" s="11">
        <v>18</v>
      </c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/>
      <c r="HY42" s="13"/>
      <c r="HZ42" s="11"/>
      <c r="IA42" s="11">
        <v>91</v>
      </c>
      <c r="IB42" s="13">
        <v>16884.38</v>
      </c>
      <c r="IC42" s="11"/>
      <c r="ID42" s="12"/>
      <c r="IE42" s="12"/>
      <c r="IF42" s="11"/>
      <c r="IG42" s="13"/>
      <c r="IH42" s="11"/>
      <c r="II42" s="11">
        <v>2</v>
      </c>
      <c r="IJ42" s="13">
        <v>180.16</v>
      </c>
      <c r="IK42" s="11">
        <v>15</v>
      </c>
      <c r="IL42" s="12"/>
      <c r="IM42" s="12"/>
      <c r="IN42" s="11"/>
      <c r="IO42" s="13"/>
      <c r="IP42" s="11"/>
      <c r="IQ42" s="11"/>
      <c r="IR42" s="13"/>
      <c r="IS42" s="11">
        <v>6</v>
      </c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>
        <v>5184</v>
      </c>
      <c r="LA42" s="11">
        <v>5</v>
      </c>
      <c r="LB42" s="11"/>
      <c r="LC42" s="11"/>
      <c r="LD42" s="11">
        <v>898</v>
      </c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>
        <v>170</v>
      </c>
      <c r="LU42" s="11"/>
      <c r="LV42" s="11"/>
      <c r="LW42" s="11">
        <v>440</v>
      </c>
      <c r="LX42" s="11"/>
      <c r="LY42" s="11"/>
      <c r="LZ42" s="11"/>
      <c r="MA42" s="11">
        <v>170</v>
      </c>
      <c r="MB42" s="11"/>
      <c r="MC42" s="11"/>
      <c r="MD42" s="11"/>
      <c r="ME42" s="11">
        <v>1060</v>
      </c>
      <c r="MF42" s="11"/>
      <c r="MG42" s="11">
        <v>230</v>
      </c>
      <c r="MH42" s="11">
        <v>240</v>
      </c>
      <c r="MI42" s="11"/>
      <c r="MJ42" s="11">
        <v>170</v>
      </c>
      <c r="MK42" s="11">
        <v>160</v>
      </c>
      <c r="ML42" s="11"/>
      <c r="MM42" s="11"/>
      <c r="MN42" s="11">
        <v>200</v>
      </c>
      <c r="MO42" s="11">
        <v>30</v>
      </c>
      <c r="MP42" s="11">
        <v>150</v>
      </c>
      <c r="MQ42" s="11"/>
      <c r="MR42" s="11"/>
      <c r="MS42" s="11">
        <v>150</v>
      </c>
      <c r="MT42" s="11"/>
      <c r="MU42" s="11"/>
      <c r="MV42" s="11"/>
      <c r="MW42" s="11">
        <v>270</v>
      </c>
      <c r="MX42" s="11"/>
      <c r="MY42" s="11"/>
      <c r="MZ42" s="11">
        <v>90</v>
      </c>
      <c r="NA42" s="11">
        <v>1120</v>
      </c>
      <c r="NB42" s="11"/>
      <c r="NC42" s="11"/>
      <c r="ND42" s="11"/>
      <c r="NE42" s="11"/>
      <c r="NF42" s="11">
        <v>180</v>
      </c>
      <c r="NG42" s="11"/>
      <c r="NH42" s="11"/>
      <c r="NI42" s="11"/>
      <c r="NJ42" s="11"/>
      <c r="NK42" s="11">
        <v>2400</v>
      </c>
      <c r="NL42" s="11"/>
      <c r="NM42" s="11"/>
      <c r="NN42" s="11"/>
      <c r="NO42" s="11"/>
      <c r="NP42" s="11"/>
      <c r="NQ42" s="11"/>
      <c r="NR42" s="11">
        <v>290</v>
      </c>
      <c r="NS42" s="11">
        <v>150</v>
      </c>
      <c r="NT42" s="11">
        <v>242</v>
      </c>
      <c r="NU42" s="11">
        <v>980</v>
      </c>
      <c r="NV42" s="11"/>
      <c r="NW42" s="11">
        <v>80</v>
      </c>
      <c r="NX42" s="11"/>
      <c r="NY42" s="11">
        <v>400</v>
      </c>
      <c r="NZ42" s="11">
        <v>200</v>
      </c>
      <c r="OA42" s="11">
        <v>750</v>
      </c>
      <c r="OB42" s="11"/>
      <c r="OC42" s="11">
        <v>220</v>
      </c>
      <c r="OD42" s="11"/>
      <c r="OE42" s="11">
        <v>1460</v>
      </c>
      <c r="OF42" s="11"/>
      <c r="OG42" s="11"/>
      <c r="OH42" s="11"/>
      <c r="OI42" s="11"/>
      <c r="OJ42" s="11">
        <v>200</v>
      </c>
      <c r="OK42" s="11"/>
      <c r="OL42" s="11">
        <v>200</v>
      </c>
      <c r="OM42" s="11">
        <v>360</v>
      </c>
      <c r="ON42" s="11">
        <v>350</v>
      </c>
    </row>
    <row r="43">
      <c r="A43" s="10" t="s">
        <v>163</v>
      </c>
      <c r="B43" s="10" t="s">
        <v>186</v>
      </c>
      <c r="C43" s="10" t="s">
        <v>166</v>
      </c>
      <c r="D43" s="11">
        <v>1358</v>
      </c>
      <c r="E43" s="11">
        <f>=ROUNDDOWN(13.8571428571429,0)</f>
      </c>
      <c r="F43" s="11">
        <v>1608</v>
      </c>
      <c r="G43" s="12">
        <v>1</v>
      </c>
      <c r="H43" s="11"/>
      <c r="I43" s="11">
        <f>=ROUNDDOWN({0},0)</f>
      </c>
      <c r="J43" s="11"/>
      <c r="K43" s="12"/>
      <c r="L43" s="11">
        <v>402</v>
      </c>
      <c r="M43" s="13">
        <v>38602.16</v>
      </c>
      <c r="N43" s="11">
        <v>8</v>
      </c>
      <c r="O43" s="14">
        <v>4825.27</v>
      </c>
      <c r="P43" s="11">
        <v>254</v>
      </c>
      <c r="Q43" s="13">
        <v>25038.83</v>
      </c>
      <c r="R43" s="11">
        <v>9</v>
      </c>
      <c r="S43" s="14">
        <v>2782.09</v>
      </c>
      <c r="T43" s="12">
        <v>0.5827</v>
      </c>
      <c r="U43" s="12">
        <v>0.5417</v>
      </c>
      <c r="V43" s="12">
        <v>-0.1111</v>
      </c>
      <c r="W43" s="12">
        <v>0.7344</v>
      </c>
      <c r="X43" s="11"/>
      <c r="Y43" s="13"/>
      <c r="Z43" s="11"/>
      <c r="AA43" s="11"/>
      <c r="AB43" s="13"/>
      <c r="AC43" s="11"/>
      <c r="AD43" s="12"/>
      <c r="AE43" s="12"/>
      <c r="AF43" s="11">
        <v>84</v>
      </c>
      <c r="AG43" s="13">
        <v>7974.34</v>
      </c>
      <c r="AH43" s="11">
        <v>8</v>
      </c>
      <c r="AI43" s="11">
        <v>11</v>
      </c>
      <c r="AJ43" s="13">
        <v>1141.2</v>
      </c>
      <c r="AK43" s="11">
        <v>9</v>
      </c>
      <c r="AL43" s="12">
        <v>6.6364</v>
      </c>
      <c r="AM43" s="12">
        <v>5.9877</v>
      </c>
      <c r="AN43" s="11">
        <v>176</v>
      </c>
      <c r="AO43" s="13">
        <v>17195.24</v>
      </c>
      <c r="AP43" s="11">
        <v>8</v>
      </c>
      <c r="AQ43" s="11">
        <v>110</v>
      </c>
      <c r="AR43" s="13">
        <v>9635.05</v>
      </c>
      <c r="AS43" s="11">
        <v>7</v>
      </c>
      <c r="AT43" s="12">
        <v>0.6</v>
      </c>
      <c r="AU43" s="12">
        <v>0.7847</v>
      </c>
      <c r="AV43" s="11">
        <v>38</v>
      </c>
      <c r="AW43" s="13">
        <v>3589.72</v>
      </c>
      <c r="AX43" s="11">
        <v>8</v>
      </c>
      <c r="AY43" s="11">
        <v>62</v>
      </c>
      <c r="AZ43" s="13">
        <v>6938.22</v>
      </c>
      <c r="BA43" s="11">
        <v>9</v>
      </c>
      <c r="BB43" s="12">
        <v>-0.3871</v>
      </c>
      <c r="BC43" s="12">
        <v>-0.4826</v>
      </c>
      <c r="BD43" s="11">
        <v>35</v>
      </c>
      <c r="BE43" s="13">
        <v>2969.18</v>
      </c>
      <c r="BF43" s="11">
        <v>8</v>
      </c>
      <c r="BG43" s="11">
        <v>2</v>
      </c>
      <c r="BH43" s="13">
        <v>158.27</v>
      </c>
      <c r="BI43" s="11">
        <v>9</v>
      </c>
      <c r="BJ43" s="12">
        <v>16.5</v>
      </c>
      <c r="BK43" s="12">
        <v>17.7602</v>
      </c>
      <c r="BL43" s="11">
        <v>23</v>
      </c>
      <c r="BM43" s="13">
        <v>2206.7</v>
      </c>
      <c r="BN43" s="11">
        <v>8</v>
      </c>
      <c r="BO43" s="11">
        <v>18</v>
      </c>
      <c r="BP43" s="13">
        <v>1780.81</v>
      </c>
      <c r="BQ43" s="11">
        <v>7</v>
      </c>
      <c r="BR43" s="12">
        <v>0.2778</v>
      </c>
      <c r="BS43" s="12">
        <v>0.2392</v>
      </c>
      <c r="BT43" s="11"/>
      <c r="BU43" s="13"/>
      <c r="BV43" s="11"/>
      <c r="BW43" s="11"/>
      <c r="BX43" s="13"/>
      <c r="BY43" s="11"/>
      <c r="BZ43" s="12"/>
      <c r="CA43" s="12"/>
      <c r="CB43" s="11">
        <v>29</v>
      </c>
      <c r="CC43" s="13">
        <v>2762.14</v>
      </c>
      <c r="CD43" s="11">
        <v>8</v>
      </c>
      <c r="CE43" s="11">
        <v>20</v>
      </c>
      <c r="CF43" s="13">
        <v>2230.4</v>
      </c>
      <c r="CG43" s="11">
        <v>7</v>
      </c>
      <c r="CH43" s="12">
        <v>0.45</v>
      </c>
      <c r="CI43" s="12">
        <v>0.2384</v>
      </c>
      <c r="CJ43" s="11">
        <v>8</v>
      </c>
      <c r="CK43" s="13">
        <v>758.86</v>
      </c>
      <c r="CL43" s="11">
        <v>8</v>
      </c>
      <c r="CM43" s="11">
        <v>15</v>
      </c>
      <c r="CN43" s="13">
        <v>1544.6</v>
      </c>
      <c r="CO43" s="11">
        <v>7</v>
      </c>
      <c r="CP43" s="12">
        <v>-0.4667</v>
      </c>
      <c r="CQ43" s="12">
        <v>-0.5087</v>
      </c>
      <c r="CR43" s="11"/>
      <c r="CS43" s="13"/>
      <c r="CT43" s="11"/>
      <c r="CU43" s="11"/>
      <c r="CV43" s="13"/>
      <c r="CW43" s="11"/>
      <c r="CX43" s="12"/>
      <c r="CY43" s="12"/>
      <c r="CZ43" s="11">
        <v>3</v>
      </c>
      <c r="DA43" s="13">
        <v>509.97</v>
      </c>
      <c r="DB43" s="11">
        <v>8</v>
      </c>
      <c r="DC43" s="11"/>
      <c r="DD43" s="13"/>
      <c r="DE43" s="11"/>
      <c r="DF43" s="12"/>
      <c r="DG43" s="12"/>
      <c r="DH43" s="11"/>
      <c r="DI43" s="13"/>
      <c r="DJ43" s="11"/>
      <c r="DK43" s="11"/>
      <c r="DL43" s="13"/>
      <c r="DM43" s="11"/>
      <c r="DN43" s="12"/>
      <c r="DO43" s="12"/>
      <c r="DP43" s="11"/>
      <c r="DQ43" s="13"/>
      <c r="DR43" s="11">
        <v>8</v>
      </c>
      <c r="DS43" s="11"/>
      <c r="DT43" s="13"/>
      <c r="DU43" s="11">
        <v>9</v>
      </c>
      <c r="DV43" s="12"/>
      <c r="DW43" s="12"/>
      <c r="DX43" s="11">
        <v>6</v>
      </c>
      <c r="DY43" s="13">
        <v>636.01</v>
      </c>
      <c r="DZ43" s="11">
        <v>4</v>
      </c>
      <c r="EA43" s="11">
        <v>3</v>
      </c>
      <c r="EB43" s="13">
        <v>308.92</v>
      </c>
      <c r="EC43" s="11">
        <v>4</v>
      </c>
      <c r="ED43" s="12">
        <v>1</v>
      </c>
      <c r="EE43" s="12">
        <v>1.0588</v>
      </c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>
        <v>6</v>
      </c>
      <c r="GE43" s="11"/>
      <c r="GF43" s="13"/>
      <c r="GG43" s="11"/>
      <c r="GH43" s="12"/>
      <c r="GI43" s="12"/>
      <c r="GJ43" s="11"/>
      <c r="GK43" s="13"/>
      <c r="GL43" s="11"/>
      <c r="GM43" s="11"/>
      <c r="GN43" s="13"/>
      <c r="GO43" s="11">
        <v>1</v>
      </c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>
        <v>6</v>
      </c>
      <c r="HC43" s="11"/>
      <c r="HD43" s="13"/>
      <c r="HE43" s="11">
        <v>7</v>
      </c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/>
      <c r="HY43" s="13"/>
      <c r="HZ43" s="11"/>
      <c r="IA43" s="11">
        <v>13</v>
      </c>
      <c r="IB43" s="13">
        <v>1301.36</v>
      </c>
      <c r="IC43" s="11"/>
      <c r="ID43" s="12"/>
      <c r="IE43" s="12"/>
      <c r="IF43" s="11"/>
      <c r="IG43" s="13"/>
      <c r="IH43" s="11"/>
      <c r="II43" s="11"/>
      <c r="IJ43" s="13"/>
      <c r="IK43" s="11">
        <v>1</v>
      </c>
      <c r="IL43" s="12"/>
      <c r="IM43" s="12"/>
      <c r="IN43" s="11"/>
      <c r="IO43" s="13"/>
      <c r="IP43" s="11"/>
      <c r="IQ43" s="11"/>
      <c r="IR43" s="13"/>
      <c r="IS43" s="11">
        <v>1</v>
      </c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>
        <v>1353</v>
      </c>
      <c r="LA43" s="11">
        <v>5</v>
      </c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>
        <v>269</v>
      </c>
      <c r="MI43" s="11">
        <v>210</v>
      </c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>
        <v>239</v>
      </c>
      <c r="MW43" s="11"/>
      <c r="MX43" s="11"/>
      <c r="MY43" s="11"/>
      <c r="MZ43" s="11"/>
      <c r="NA43" s="11"/>
      <c r="NB43" s="11"/>
      <c r="NC43" s="11"/>
      <c r="ND43" s="11">
        <v>190</v>
      </c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>
        <v>250</v>
      </c>
      <c r="NZ43" s="11"/>
      <c r="OA43" s="11">
        <v>250</v>
      </c>
      <c r="OB43" s="11"/>
      <c r="OC43" s="11"/>
      <c r="OD43" s="11"/>
      <c r="OE43" s="11"/>
      <c r="OF43" s="11"/>
      <c r="OG43" s="11"/>
      <c r="OH43" s="11"/>
      <c r="OI43" s="11"/>
      <c r="OJ43" s="11">
        <v>200</v>
      </c>
      <c r="OK43" s="11"/>
      <c r="OL43" s="11"/>
      <c r="OM43" s="11"/>
      <c r="ON43" s="11"/>
    </row>
    <row r="44">
      <c r="A44" s="10" t="s">
        <v>163</v>
      </c>
      <c r="B44" s="10" t="s">
        <v>186</v>
      </c>
      <c r="C44" s="10" t="s">
        <v>172</v>
      </c>
      <c r="D44" s="11"/>
      <c r="E44" s="11">
        <f>=ROUNDDOWN({0},0)</f>
      </c>
      <c r="F44" s="11"/>
      <c r="G44" s="12"/>
      <c r="H44" s="11"/>
      <c r="I44" s="11">
        <f>=ROUNDDOWN({0},0)</f>
      </c>
      <c r="J44" s="11"/>
      <c r="K44" s="12"/>
      <c r="L44" s="11"/>
      <c r="M44" s="13"/>
      <c r="N44" s="11"/>
      <c r="O44" s="14"/>
      <c r="P44" s="11"/>
      <c r="Q44" s="13"/>
      <c r="R44" s="11"/>
      <c r="S44" s="14"/>
      <c r="T44" s="12"/>
      <c r="U44" s="12"/>
      <c r="V44" s="12"/>
      <c r="W44" s="12"/>
      <c r="X44" s="11"/>
      <c r="Y44" s="13"/>
      <c r="Z44" s="11"/>
      <c r="AA44" s="11"/>
      <c r="AB44" s="13"/>
      <c r="AC44" s="11"/>
      <c r="AD44" s="12"/>
      <c r="AE44" s="12"/>
      <c r="AF44" s="11"/>
      <c r="AG44" s="13"/>
      <c r="AH44" s="11"/>
      <c r="AI44" s="11"/>
      <c r="AJ44" s="13"/>
      <c r="AK44" s="11"/>
      <c r="AL44" s="12"/>
      <c r="AM44" s="12"/>
      <c r="AN44" s="11"/>
      <c r="AO44" s="13"/>
      <c r="AP44" s="11"/>
      <c r="AQ44" s="11"/>
      <c r="AR44" s="13"/>
      <c r="AS44" s="11"/>
      <c r="AT44" s="12"/>
      <c r="AU44" s="12"/>
      <c r="AV44" s="11"/>
      <c r="AW44" s="13"/>
      <c r="AX44" s="11"/>
      <c r="AY44" s="11"/>
      <c r="AZ44" s="13"/>
      <c r="BA44" s="11"/>
      <c r="BB44" s="12"/>
      <c r="BC44" s="12"/>
      <c r="BD44" s="11"/>
      <c r="BE44" s="13"/>
      <c r="BF44" s="11"/>
      <c r="BG44" s="11"/>
      <c r="BH44" s="13"/>
      <c r="BI44" s="11"/>
      <c r="BJ44" s="12"/>
      <c r="BK44" s="12"/>
      <c r="BL44" s="11"/>
      <c r="BM44" s="13"/>
      <c r="BN44" s="11"/>
      <c r="BO44" s="11"/>
      <c r="BP44" s="13"/>
      <c r="BQ44" s="11"/>
      <c r="BR44" s="12"/>
      <c r="BS44" s="12"/>
      <c r="BT44" s="11"/>
      <c r="BU44" s="13"/>
      <c r="BV44" s="11"/>
      <c r="BW44" s="11"/>
      <c r="BX44" s="13"/>
      <c r="BY44" s="11"/>
      <c r="BZ44" s="12"/>
      <c r="CA44" s="12"/>
      <c r="CB44" s="11"/>
      <c r="CC44" s="13"/>
      <c r="CD44" s="11"/>
      <c r="CE44" s="11"/>
      <c r="CF44" s="13"/>
      <c r="CG44" s="11"/>
      <c r="CH44" s="12"/>
      <c r="CI44" s="12"/>
      <c r="CJ44" s="11"/>
      <c r="CK44" s="13"/>
      <c r="CL44" s="11"/>
      <c r="CM44" s="11"/>
      <c r="CN44" s="13"/>
      <c r="CO44" s="11"/>
      <c r="CP44" s="12"/>
      <c r="CQ44" s="12"/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</row>
    <row r="45">
      <c r="A45" s="10" t="s">
        <v>163</v>
      </c>
      <c r="B45" s="10" t="s">
        <v>187</v>
      </c>
      <c r="C45" s="10" t="s">
        <v>169</v>
      </c>
      <c r="D45" s="11">
        <v>7445</v>
      </c>
      <c r="E45" s="11">
        <f>=ROUNDDOWN({0},0)</f>
      </c>
      <c r="F45" s="11">
        <v>14370</v>
      </c>
      <c r="G45" s="12"/>
      <c r="H45" s="11"/>
      <c r="I45" s="11">
        <f>=ROUNDDOWN({0},0)</f>
      </c>
      <c r="J45" s="11">
        <v>350</v>
      </c>
      <c r="K45" s="12"/>
      <c r="L45" s="11">
        <v>1974</v>
      </c>
      <c r="M45" s="13">
        <v>340633.18</v>
      </c>
      <c r="N45" s="11">
        <v>39</v>
      </c>
      <c r="O45" s="14">
        <v>8734.18</v>
      </c>
      <c r="P45" s="11">
        <v>1566</v>
      </c>
      <c r="Q45" s="13">
        <v>267290.68</v>
      </c>
      <c r="R45" s="11">
        <v>56</v>
      </c>
      <c r="S45" s="14">
        <v>4773.05</v>
      </c>
      <c r="T45" s="12">
        <v>0.2605</v>
      </c>
      <c r="U45" s="12">
        <v>0.2744</v>
      </c>
      <c r="V45" s="12">
        <v>-0.3036</v>
      </c>
      <c r="W45" s="12">
        <v>0.8299</v>
      </c>
      <c r="X45" s="11">
        <v>168</v>
      </c>
      <c r="Y45" s="13">
        <v>33378.53</v>
      </c>
      <c r="Z45" s="11">
        <v>14</v>
      </c>
      <c r="AA45" s="11">
        <v>190</v>
      </c>
      <c r="AB45" s="13">
        <v>36921.19</v>
      </c>
      <c r="AC45" s="11">
        <v>17</v>
      </c>
      <c r="AD45" s="12">
        <v>-0.1158</v>
      </c>
      <c r="AE45" s="12">
        <v>-0.096</v>
      </c>
      <c r="AF45" s="11">
        <v>682</v>
      </c>
      <c r="AG45" s="13">
        <v>126560.78</v>
      </c>
      <c r="AH45" s="11">
        <v>39</v>
      </c>
      <c r="AI45" s="11">
        <v>284</v>
      </c>
      <c r="AJ45" s="13">
        <v>52906.16</v>
      </c>
      <c r="AK45" s="11">
        <v>54</v>
      </c>
      <c r="AL45" s="12">
        <v>1.4014</v>
      </c>
      <c r="AM45" s="12">
        <v>1.3922</v>
      </c>
      <c r="AN45" s="11">
        <v>336</v>
      </c>
      <c r="AO45" s="13">
        <v>48775.51</v>
      </c>
      <c r="AP45" s="11">
        <v>35</v>
      </c>
      <c r="AQ45" s="11">
        <v>253</v>
      </c>
      <c r="AR45" s="13">
        <v>32764.12</v>
      </c>
      <c r="AS45" s="11">
        <v>46</v>
      </c>
      <c r="AT45" s="12">
        <v>0.3281</v>
      </c>
      <c r="AU45" s="12">
        <v>0.4887</v>
      </c>
      <c r="AV45" s="11">
        <v>205</v>
      </c>
      <c r="AW45" s="13">
        <v>35915.41</v>
      </c>
      <c r="AX45" s="11">
        <v>39</v>
      </c>
      <c r="AY45" s="11">
        <v>256</v>
      </c>
      <c r="AZ45" s="13">
        <v>44011.63</v>
      </c>
      <c r="BA45" s="11">
        <v>56</v>
      </c>
      <c r="BB45" s="12">
        <v>-0.1992</v>
      </c>
      <c r="BC45" s="12">
        <v>-0.184</v>
      </c>
      <c r="BD45" s="11">
        <v>278</v>
      </c>
      <c r="BE45" s="13">
        <v>44430.28</v>
      </c>
      <c r="BF45" s="11">
        <v>39</v>
      </c>
      <c r="BG45" s="11">
        <v>154</v>
      </c>
      <c r="BH45" s="13">
        <v>27326.68</v>
      </c>
      <c r="BI45" s="11">
        <v>56</v>
      </c>
      <c r="BJ45" s="12">
        <v>0.8052</v>
      </c>
      <c r="BK45" s="12">
        <v>0.6259</v>
      </c>
      <c r="BL45" s="11">
        <v>98</v>
      </c>
      <c r="BM45" s="13">
        <v>16730.67</v>
      </c>
      <c r="BN45" s="11">
        <v>37</v>
      </c>
      <c r="BO45" s="11">
        <v>105</v>
      </c>
      <c r="BP45" s="13">
        <v>17795.16</v>
      </c>
      <c r="BQ45" s="11">
        <v>52</v>
      </c>
      <c r="BR45" s="12">
        <v>-0.0667</v>
      </c>
      <c r="BS45" s="12">
        <v>-0.0598</v>
      </c>
      <c r="BT45" s="11">
        <v>79</v>
      </c>
      <c r="BU45" s="13">
        <v>15857.84</v>
      </c>
      <c r="BV45" s="11">
        <v>8</v>
      </c>
      <c r="BW45" s="11">
        <v>40</v>
      </c>
      <c r="BX45" s="13">
        <v>8235.23</v>
      </c>
      <c r="BY45" s="11">
        <v>6</v>
      </c>
      <c r="BZ45" s="12">
        <v>0.975</v>
      </c>
      <c r="CA45" s="12">
        <v>0.9256</v>
      </c>
      <c r="CB45" s="11">
        <v>89</v>
      </c>
      <c r="CC45" s="13">
        <v>12225.78</v>
      </c>
      <c r="CD45" s="11">
        <v>34</v>
      </c>
      <c r="CE45" s="11">
        <v>90</v>
      </c>
      <c r="CF45" s="13">
        <v>13957.27</v>
      </c>
      <c r="CG45" s="11">
        <v>49</v>
      </c>
      <c r="CH45" s="12">
        <v>-0.0111</v>
      </c>
      <c r="CI45" s="12">
        <v>-0.1241</v>
      </c>
      <c r="CJ45" s="11">
        <v>16</v>
      </c>
      <c r="CK45" s="13">
        <v>2269.35</v>
      </c>
      <c r="CL45" s="11">
        <v>34</v>
      </c>
      <c r="CM45" s="11">
        <v>74</v>
      </c>
      <c r="CN45" s="13">
        <v>12389.73</v>
      </c>
      <c r="CO45" s="11">
        <v>47</v>
      </c>
      <c r="CP45" s="12">
        <v>-0.7838</v>
      </c>
      <c r="CQ45" s="12">
        <v>-0.8168</v>
      </c>
      <c r="CR45" s="11"/>
      <c r="CS45" s="13"/>
      <c r="CT45" s="11"/>
      <c r="CU45" s="11"/>
      <c r="CV45" s="13"/>
      <c r="CW45" s="11"/>
      <c r="CX45" s="12"/>
      <c r="CY45" s="12"/>
      <c r="CZ45" s="11">
        <v>5</v>
      </c>
      <c r="DA45" s="13">
        <v>1219.95</v>
      </c>
      <c r="DB45" s="11">
        <v>36</v>
      </c>
      <c r="DC45" s="11"/>
      <c r="DD45" s="13"/>
      <c r="DE45" s="11"/>
      <c r="DF45" s="12"/>
      <c r="DG45" s="12"/>
      <c r="DH45" s="11"/>
      <c r="DI45" s="13"/>
      <c r="DJ45" s="11">
        <v>7</v>
      </c>
      <c r="DK45" s="11"/>
      <c r="DL45" s="13"/>
      <c r="DM45" s="11">
        <v>7</v>
      </c>
      <c r="DN45" s="12"/>
      <c r="DO45" s="12"/>
      <c r="DP45" s="11">
        <v>3</v>
      </c>
      <c r="DQ45" s="13">
        <v>759.97</v>
      </c>
      <c r="DR45" s="11">
        <v>39</v>
      </c>
      <c r="DS45" s="11">
        <v>2</v>
      </c>
      <c r="DT45" s="13">
        <v>489.98</v>
      </c>
      <c r="DU45" s="11">
        <v>56</v>
      </c>
      <c r="DV45" s="12">
        <v>0.5</v>
      </c>
      <c r="DW45" s="12">
        <v>0.551</v>
      </c>
      <c r="DX45" s="11">
        <v>8</v>
      </c>
      <c r="DY45" s="13">
        <v>1047.41</v>
      </c>
      <c r="DZ45" s="11">
        <v>7</v>
      </c>
      <c r="EA45" s="11">
        <v>3</v>
      </c>
      <c r="EB45" s="13">
        <v>308.92</v>
      </c>
      <c r="EC45" s="11">
        <v>7</v>
      </c>
      <c r="ED45" s="12">
        <v>1.6667</v>
      </c>
      <c r="EE45" s="12">
        <v>2.3906</v>
      </c>
      <c r="EF45" s="11"/>
      <c r="EG45" s="13"/>
      <c r="EH45" s="11">
        <v>6</v>
      </c>
      <c r="EI45" s="11">
        <v>4</v>
      </c>
      <c r="EJ45" s="13">
        <v>754.95</v>
      </c>
      <c r="EK45" s="11">
        <v>6</v>
      </c>
      <c r="EL45" s="12">
        <v>-1</v>
      </c>
      <c r="EM45" s="12">
        <v>-1</v>
      </c>
      <c r="EN45" s="11"/>
      <c r="EO45" s="13"/>
      <c r="EP45" s="11"/>
      <c r="EQ45" s="11"/>
      <c r="ER45" s="13"/>
      <c r="ES45" s="11"/>
      <c r="ET45" s="12"/>
      <c r="EU45" s="12"/>
      <c r="EV45" s="11">
        <v>1</v>
      </c>
      <c r="EW45" s="13">
        <v>191.27</v>
      </c>
      <c r="EX45" s="11">
        <v>3</v>
      </c>
      <c r="EY45" s="11"/>
      <c r="EZ45" s="13"/>
      <c r="FA45" s="11">
        <v>3</v>
      </c>
      <c r="FB45" s="12"/>
      <c r="FC45" s="12"/>
      <c r="FD45" s="11">
        <v>2</v>
      </c>
      <c r="FE45" s="13">
        <v>388.5</v>
      </c>
      <c r="FF45" s="11">
        <v>8</v>
      </c>
      <c r="FG45" s="11">
        <v>1</v>
      </c>
      <c r="FH45" s="13">
        <v>207.69</v>
      </c>
      <c r="FI45" s="11">
        <v>13</v>
      </c>
      <c r="FJ45" s="12">
        <v>1</v>
      </c>
      <c r="FK45" s="12">
        <v>0.8706</v>
      </c>
      <c r="FL45" s="11">
        <v>2</v>
      </c>
      <c r="FM45" s="13">
        <v>457.14</v>
      </c>
      <c r="FN45" s="11">
        <v>13</v>
      </c>
      <c r="FO45" s="11">
        <v>3</v>
      </c>
      <c r="FP45" s="13">
        <v>626.55</v>
      </c>
      <c r="FQ45" s="11">
        <v>6</v>
      </c>
      <c r="FR45" s="12">
        <v>-0.3333</v>
      </c>
      <c r="FS45" s="12">
        <v>-0.2704</v>
      </c>
      <c r="FT45" s="11"/>
      <c r="FU45" s="13"/>
      <c r="FV45" s="11">
        <v>2</v>
      </c>
      <c r="FW45" s="11"/>
      <c r="FX45" s="13"/>
      <c r="FY45" s="11">
        <v>2</v>
      </c>
      <c r="FZ45" s="12"/>
      <c r="GA45" s="12"/>
      <c r="GB45" s="11">
        <v>2</v>
      </c>
      <c r="GC45" s="13">
        <v>424.79</v>
      </c>
      <c r="GD45" s="11">
        <v>27</v>
      </c>
      <c r="GE45" s="11">
        <v>1</v>
      </c>
      <c r="GF45" s="13">
        <v>229.52</v>
      </c>
      <c r="GG45" s="11">
        <v>33</v>
      </c>
      <c r="GH45" s="12">
        <v>1</v>
      </c>
      <c r="GI45" s="12">
        <v>0.8508</v>
      </c>
      <c r="GJ45" s="11"/>
      <c r="GK45" s="13"/>
      <c r="GL45" s="11">
        <v>4</v>
      </c>
      <c r="GM45" s="11"/>
      <c r="GN45" s="13"/>
      <c r="GO45" s="11">
        <v>10</v>
      </c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>
        <v>18</v>
      </c>
      <c r="HC45" s="11"/>
      <c r="HD45" s="13"/>
      <c r="HE45" s="11">
        <v>25</v>
      </c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/>
      <c r="HT45" s="13"/>
      <c r="HU45" s="11"/>
      <c r="HV45" s="12"/>
      <c r="HW45" s="12"/>
      <c r="HX45" s="11"/>
      <c r="HY45" s="13"/>
      <c r="HZ45" s="11"/>
      <c r="IA45" s="11">
        <v>104</v>
      </c>
      <c r="IB45" s="13">
        <v>18185.74</v>
      </c>
      <c r="IC45" s="11"/>
      <c r="ID45" s="12">
        <v>-1</v>
      </c>
      <c r="IE45" s="12">
        <v>-1</v>
      </c>
      <c r="IF45" s="11"/>
      <c r="IG45" s="13"/>
      <c r="IH45" s="11"/>
      <c r="II45" s="11">
        <v>2</v>
      </c>
      <c r="IJ45" s="13">
        <v>180.16</v>
      </c>
      <c r="IK45" s="11">
        <v>16</v>
      </c>
      <c r="IL45" s="12">
        <v>-1</v>
      </c>
      <c r="IM45" s="12">
        <v>-1</v>
      </c>
      <c r="IN45" s="11"/>
      <c r="IO45" s="13"/>
      <c r="IP45" s="11"/>
      <c r="IQ45" s="11"/>
      <c r="IR45" s="13"/>
      <c r="IS45" s="11">
        <v>7</v>
      </c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>
        <v>6537</v>
      </c>
      <c r="LA45" s="11">
        <v>10</v>
      </c>
      <c r="LB45" s="11"/>
      <c r="LC45" s="11"/>
      <c r="LD45" s="11">
        <v>898</v>
      </c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>
        <v>170</v>
      </c>
      <c r="LU45" s="11"/>
      <c r="LV45" s="11"/>
      <c r="LW45" s="11">
        <v>440</v>
      </c>
      <c r="LX45" s="11"/>
      <c r="LY45" s="11"/>
      <c r="LZ45" s="11"/>
      <c r="MA45" s="11">
        <v>170</v>
      </c>
      <c r="MB45" s="11"/>
      <c r="MC45" s="11"/>
      <c r="MD45" s="11"/>
      <c r="ME45" s="11">
        <v>1060</v>
      </c>
      <c r="MF45" s="11"/>
      <c r="MG45" s="11">
        <v>230</v>
      </c>
      <c r="MH45" s="11">
        <v>509</v>
      </c>
      <c r="MI45" s="11">
        <v>210</v>
      </c>
      <c r="MJ45" s="11">
        <v>170</v>
      </c>
      <c r="MK45" s="11">
        <v>160</v>
      </c>
      <c r="ML45" s="11"/>
      <c r="MM45" s="11"/>
      <c r="MN45" s="11">
        <v>200</v>
      </c>
      <c r="MO45" s="11">
        <v>30</v>
      </c>
      <c r="MP45" s="11">
        <v>150</v>
      </c>
      <c r="MQ45" s="11"/>
      <c r="MR45" s="11"/>
      <c r="MS45" s="11">
        <v>150</v>
      </c>
      <c r="MT45" s="11"/>
      <c r="MU45" s="11"/>
      <c r="MV45" s="11">
        <v>239</v>
      </c>
      <c r="MW45" s="11">
        <v>270</v>
      </c>
      <c r="MX45" s="11"/>
      <c r="MY45" s="11"/>
      <c r="MZ45" s="11">
        <v>90</v>
      </c>
      <c r="NA45" s="11">
        <v>1120</v>
      </c>
      <c r="NB45" s="11"/>
      <c r="NC45" s="11"/>
      <c r="ND45" s="11">
        <v>190</v>
      </c>
      <c r="NE45" s="11"/>
      <c r="NF45" s="11">
        <v>180</v>
      </c>
      <c r="NG45" s="11"/>
      <c r="NH45" s="11"/>
      <c r="NI45" s="11"/>
      <c r="NJ45" s="11"/>
      <c r="NK45" s="11">
        <v>2400</v>
      </c>
      <c r="NL45" s="11"/>
      <c r="NM45" s="11"/>
      <c r="NN45" s="11"/>
      <c r="NO45" s="11"/>
      <c r="NP45" s="11"/>
      <c r="NQ45" s="11"/>
      <c r="NR45" s="11">
        <v>290</v>
      </c>
      <c r="NS45" s="11">
        <v>150</v>
      </c>
      <c r="NT45" s="11">
        <v>242</v>
      </c>
      <c r="NU45" s="11">
        <v>980</v>
      </c>
      <c r="NV45" s="11"/>
      <c r="NW45" s="11">
        <v>80</v>
      </c>
      <c r="NX45" s="11"/>
      <c r="NY45" s="11">
        <v>650</v>
      </c>
      <c r="NZ45" s="11">
        <v>200</v>
      </c>
      <c r="OA45" s="11">
        <v>1000</v>
      </c>
      <c r="OB45" s="11"/>
      <c r="OC45" s="11">
        <v>220</v>
      </c>
      <c r="OD45" s="11"/>
      <c r="OE45" s="11">
        <v>1460</v>
      </c>
      <c r="OF45" s="11"/>
      <c r="OG45" s="11"/>
      <c r="OH45" s="11"/>
      <c r="OI45" s="11"/>
      <c r="OJ45" s="11">
        <v>400</v>
      </c>
      <c r="OK45" s="11"/>
      <c r="OL45" s="11">
        <v>200</v>
      </c>
      <c r="OM45" s="11">
        <v>360</v>
      </c>
      <c r="ON45" s="11">
        <v>350</v>
      </c>
    </row>
    <row r="46">
      <c r="A46" s="10" t="s">
        <v>163</v>
      </c>
      <c r="B46" s="10" t="s">
        <v>188</v>
      </c>
      <c r="C46" s="10" t="s">
        <v>171</v>
      </c>
      <c r="D46" s="11">
        <v>848</v>
      </c>
      <c r="E46" s="11">
        <f>=ROUNDDOWN(40.3809523809524,0)</f>
      </c>
      <c r="F46" s="11">
        <v>512</v>
      </c>
      <c r="G46" s="12">
        <v>1</v>
      </c>
      <c r="H46" s="11"/>
      <c r="I46" s="11">
        <f>=ROUNDDOWN({0},0)</f>
      </c>
      <c r="J46" s="11"/>
      <c r="K46" s="12"/>
      <c r="L46" s="11">
        <v>105</v>
      </c>
      <c r="M46" s="13">
        <v>2076.54</v>
      </c>
      <c r="N46" s="11">
        <v>5</v>
      </c>
      <c r="O46" s="14">
        <v>415.31</v>
      </c>
      <c r="P46" s="11">
        <v>126</v>
      </c>
      <c r="Q46" s="13">
        <v>2596.35</v>
      </c>
      <c r="R46" s="11">
        <v>5</v>
      </c>
      <c r="S46" s="14">
        <v>519.27</v>
      </c>
      <c r="T46" s="12">
        <v>-0.1667</v>
      </c>
      <c r="U46" s="12">
        <v>-0.2002</v>
      </c>
      <c r="V46" s="12"/>
      <c r="W46" s="12">
        <v>-0.2002</v>
      </c>
      <c r="X46" s="11">
        <v>8</v>
      </c>
      <c r="Y46" s="13">
        <v>211.04</v>
      </c>
      <c r="Z46" s="11">
        <v>5</v>
      </c>
      <c r="AA46" s="11">
        <v>33</v>
      </c>
      <c r="AB46" s="13">
        <v>757.82</v>
      </c>
      <c r="AC46" s="11">
        <v>5</v>
      </c>
      <c r="AD46" s="12">
        <v>-0.7576</v>
      </c>
      <c r="AE46" s="12">
        <v>-0.7215</v>
      </c>
      <c r="AF46" s="11">
        <v>15</v>
      </c>
      <c r="AG46" s="13">
        <v>309.05</v>
      </c>
      <c r="AH46" s="11">
        <v>5</v>
      </c>
      <c r="AI46" s="11">
        <v>5</v>
      </c>
      <c r="AJ46" s="13">
        <v>126.87</v>
      </c>
      <c r="AK46" s="11">
        <v>5</v>
      </c>
      <c r="AL46" s="12">
        <v>2</v>
      </c>
      <c r="AM46" s="12">
        <v>1.436</v>
      </c>
      <c r="AN46" s="11">
        <v>26</v>
      </c>
      <c r="AO46" s="13">
        <v>491.92</v>
      </c>
      <c r="AP46" s="11">
        <v>5</v>
      </c>
      <c r="AQ46" s="11">
        <v>20</v>
      </c>
      <c r="AR46" s="13">
        <v>430.62</v>
      </c>
      <c r="AS46" s="11">
        <v>5</v>
      </c>
      <c r="AT46" s="12">
        <v>0.3</v>
      </c>
      <c r="AU46" s="12">
        <v>0.1424</v>
      </c>
      <c r="AV46" s="11">
        <v>45</v>
      </c>
      <c r="AW46" s="13">
        <v>815.85</v>
      </c>
      <c r="AX46" s="11">
        <v>5</v>
      </c>
      <c r="AY46" s="11">
        <v>57</v>
      </c>
      <c r="AZ46" s="13">
        <v>1076.72</v>
      </c>
      <c r="BA46" s="11">
        <v>5</v>
      </c>
      <c r="BB46" s="12">
        <v>-0.2105</v>
      </c>
      <c r="BC46" s="12">
        <v>-0.2423</v>
      </c>
      <c r="BD46" s="11">
        <v>4</v>
      </c>
      <c r="BE46" s="13">
        <v>70.2</v>
      </c>
      <c r="BF46" s="11">
        <v>5</v>
      </c>
      <c r="BG46" s="11">
        <v>5</v>
      </c>
      <c r="BH46" s="13">
        <v>86.12</v>
      </c>
      <c r="BI46" s="11">
        <v>5</v>
      </c>
      <c r="BJ46" s="12">
        <v>-0.2</v>
      </c>
      <c r="BK46" s="12">
        <v>-0.1849</v>
      </c>
      <c r="BL46" s="11">
        <v>5</v>
      </c>
      <c r="BM46" s="13">
        <v>98.5</v>
      </c>
      <c r="BN46" s="11">
        <v>5</v>
      </c>
      <c r="BO46" s="11">
        <v>3</v>
      </c>
      <c r="BP46" s="13">
        <v>59.1</v>
      </c>
      <c r="BQ46" s="11">
        <v>5</v>
      </c>
      <c r="BR46" s="12">
        <v>0.6667</v>
      </c>
      <c r="BS46" s="12">
        <v>0.6667</v>
      </c>
      <c r="BT46" s="11"/>
      <c r="BU46" s="13"/>
      <c r="BV46" s="11"/>
      <c r="BW46" s="11"/>
      <c r="BX46" s="13"/>
      <c r="BY46" s="11"/>
      <c r="BZ46" s="12"/>
      <c r="CA46" s="12"/>
      <c r="CB46" s="11"/>
      <c r="CC46" s="13"/>
      <c r="CD46" s="11">
        <v>5</v>
      </c>
      <c r="CE46" s="11"/>
      <c r="CF46" s="13"/>
      <c r="CG46" s="11">
        <v>5</v>
      </c>
      <c r="CH46" s="12"/>
      <c r="CI46" s="12"/>
      <c r="CJ46" s="11"/>
      <c r="CK46" s="13"/>
      <c r="CL46" s="11">
        <v>5</v>
      </c>
      <c r="CM46" s="11"/>
      <c r="CN46" s="13"/>
      <c r="CO46" s="11">
        <v>3</v>
      </c>
      <c r="CP46" s="12"/>
      <c r="CQ46" s="12"/>
      <c r="CR46" s="11"/>
      <c r="CS46" s="13"/>
      <c r="CT46" s="11"/>
      <c r="CU46" s="11"/>
      <c r="CV46" s="13"/>
      <c r="CW46" s="11"/>
      <c r="CX46" s="12"/>
      <c r="CY46" s="12"/>
      <c r="CZ46" s="11">
        <v>2</v>
      </c>
      <c r="DA46" s="13">
        <v>79.98</v>
      </c>
      <c r="DB46" s="11">
        <v>3</v>
      </c>
      <c r="DC46" s="11"/>
      <c r="DD46" s="13"/>
      <c r="DE46" s="11"/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>
        <v>5</v>
      </c>
      <c r="DS46" s="11"/>
      <c r="DT46" s="13"/>
      <c r="DU46" s="11">
        <v>5</v>
      </c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>
        <v>4</v>
      </c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>
        <v>3</v>
      </c>
      <c r="EY46" s="11"/>
      <c r="EZ46" s="13"/>
      <c r="FA46" s="11">
        <v>3</v>
      </c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>
        <v>5</v>
      </c>
      <c r="GE46" s="11"/>
      <c r="GF46" s="13"/>
      <c r="GG46" s="11">
        <v>3</v>
      </c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/>
      <c r="HT46" s="13"/>
      <c r="HU46" s="11"/>
      <c r="HV46" s="12"/>
      <c r="HW46" s="12"/>
      <c r="HX46" s="11"/>
      <c r="HY46" s="13"/>
      <c r="HZ46" s="11"/>
      <c r="IA46" s="11">
        <v>3</v>
      </c>
      <c r="IB46" s="13">
        <v>59.1</v>
      </c>
      <c r="IC46" s="11"/>
      <c r="ID46" s="12"/>
      <c r="IE46" s="12"/>
      <c r="IF46" s="11"/>
      <c r="IG46" s="13"/>
      <c r="IH46" s="11"/>
      <c r="II46" s="11"/>
      <c r="IJ46" s="13"/>
      <c r="IK46" s="11">
        <v>2</v>
      </c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>
        <v>2</v>
      </c>
      <c r="JG46" s="11"/>
      <c r="JH46" s="13"/>
      <c r="JI46" s="11">
        <v>2</v>
      </c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>
        <v>848</v>
      </c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>
        <v>152</v>
      </c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>
        <v>200</v>
      </c>
      <c r="MY46" s="11"/>
      <c r="MZ46" s="11"/>
      <c r="NA46" s="11"/>
      <c r="NB46" s="11"/>
      <c r="NC46" s="11"/>
      <c r="ND46" s="11"/>
      <c r="NE46" s="11"/>
      <c r="NF46" s="11">
        <v>96</v>
      </c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>
        <v>64</v>
      </c>
      <c r="OM46" s="11"/>
      <c r="ON46" s="11"/>
    </row>
    <row r="47">
      <c r="A47" s="10" t="s">
        <v>163</v>
      </c>
      <c r="B47" s="10" t="s">
        <v>188</v>
      </c>
      <c r="C47" s="10" t="s">
        <v>165</v>
      </c>
      <c r="D47" s="11">
        <v>1192</v>
      </c>
      <c r="E47" s="11">
        <f>=ROUNDDOWN(18.2822085889571,0)</f>
      </c>
      <c r="F47" s="11">
        <v>1345</v>
      </c>
      <c r="G47" s="12">
        <v>0.9167</v>
      </c>
      <c r="H47" s="11"/>
      <c r="I47" s="11">
        <f>=ROUNDDOWN({0},0)</f>
      </c>
      <c r="J47" s="11"/>
      <c r="K47" s="12"/>
      <c r="L47" s="11">
        <v>293</v>
      </c>
      <c r="M47" s="13">
        <v>27192.67</v>
      </c>
      <c r="N47" s="11">
        <v>12</v>
      </c>
      <c r="O47" s="14">
        <v>2266.06</v>
      </c>
      <c r="P47" s="11">
        <v>167</v>
      </c>
      <c r="Q47" s="13">
        <v>15599.58</v>
      </c>
      <c r="R47" s="11">
        <v>12</v>
      </c>
      <c r="S47" s="14">
        <v>1299.96</v>
      </c>
      <c r="T47" s="12">
        <v>0.7545</v>
      </c>
      <c r="U47" s="12">
        <v>0.7432</v>
      </c>
      <c r="V47" s="12"/>
      <c r="W47" s="12">
        <v>0.7432</v>
      </c>
      <c r="X47" s="11">
        <v>13</v>
      </c>
      <c r="Y47" s="13">
        <v>1351.2</v>
      </c>
      <c r="Z47" s="11">
        <v>6</v>
      </c>
      <c r="AA47" s="11">
        <v>21</v>
      </c>
      <c r="AB47" s="13">
        <v>2008.1</v>
      </c>
      <c r="AC47" s="11">
        <v>4</v>
      </c>
      <c r="AD47" s="12">
        <v>-0.381</v>
      </c>
      <c r="AE47" s="12">
        <v>-0.3271</v>
      </c>
      <c r="AF47" s="11">
        <v>43</v>
      </c>
      <c r="AG47" s="13">
        <v>4033.68</v>
      </c>
      <c r="AH47" s="11">
        <v>12</v>
      </c>
      <c r="AI47" s="11">
        <v>2</v>
      </c>
      <c r="AJ47" s="13">
        <v>200.44</v>
      </c>
      <c r="AK47" s="11">
        <v>12</v>
      </c>
      <c r="AL47" s="12">
        <v>20.5</v>
      </c>
      <c r="AM47" s="12">
        <v>19.1241</v>
      </c>
      <c r="AN47" s="11">
        <v>103</v>
      </c>
      <c r="AO47" s="13">
        <v>9714.32</v>
      </c>
      <c r="AP47" s="11">
        <v>12</v>
      </c>
      <c r="AQ47" s="11">
        <v>38</v>
      </c>
      <c r="AR47" s="13">
        <v>3612.62</v>
      </c>
      <c r="AS47" s="11">
        <v>10</v>
      </c>
      <c r="AT47" s="12">
        <v>1.7105</v>
      </c>
      <c r="AU47" s="12">
        <v>1.689</v>
      </c>
      <c r="AV47" s="11">
        <v>30</v>
      </c>
      <c r="AW47" s="13">
        <v>2620.11</v>
      </c>
      <c r="AX47" s="11">
        <v>12</v>
      </c>
      <c r="AY47" s="11">
        <v>21</v>
      </c>
      <c r="AZ47" s="13">
        <v>1902.88</v>
      </c>
      <c r="BA47" s="11">
        <v>12</v>
      </c>
      <c r="BB47" s="12">
        <v>0.4286</v>
      </c>
      <c r="BC47" s="12">
        <v>0.3769</v>
      </c>
      <c r="BD47" s="11">
        <v>45</v>
      </c>
      <c r="BE47" s="13">
        <v>3765.04</v>
      </c>
      <c r="BF47" s="11">
        <v>12</v>
      </c>
      <c r="BG47" s="11">
        <v>30</v>
      </c>
      <c r="BH47" s="13">
        <v>2635.73</v>
      </c>
      <c r="BI47" s="11">
        <v>12</v>
      </c>
      <c r="BJ47" s="12">
        <v>0.5</v>
      </c>
      <c r="BK47" s="12">
        <v>0.4285</v>
      </c>
      <c r="BL47" s="11">
        <v>34</v>
      </c>
      <c r="BM47" s="13">
        <v>3188.23</v>
      </c>
      <c r="BN47" s="11">
        <v>12</v>
      </c>
      <c r="BO47" s="11">
        <v>32</v>
      </c>
      <c r="BP47" s="13">
        <v>2998.93</v>
      </c>
      <c r="BQ47" s="11">
        <v>12</v>
      </c>
      <c r="BR47" s="12">
        <v>0.0625</v>
      </c>
      <c r="BS47" s="12">
        <v>0.0631</v>
      </c>
      <c r="BT47" s="11"/>
      <c r="BU47" s="13"/>
      <c r="BV47" s="11"/>
      <c r="BW47" s="11"/>
      <c r="BX47" s="13"/>
      <c r="BY47" s="11">
        <v>2</v>
      </c>
      <c r="BZ47" s="12"/>
      <c r="CA47" s="12"/>
      <c r="CB47" s="11">
        <v>18</v>
      </c>
      <c r="CC47" s="13">
        <v>1700.68</v>
      </c>
      <c r="CD47" s="11">
        <v>12</v>
      </c>
      <c r="CE47" s="11">
        <v>6</v>
      </c>
      <c r="CF47" s="13">
        <v>598.87</v>
      </c>
      <c r="CG47" s="11">
        <v>12</v>
      </c>
      <c r="CH47" s="12">
        <v>2</v>
      </c>
      <c r="CI47" s="12">
        <v>1.8398</v>
      </c>
      <c r="CJ47" s="11"/>
      <c r="CK47" s="13"/>
      <c r="CL47" s="11">
        <v>11</v>
      </c>
      <c r="CM47" s="11">
        <v>1</v>
      </c>
      <c r="CN47" s="13">
        <v>105.68</v>
      </c>
      <c r="CO47" s="11">
        <v>5</v>
      </c>
      <c r="CP47" s="12"/>
      <c r="CQ47" s="12"/>
      <c r="CR47" s="11"/>
      <c r="CS47" s="13"/>
      <c r="CT47" s="11"/>
      <c r="CU47" s="11"/>
      <c r="CV47" s="13"/>
      <c r="CW47" s="11"/>
      <c r="CX47" s="12"/>
      <c r="CY47" s="12"/>
      <c r="CZ47" s="11">
        <v>1</v>
      </c>
      <c r="DA47" s="13">
        <v>169.99</v>
      </c>
      <c r="DB47" s="11">
        <v>4</v>
      </c>
      <c r="DC47" s="11"/>
      <c r="DD47" s="13"/>
      <c r="DE47" s="11"/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>
        <v>12</v>
      </c>
      <c r="DS47" s="11"/>
      <c r="DT47" s="13"/>
      <c r="DU47" s="11">
        <v>12</v>
      </c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>
        <v>2</v>
      </c>
      <c r="EG47" s="13">
        <v>193.42</v>
      </c>
      <c r="EH47" s="11">
        <v>8</v>
      </c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>
        <v>4</v>
      </c>
      <c r="EW47" s="13">
        <v>456</v>
      </c>
      <c r="EX47" s="11">
        <v>6</v>
      </c>
      <c r="EY47" s="11">
        <v>2</v>
      </c>
      <c r="EZ47" s="13">
        <v>217.14</v>
      </c>
      <c r="FA47" s="11">
        <v>4</v>
      </c>
      <c r="FB47" s="12">
        <v>1</v>
      </c>
      <c r="FC47" s="12">
        <v>1.1</v>
      </c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>
        <v>5</v>
      </c>
      <c r="FO47" s="11"/>
      <c r="FP47" s="13"/>
      <c r="FQ47" s="11">
        <v>2</v>
      </c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>
        <v>8</v>
      </c>
      <c r="GE47" s="11"/>
      <c r="GF47" s="13"/>
      <c r="GG47" s="11">
        <v>8</v>
      </c>
      <c r="GH47" s="12"/>
      <c r="GI47" s="12"/>
      <c r="GJ47" s="11"/>
      <c r="GK47" s="13"/>
      <c r="GL47" s="11">
        <v>4</v>
      </c>
      <c r="GM47" s="11"/>
      <c r="GN47" s="13"/>
      <c r="GO47" s="11">
        <v>2</v>
      </c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/>
      <c r="HT47" s="13"/>
      <c r="HU47" s="11"/>
      <c r="HV47" s="12"/>
      <c r="HW47" s="12"/>
      <c r="HX47" s="11"/>
      <c r="HY47" s="13"/>
      <c r="HZ47" s="11"/>
      <c r="IA47" s="11">
        <v>14</v>
      </c>
      <c r="IB47" s="13">
        <v>1319.19</v>
      </c>
      <c r="IC47" s="11"/>
      <c r="ID47" s="12"/>
      <c r="IE47" s="12"/>
      <c r="IF47" s="11"/>
      <c r="IG47" s="13"/>
      <c r="IH47" s="11"/>
      <c r="II47" s="11"/>
      <c r="IJ47" s="13"/>
      <c r="IK47" s="11">
        <v>6</v>
      </c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>
        <v>6</v>
      </c>
      <c r="JG47" s="11"/>
      <c r="JH47" s="13"/>
      <c r="JI47" s="11">
        <v>4</v>
      </c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>
        <v>1192</v>
      </c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>
        <v>50</v>
      </c>
      <c r="MA47" s="11"/>
      <c r="MB47" s="11"/>
      <c r="MC47" s="11"/>
      <c r="MD47" s="11"/>
      <c r="ME47" s="11">
        <v>105</v>
      </c>
      <c r="MF47" s="11"/>
      <c r="MG47" s="11">
        <v>190</v>
      </c>
      <c r="MH47" s="11"/>
      <c r="MI47" s="11"/>
      <c r="MJ47" s="11"/>
      <c r="MK47" s="11"/>
      <c r="ML47" s="11"/>
      <c r="MM47" s="11"/>
      <c r="MN47" s="11">
        <v>110</v>
      </c>
      <c r="MO47" s="11"/>
      <c r="MP47" s="11"/>
      <c r="MQ47" s="11"/>
      <c r="MR47" s="11"/>
      <c r="MS47" s="11"/>
      <c r="MT47" s="11"/>
      <c r="MU47" s="11"/>
      <c r="MV47" s="11"/>
      <c r="MW47" s="11"/>
      <c r="MX47" s="11">
        <v>175</v>
      </c>
      <c r="MY47" s="11"/>
      <c r="MZ47" s="11"/>
      <c r="NA47" s="11"/>
      <c r="NB47" s="11"/>
      <c r="NC47" s="11"/>
      <c r="ND47" s="11"/>
      <c r="NE47" s="11"/>
      <c r="NF47" s="11">
        <v>117</v>
      </c>
      <c r="NG47" s="11"/>
      <c r="NH47" s="11"/>
      <c r="NI47" s="11"/>
      <c r="NJ47" s="11"/>
      <c r="NK47" s="11">
        <v>60</v>
      </c>
      <c r="NL47" s="11"/>
      <c r="NM47" s="11"/>
      <c r="NN47" s="11"/>
      <c r="NO47" s="11"/>
      <c r="NP47" s="11"/>
      <c r="NQ47" s="11">
        <v>120</v>
      </c>
      <c r="NR47" s="11"/>
      <c r="NS47" s="11"/>
      <c r="NT47" s="11"/>
      <c r="NU47" s="11"/>
      <c r="NV47" s="11"/>
      <c r="NW47" s="11"/>
      <c r="NX47" s="11"/>
      <c r="NY47" s="11"/>
      <c r="NZ47" s="11"/>
      <c r="OA47" s="11">
        <v>40</v>
      </c>
      <c r="OB47" s="11">
        <v>130</v>
      </c>
      <c r="OC47" s="11"/>
      <c r="OD47" s="11"/>
      <c r="OE47" s="11">
        <v>123</v>
      </c>
      <c r="OF47" s="11"/>
      <c r="OG47" s="11"/>
      <c r="OH47" s="11">
        <v>125</v>
      </c>
      <c r="OI47" s="11"/>
      <c r="OJ47" s="11"/>
      <c r="OK47" s="11"/>
      <c r="OL47" s="11"/>
      <c r="OM47" s="11"/>
      <c r="ON47" s="11"/>
    </row>
    <row r="48">
      <c r="A48" s="10" t="s">
        <v>163</v>
      </c>
      <c r="B48" s="10" t="s">
        <v>188</v>
      </c>
      <c r="C48" s="10" t="s">
        <v>167</v>
      </c>
      <c r="D48" s="11">
        <v>678</v>
      </c>
      <c r="E48" s="11">
        <f>=ROUNDDOWN(15.5148741418764,0)</f>
      </c>
      <c r="F48" s="11">
        <v>1228</v>
      </c>
      <c r="G48" s="12">
        <v>0.9917</v>
      </c>
      <c r="H48" s="11"/>
      <c r="I48" s="11">
        <f>=ROUNDDOWN({0},0)</f>
      </c>
      <c r="J48" s="11"/>
      <c r="K48" s="12"/>
      <c r="L48" s="11">
        <v>141</v>
      </c>
      <c r="M48" s="13">
        <v>10117.88</v>
      </c>
      <c r="N48" s="11">
        <v>13</v>
      </c>
      <c r="O48" s="14">
        <v>778.3</v>
      </c>
      <c r="P48" s="11">
        <v>209</v>
      </c>
      <c r="Q48" s="13">
        <v>15661.55</v>
      </c>
      <c r="R48" s="11">
        <v>17</v>
      </c>
      <c r="S48" s="14">
        <v>921.27</v>
      </c>
      <c r="T48" s="12">
        <v>-0.3254</v>
      </c>
      <c r="U48" s="12">
        <v>-0.354</v>
      </c>
      <c r="V48" s="12">
        <v>-0.2353</v>
      </c>
      <c r="W48" s="12">
        <v>-0.1552</v>
      </c>
      <c r="X48" s="11">
        <v>21</v>
      </c>
      <c r="Y48" s="13">
        <v>1675.71</v>
      </c>
      <c r="Z48" s="11">
        <v>9</v>
      </c>
      <c r="AA48" s="11">
        <v>44</v>
      </c>
      <c r="AB48" s="13">
        <v>3932.66</v>
      </c>
      <c r="AC48" s="11">
        <v>11</v>
      </c>
      <c r="AD48" s="12">
        <v>-0.5227</v>
      </c>
      <c r="AE48" s="12">
        <v>-0.5739</v>
      </c>
      <c r="AF48" s="11">
        <v>28</v>
      </c>
      <c r="AG48" s="13">
        <v>2066.11</v>
      </c>
      <c r="AH48" s="11">
        <v>13</v>
      </c>
      <c r="AI48" s="11">
        <v>19</v>
      </c>
      <c r="AJ48" s="13">
        <v>1311.46</v>
      </c>
      <c r="AK48" s="11">
        <v>17</v>
      </c>
      <c r="AL48" s="12">
        <v>0.4737</v>
      </c>
      <c r="AM48" s="12">
        <v>0.5754</v>
      </c>
      <c r="AN48" s="11">
        <v>55</v>
      </c>
      <c r="AO48" s="13">
        <v>4009.98</v>
      </c>
      <c r="AP48" s="11">
        <v>13</v>
      </c>
      <c r="AQ48" s="11">
        <v>59</v>
      </c>
      <c r="AR48" s="13">
        <v>4665.56</v>
      </c>
      <c r="AS48" s="11">
        <v>11</v>
      </c>
      <c r="AT48" s="12">
        <v>-0.0678</v>
      </c>
      <c r="AU48" s="12">
        <v>-0.1405</v>
      </c>
      <c r="AV48" s="11">
        <v>4</v>
      </c>
      <c r="AW48" s="13">
        <v>375.02</v>
      </c>
      <c r="AX48" s="11">
        <v>13</v>
      </c>
      <c r="AY48" s="11">
        <v>15</v>
      </c>
      <c r="AZ48" s="13">
        <v>1095.31</v>
      </c>
      <c r="BA48" s="11">
        <v>17</v>
      </c>
      <c r="BB48" s="12">
        <v>-0.7333</v>
      </c>
      <c r="BC48" s="12">
        <v>-0.6576</v>
      </c>
      <c r="BD48" s="11">
        <v>13</v>
      </c>
      <c r="BE48" s="13">
        <v>668.2</v>
      </c>
      <c r="BF48" s="11">
        <v>13</v>
      </c>
      <c r="BG48" s="11">
        <v>24</v>
      </c>
      <c r="BH48" s="13">
        <v>1558.84</v>
      </c>
      <c r="BI48" s="11">
        <v>17</v>
      </c>
      <c r="BJ48" s="12">
        <v>-0.4583</v>
      </c>
      <c r="BK48" s="12">
        <v>-0.5713</v>
      </c>
      <c r="BL48" s="11">
        <v>10</v>
      </c>
      <c r="BM48" s="13">
        <v>632.94</v>
      </c>
      <c r="BN48" s="11">
        <v>13</v>
      </c>
      <c r="BO48" s="11">
        <v>16</v>
      </c>
      <c r="BP48" s="13">
        <v>1171.19</v>
      </c>
      <c r="BQ48" s="11">
        <v>17</v>
      </c>
      <c r="BR48" s="12">
        <v>-0.375</v>
      </c>
      <c r="BS48" s="12">
        <v>-0.4596</v>
      </c>
      <c r="BT48" s="11"/>
      <c r="BU48" s="13"/>
      <c r="BV48" s="11"/>
      <c r="BW48" s="11">
        <v>10</v>
      </c>
      <c r="BX48" s="13">
        <v>489.85</v>
      </c>
      <c r="BY48" s="11">
        <v>6</v>
      </c>
      <c r="BZ48" s="12"/>
      <c r="CA48" s="12"/>
      <c r="CB48" s="11">
        <v>8</v>
      </c>
      <c r="CC48" s="13">
        <v>504.07</v>
      </c>
      <c r="CD48" s="11">
        <v>11</v>
      </c>
      <c r="CE48" s="11">
        <v>10</v>
      </c>
      <c r="CF48" s="13">
        <v>479.82</v>
      </c>
      <c r="CG48" s="11">
        <v>15</v>
      </c>
      <c r="CH48" s="12">
        <v>-0.2</v>
      </c>
      <c r="CI48" s="12">
        <v>0.0505</v>
      </c>
      <c r="CJ48" s="11">
        <v>1</v>
      </c>
      <c r="CK48" s="13">
        <v>88.14</v>
      </c>
      <c r="CL48" s="11">
        <v>13</v>
      </c>
      <c r="CM48" s="11"/>
      <c r="CN48" s="13"/>
      <c r="CO48" s="11">
        <v>8</v>
      </c>
      <c r="CP48" s="12"/>
      <c r="CQ48" s="12"/>
      <c r="CR48" s="11"/>
      <c r="CS48" s="13"/>
      <c r="CT48" s="11"/>
      <c r="CU48" s="11"/>
      <c r="CV48" s="13"/>
      <c r="CW48" s="11"/>
      <c r="CX48" s="12"/>
      <c r="CY48" s="12"/>
      <c r="CZ48" s="11"/>
      <c r="DA48" s="13"/>
      <c r="DB48" s="11">
        <v>4</v>
      </c>
      <c r="DC48" s="11"/>
      <c r="DD48" s="13"/>
      <c r="DE48" s="11"/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>
        <v>13</v>
      </c>
      <c r="DS48" s="11"/>
      <c r="DT48" s="13"/>
      <c r="DU48" s="11">
        <v>17</v>
      </c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>
        <v>9</v>
      </c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>
        <v>1</v>
      </c>
      <c r="EW48" s="13">
        <v>97.71</v>
      </c>
      <c r="EX48" s="11">
        <v>3</v>
      </c>
      <c r="EY48" s="11"/>
      <c r="EZ48" s="13"/>
      <c r="FA48" s="11">
        <v>3</v>
      </c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>
        <v>3</v>
      </c>
      <c r="FO48" s="11"/>
      <c r="FP48" s="13"/>
      <c r="FQ48" s="11"/>
      <c r="FR48" s="12"/>
      <c r="FS48" s="12"/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>
        <v>9</v>
      </c>
      <c r="GE48" s="11"/>
      <c r="GF48" s="13"/>
      <c r="GG48" s="11">
        <v>7</v>
      </c>
      <c r="GH48" s="12"/>
      <c r="GI48" s="12"/>
      <c r="GJ48" s="11"/>
      <c r="GK48" s="13"/>
      <c r="GL48" s="11">
        <v>2</v>
      </c>
      <c r="GM48" s="11"/>
      <c r="GN48" s="13"/>
      <c r="GO48" s="11">
        <v>2</v>
      </c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/>
      <c r="HT48" s="13"/>
      <c r="HU48" s="11"/>
      <c r="HV48" s="12"/>
      <c r="HW48" s="12"/>
      <c r="HX48" s="11"/>
      <c r="HY48" s="13"/>
      <c r="HZ48" s="11"/>
      <c r="IA48" s="11">
        <v>12</v>
      </c>
      <c r="IB48" s="13">
        <v>956.86</v>
      </c>
      <c r="IC48" s="11"/>
      <c r="ID48" s="12"/>
      <c r="IE48" s="12"/>
      <c r="IF48" s="11"/>
      <c r="IG48" s="13"/>
      <c r="IH48" s="11"/>
      <c r="II48" s="11"/>
      <c r="IJ48" s="13"/>
      <c r="IK48" s="11">
        <v>8</v>
      </c>
      <c r="IL48" s="12"/>
      <c r="IM48" s="12"/>
      <c r="IN48" s="11"/>
      <c r="IO48" s="13"/>
      <c r="IP48" s="11"/>
      <c r="IQ48" s="11"/>
      <c r="IR48" s="13"/>
      <c r="IS48" s="11">
        <v>2</v>
      </c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>
        <v>6</v>
      </c>
      <c r="JG48" s="11"/>
      <c r="JH48" s="13"/>
      <c r="JI48" s="11">
        <v>6</v>
      </c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>
        <v>677</v>
      </c>
      <c r="LA48" s="11">
        <v>1</v>
      </c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>
        <v>145</v>
      </c>
      <c r="MA48" s="11"/>
      <c r="MB48" s="11"/>
      <c r="MC48" s="11"/>
      <c r="MD48" s="11"/>
      <c r="ME48" s="11"/>
      <c r="MF48" s="11"/>
      <c r="MG48" s="11">
        <v>100</v>
      </c>
      <c r="MH48" s="11"/>
      <c r="MI48" s="11"/>
      <c r="MJ48" s="11"/>
      <c r="MK48" s="11"/>
      <c r="ML48" s="11"/>
      <c r="MM48" s="11"/>
      <c r="MN48" s="11">
        <v>170</v>
      </c>
      <c r="MO48" s="11"/>
      <c r="MP48" s="11"/>
      <c r="MQ48" s="11"/>
      <c r="MR48" s="11"/>
      <c r="MS48" s="11"/>
      <c r="MT48" s="11"/>
      <c r="MU48" s="11"/>
      <c r="MV48" s="11"/>
      <c r="MW48" s="11"/>
      <c r="MX48" s="11">
        <v>50</v>
      </c>
      <c r="MY48" s="11"/>
      <c r="MZ48" s="11">
        <v>50</v>
      </c>
      <c r="NA48" s="11"/>
      <c r="NB48" s="11"/>
      <c r="NC48" s="11"/>
      <c r="ND48" s="11"/>
      <c r="NE48" s="11"/>
      <c r="NF48" s="11">
        <v>41</v>
      </c>
      <c r="NG48" s="11"/>
      <c r="NH48" s="11"/>
      <c r="NI48" s="11"/>
      <c r="NJ48" s="11"/>
      <c r="NK48" s="11">
        <v>20</v>
      </c>
      <c r="NL48" s="11"/>
      <c r="NM48" s="11"/>
      <c r="NN48" s="11"/>
      <c r="NO48" s="11"/>
      <c r="NP48" s="11"/>
      <c r="NQ48" s="11">
        <v>185</v>
      </c>
      <c r="NR48" s="11"/>
      <c r="NS48" s="11"/>
      <c r="NT48" s="11"/>
      <c r="NU48" s="11"/>
      <c r="NV48" s="11"/>
      <c r="NW48" s="11"/>
      <c r="NX48" s="11"/>
      <c r="NY48" s="11"/>
      <c r="NZ48" s="11"/>
      <c r="OA48" s="11">
        <v>165</v>
      </c>
      <c r="OB48" s="11">
        <v>90</v>
      </c>
      <c r="OC48" s="11"/>
      <c r="OD48" s="11"/>
      <c r="OE48" s="11">
        <v>92</v>
      </c>
      <c r="OF48" s="11"/>
      <c r="OG48" s="11"/>
      <c r="OH48" s="11">
        <v>120</v>
      </c>
      <c r="OI48" s="11"/>
      <c r="OJ48" s="11"/>
      <c r="OK48" s="11"/>
      <c r="OL48" s="11"/>
      <c r="OM48" s="11"/>
      <c r="ON48" s="11"/>
    </row>
    <row r="49">
      <c r="A49" s="10" t="s">
        <v>163</v>
      </c>
      <c r="B49" s="10" t="s">
        <v>188</v>
      </c>
      <c r="C49" s="10" t="s">
        <v>172</v>
      </c>
      <c r="D49" s="11">
        <v>490</v>
      </c>
      <c r="E49" s="11">
        <f>=ROUNDDOWN(28.3236994219653,0)</f>
      </c>
      <c r="F49" s="11">
        <v>305</v>
      </c>
      <c r="G49" s="12">
        <v>1</v>
      </c>
      <c r="H49" s="11"/>
      <c r="I49" s="11">
        <f>=ROUNDDOWN({0},0)</f>
      </c>
      <c r="J49" s="11"/>
      <c r="K49" s="12"/>
      <c r="L49" s="11">
        <v>73</v>
      </c>
      <c r="M49" s="13">
        <v>1430.48</v>
      </c>
      <c r="N49" s="11">
        <v>7</v>
      </c>
      <c r="O49" s="14">
        <v>204.35</v>
      </c>
      <c r="P49" s="11">
        <v>57</v>
      </c>
      <c r="Q49" s="13">
        <v>1194.67</v>
      </c>
      <c r="R49" s="11">
        <v>6</v>
      </c>
      <c r="S49" s="14">
        <v>199.11</v>
      </c>
      <c r="T49" s="12">
        <v>0.2807</v>
      </c>
      <c r="U49" s="12">
        <v>0.1974</v>
      </c>
      <c r="V49" s="12">
        <v>0.1667</v>
      </c>
      <c r="W49" s="12">
        <v>0.0263</v>
      </c>
      <c r="X49" s="11">
        <v>15</v>
      </c>
      <c r="Y49" s="13">
        <v>273.74</v>
      </c>
      <c r="Z49" s="11">
        <v>6</v>
      </c>
      <c r="AA49" s="11">
        <v>22</v>
      </c>
      <c r="AB49" s="13">
        <v>479.82</v>
      </c>
      <c r="AC49" s="11">
        <v>5</v>
      </c>
      <c r="AD49" s="12">
        <v>-0.3182</v>
      </c>
      <c r="AE49" s="12">
        <v>-0.4295</v>
      </c>
      <c r="AF49" s="11">
        <v>11</v>
      </c>
      <c r="AG49" s="13">
        <v>222.86</v>
      </c>
      <c r="AH49" s="11">
        <v>7</v>
      </c>
      <c r="AI49" s="11">
        <v>2</v>
      </c>
      <c r="AJ49" s="13">
        <v>40.52</v>
      </c>
      <c r="AK49" s="11">
        <v>6</v>
      </c>
      <c r="AL49" s="12">
        <v>4.5</v>
      </c>
      <c r="AM49" s="12">
        <v>4.5</v>
      </c>
      <c r="AN49" s="11">
        <v>24</v>
      </c>
      <c r="AO49" s="13">
        <v>463.3</v>
      </c>
      <c r="AP49" s="11">
        <v>7</v>
      </c>
      <c r="AQ49" s="11">
        <v>15</v>
      </c>
      <c r="AR49" s="13">
        <v>317.15</v>
      </c>
      <c r="AS49" s="11">
        <v>6</v>
      </c>
      <c r="AT49" s="12">
        <v>0.6</v>
      </c>
      <c r="AU49" s="12">
        <v>0.4608</v>
      </c>
      <c r="AV49" s="11">
        <v>12</v>
      </c>
      <c r="AW49" s="13">
        <v>215.4</v>
      </c>
      <c r="AX49" s="11">
        <v>7</v>
      </c>
      <c r="AY49" s="11">
        <v>1</v>
      </c>
      <c r="AZ49" s="13">
        <v>18.89</v>
      </c>
      <c r="BA49" s="11">
        <v>6</v>
      </c>
      <c r="BB49" s="12">
        <v>11</v>
      </c>
      <c r="BC49" s="12">
        <v>10.4029</v>
      </c>
      <c r="BD49" s="11">
        <v>1</v>
      </c>
      <c r="BE49" s="13">
        <v>19.07</v>
      </c>
      <c r="BF49" s="11">
        <v>7</v>
      </c>
      <c r="BG49" s="11">
        <v>2</v>
      </c>
      <c r="BH49" s="13">
        <v>34.33</v>
      </c>
      <c r="BI49" s="11">
        <v>6</v>
      </c>
      <c r="BJ49" s="12">
        <v>-0.5</v>
      </c>
      <c r="BK49" s="12">
        <v>-0.4445</v>
      </c>
      <c r="BL49" s="11">
        <v>2</v>
      </c>
      <c r="BM49" s="13">
        <v>40.14</v>
      </c>
      <c r="BN49" s="11">
        <v>7</v>
      </c>
      <c r="BO49" s="11">
        <v>9</v>
      </c>
      <c r="BP49" s="13">
        <v>185.23</v>
      </c>
      <c r="BQ49" s="11">
        <v>6</v>
      </c>
      <c r="BR49" s="12">
        <v>-0.7778</v>
      </c>
      <c r="BS49" s="12">
        <v>-0.7833</v>
      </c>
      <c r="BT49" s="11"/>
      <c r="BU49" s="13"/>
      <c r="BV49" s="11"/>
      <c r="BW49" s="11"/>
      <c r="BX49" s="13"/>
      <c r="BY49" s="11">
        <v>1</v>
      </c>
      <c r="BZ49" s="12"/>
      <c r="CA49" s="12"/>
      <c r="CB49" s="11">
        <v>4</v>
      </c>
      <c r="CC49" s="13">
        <v>79.36</v>
      </c>
      <c r="CD49" s="11">
        <v>4</v>
      </c>
      <c r="CE49" s="11">
        <v>1</v>
      </c>
      <c r="CF49" s="13">
        <v>19.7</v>
      </c>
      <c r="CG49" s="11">
        <v>3</v>
      </c>
      <c r="CH49" s="12">
        <v>3</v>
      </c>
      <c r="CI49" s="12">
        <v>3.0284</v>
      </c>
      <c r="CJ49" s="11">
        <v>3</v>
      </c>
      <c r="CK49" s="13">
        <v>71.62</v>
      </c>
      <c r="CL49" s="11">
        <v>6</v>
      </c>
      <c r="CM49" s="11">
        <v>1</v>
      </c>
      <c r="CN49" s="13">
        <v>18.79</v>
      </c>
      <c r="CO49" s="11">
        <v>5</v>
      </c>
      <c r="CP49" s="12">
        <v>2</v>
      </c>
      <c r="CQ49" s="12">
        <v>2.8116</v>
      </c>
      <c r="CR49" s="11"/>
      <c r="CS49" s="13"/>
      <c r="CT49" s="11"/>
      <c r="CU49" s="11"/>
      <c r="CV49" s="13"/>
      <c r="CW49" s="11"/>
      <c r="CX49" s="12"/>
      <c r="CY49" s="12"/>
      <c r="CZ49" s="11">
        <v>1</v>
      </c>
      <c r="DA49" s="13">
        <v>44.99</v>
      </c>
      <c r="DB49" s="11">
        <v>6</v>
      </c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>
        <v>7</v>
      </c>
      <c r="DS49" s="11"/>
      <c r="DT49" s="13"/>
      <c r="DU49" s="11">
        <v>6</v>
      </c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>
        <v>3</v>
      </c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>
        <v>5</v>
      </c>
      <c r="EY49" s="11"/>
      <c r="EZ49" s="13"/>
      <c r="FA49" s="11">
        <v>4</v>
      </c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>
        <v>7</v>
      </c>
      <c r="GE49" s="11"/>
      <c r="GF49" s="13"/>
      <c r="GG49" s="11">
        <v>3</v>
      </c>
      <c r="GH49" s="12"/>
      <c r="GI49" s="12"/>
      <c r="GJ49" s="11"/>
      <c r="GK49" s="13"/>
      <c r="GL49" s="11">
        <v>1</v>
      </c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/>
      <c r="HT49" s="13"/>
      <c r="HU49" s="11"/>
      <c r="HV49" s="12"/>
      <c r="HW49" s="12"/>
      <c r="HX49" s="11"/>
      <c r="HY49" s="13"/>
      <c r="HZ49" s="11"/>
      <c r="IA49" s="11">
        <v>4</v>
      </c>
      <c r="IB49" s="13">
        <v>80.24</v>
      </c>
      <c r="IC49" s="11"/>
      <c r="ID49" s="12"/>
      <c r="IE49" s="12"/>
      <c r="IF49" s="11"/>
      <c r="IG49" s="13"/>
      <c r="IH49" s="11"/>
      <c r="II49" s="11"/>
      <c r="IJ49" s="13"/>
      <c r="IK49" s="11">
        <v>4</v>
      </c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3</v>
      </c>
      <c r="JG49" s="11"/>
      <c r="JH49" s="13"/>
      <c r="JI49" s="11">
        <v>2</v>
      </c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>
        <v>490</v>
      </c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>
        <v>40</v>
      </c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>
        <v>125</v>
      </c>
      <c r="NA49" s="11"/>
      <c r="NB49" s="11"/>
      <c r="NC49" s="11"/>
      <c r="ND49" s="11"/>
      <c r="NE49" s="11"/>
      <c r="NF49" s="11">
        <v>140</v>
      </c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</row>
    <row r="50">
      <c r="A50" s="10" t="s">
        <v>163</v>
      </c>
      <c r="B50" s="10" t="s">
        <v>188</v>
      </c>
      <c r="C50" s="10" t="s">
        <v>189</v>
      </c>
      <c r="D50" s="11"/>
      <c r="E50" s="11">
        <f>=ROUNDDOWN({0},0)</f>
      </c>
      <c r="F50" s="11"/>
      <c r="G50" s="12"/>
      <c r="H50" s="11"/>
      <c r="I50" s="11">
        <f>=ROUNDDOWN({0},0)</f>
      </c>
      <c r="J50" s="11"/>
      <c r="K50" s="12"/>
      <c r="L50" s="11"/>
      <c r="M50" s="13"/>
      <c r="N50" s="11"/>
      <c r="O50" s="14"/>
      <c r="P50" s="11"/>
      <c r="Q50" s="13"/>
      <c r="R50" s="11"/>
      <c r="S50" s="14"/>
      <c r="T50" s="12"/>
      <c r="U50" s="12"/>
      <c r="V50" s="12"/>
      <c r="W50" s="12"/>
      <c r="X50" s="11"/>
      <c r="Y50" s="13"/>
      <c r="Z50" s="11"/>
      <c r="AA50" s="11"/>
      <c r="AB50" s="13"/>
      <c r="AC50" s="11"/>
      <c r="AD50" s="12"/>
      <c r="AE50" s="12"/>
      <c r="AF50" s="11"/>
      <c r="AG50" s="13"/>
      <c r="AH50" s="11"/>
      <c r="AI50" s="11"/>
      <c r="AJ50" s="13"/>
      <c r="AK50" s="11"/>
      <c r="AL50" s="12"/>
      <c r="AM50" s="12"/>
      <c r="AN50" s="11"/>
      <c r="AO50" s="13"/>
      <c r="AP50" s="11"/>
      <c r="AQ50" s="11"/>
      <c r="AR50" s="13"/>
      <c r="AS50" s="11"/>
      <c r="AT50" s="12"/>
      <c r="AU50" s="12"/>
      <c r="AV50" s="11"/>
      <c r="AW50" s="13"/>
      <c r="AX50" s="11"/>
      <c r="AY50" s="11"/>
      <c r="AZ50" s="13"/>
      <c r="BA50" s="11"/>
      <c r="BB50" s="12"/>
      <c r="BC50" s="12"/>
      <c r="BD50" s="11"/>
      <c r="BE50" s="13"/>
      <c r="BF50" s="11"/>
      <c r="BG50" s="11"/>
      <c r="BH50" s="13"/>
      <c r="BI50" s="11"/>
      <c r="BJ50" s="12"/>
      <c r="BK50" s="12"/>
      <c r="BL50" s="11"/>
      <c r="BM50" s="13"/>
      <c r="BN50" s="11"/>
      <c r="BO50" s="11"/>
      <c r="BP50" s="13"/>
      <c r="BQ50" s="11"/>
      <c r="BR50" s="12"/>
      <c r="BS50" s="12"/>
      <c r="BT50" s="11"/>
      <c r="BU50" s="13"/>
      <c r="BV50" s="11"/>
      <c r="BW50" s="11"/>
      <c r="BX50" s="13"/>
      <c r="BY50" s="11"/>
      <c r="BZ50" s="12"/>
      <c r="CA50" s="12"/>
      <c r="CB50" s="11"/>
      <c r="CC50" s="13"/>
      <c r="CD50" s="11"/>
      <c r="CE50" s="11"/>
      <c r="CF50" s="13"/>
      <c r="CG50" s="11"/>
      <c r="CH50" s="12"/>
      <c r="CI50" s="12"/>
      <c r="CJ50" s="11"/>
      <c r="CK50" s="13"/>
      <c r="CL50" s="11"/>
      <c r="CM50" s="11"/>
      <c r="CN50" s="13"/>
      <c r="CO50" s="11"/>
      <c r="CP50" s="12"/>
      <c r="CQ50" s="12"/>
      <c r="CR50" s="11"/>
      <c r="CS50" s="13"/>
      <c r="CT50" s="11"/>
      <c r="CU50" s="11"/>
      <c r="CV50" s="13"/>
      <c r="CW50" s="11"/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/>
      <c r="DI50" s="13"/>
      <c r="DJ50" s="11"/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/>
      <c r="FO50" s="11"/>
      <c r="FP50" s="13"/>
      <c r="FQ50" s="11"/>
      <c r="FR50" s="12"/>
      <c r="FS50" s="12"/>
      <c r="FT50" s="11"/>
      <c r="FU50" s="13"/>
      <c r="FV50" s="11"/>
      <c r="FW50" s="11"/>
      <c r="FX50" s="13"/>
      <c r="FY50" s="11"/>
      <c r="FZ50" s="12"/>
      <c r="GA50" s="12"/>
      <c r="GB50" s="11"/>
      <c r="GC50" s="13"/>
      <c r="GD50" s="11"/>
      <c r="GE50" s="11"/>
      <c r="GF50" s="13"/>
      <c r="GG50" s="11"/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/>
      <c r="GS50" s="13"/>
      <c r="GT50" s="11"/>
      <c r="GU50" s="11"/>
      <c r="GV50" s="13"/>
      <c r="GW50" s="11"/>
      <c r="GX50" s="12"/>
      <c r="GY50" s="12"/>
      <c r="GZ50" s="11"/>
      <c r="HA50" s="13"/>
      <c r="HB50" s="11"/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/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</row>
    <row r="51">
      <c r="A51" s="10" t="s">
        <v>163</v>
      </c>
      <c r="B51" s="10" t="s">
        <v>190</v>
      </c>
      <c r="C51" s="10" t="s">
        <v>169</v>
      </c>
      <c r="D51" s="11">
        <v>3208</v>
      </c>
      <c r="E51" s="11">
        <f>=ROUNDDOWN({0},0)</f>
      </c>
      <c r="F51" s="11">
        <v>3390</v>
      </c>
      <c r="G51" s="12"/>
      <c r="H51" s="11"/>
      <c r="I51" s="11">
        <f>=ROUNDDOWN({0},0)</f>
      </c>
      <c r="J51" s="11"/>
      <c r="K51" s="12"/>
      <c r="L51" s="11">
        <v>612</v>
      </c>
      <c r="M51" s="13">
        <v>40817.57</v>
      </c>
      <c r="N51" s="11">
        <v>37</v>
      </c>
      <c r="O51" s="14">
        <v>1103.18</v>
      </c>
      <c r="P51" s="11">
        <v>559</v>
      </c>
      <c r="Q51" s="13">
        <v>35052.15</v>
      </c>
      <c r="R51" s="11">
        <v>40</v>
      </c>
      <c r="S51" s="14">
        <v>876.3</v>
      </c>
      <c r="T51" s="12">
        <v>0.0948</v>
      </c>
      <c r="U51" s="12">
        <v>0.1645</v>
      </c>
      <c r="V51" s="12">
        <v>-0.075</v>
      </c>
      <c r="W51" s="12">
        <v>0.2589</v>
      </c>
      <c r="X51" s="11">
        <v>57</v>
      </c>
      <c r="Y51" s="13">
        <v>3511.69</v>
      </c>
      <c r="Z51" s="11">
        <v>26</v>
      </c>
      <c r="AA51" s="11">
        <v>120</v>
      </c>
      <c r="AB51" s="13">
        <v>7178.4</v>
      </c>
      <c r="AC51" s="11">
        <v>25</v>
      </c>
      <c r="AD51" s="12">
        <v>-0.525</v>
      </c>
      <c r="AE51" s="12">
        <v>-0.5108</v>
      </c>
      <c r="AF51" s="11">
        <v>97</v>
      </c>
      <c r="AG51" s="13">
        <v>6631.7</v>
      </c>
      <c r="AH51" s="11">
        <v>37</v>
      </c>
      <c r="AI51" s="11">
        <v>28</v>
      </c>
      <c r="AJ51" s="13">
        <v>1679.29</v>
      </c>
      <c r="AK51" s="11">
        <v>40</v>
      </c>
      <c r="AL51" s="12">
        <v>2.4643</v>
      </c>
      <c r="AM51" s="12">
        <v>2.9491</v>
      </c>
      <c r="AN51" s="11">
        <v>208</v>
      </c>
      <c r="AO51" s="13">
        <v>14679.52</v>
      </c>
      <c r="AP51" s="11">
        <v>37</v>
      </c>
      <c r="AQ51" s="11">
        <v>132</v>
      </c>
      <c r="AR51" s="13">
        <v>9025.95</v>
      </c>
      <c r="AS51" s="11">
        <v>32</v>
      </c>
      <c r="AT51" s="12">
        <v>0.5758</v>
      </c>
      <c r="AU51" s="12">
        <v>0.6264</v>
      </c>
      <c r="AV51" s="11">
        <v>91</v>
      </c>
      <c r="AW51" s="13">
        <v>4026.38</v>
      </c>
      <c r="AX51" s="11">
        <v>37</v>
      </c>
      <c r="AY51" s="11">
        <v>94</v>
      </c>
      <c r="AZ51" s="13">
        <v>4093.8</v>
      </c>
      <c r="BA51" s="11">
        <v>40</v>
      </c>
      <c r="BB51" s="12">
        <v>-0.0319</v>
      </c>
      <c r="BC51" s="12">
        <v>-0.0165</v>
      </c>
      <c r="BD51" s="11">
        <v>63</v>
      </c>
      <c r="BE51" s="13">
        <v>4522.51</v>
      </c>
      <c r="BF51" s="11">
        <v>37</v>
      </c>
      <c r="BG51" s="11">
        <v>61</v>
      </c>
      <c r="BH51" s="13">
        <v>4315.02</v>
      </c>
      <c r="BI51" s="11">
        <v>40</v>
      </c>
      <c r="BJ51" s="12">
        <v>0.0328</v>
      </c>
      <c r="BK51" s="12">
        <v>0.0481</v>
      </c>
      <c r="BL51" s="11">
        <v>51</v>
      </c>
      <c r="BM51" s="13">
        <v>3959.81</v>
      </c>
      <c r="BN51" s="11">
        <v>37</v>
      </c>
      <c r="BO51" s="11">
        <v>60</v>
      </c>
      <c r="BP51" s="13">
        <v>4414.45</v>
      </c>
      <c r="BQ51" s="11">
        <v>40</v>
      </c>
      <c r="BR51" s="12">
        <v>-0.15</v>
      </c>
      <c r="BS51" s="12">
        <v>-0.103</v>
      </c>
      <c r="BT51" s="11"/>
      <c r="BU51" s="13"/>
      <c r="BV51" s="11"/>
      <c r="BW51" s="11">
        <v>10</v>
      </c>
      <c r="BX51" s="13">
        <v>489.85</v>
      </c>
      <c r="BY51" s="11">
        <v>9</v>
      </c>
      <c r="BZ51" s="12">
        <v>-1</v>
      </c>
      <c r="CA51" s="12">
        <v>-1</v>
      </c>
      <c r="CB51" s="11">
        <v>30</v>
      </c>
      <c r="CC51" s="13">
        <v>2284.11</v>
      </c>
      <c r="CD51" s="11">
        <v>32</v>
      </c>
      <c r="CE51" s="11">
        <v>17</v>
      </c>
      <c r="CF51" s="13">
        <v>1098.39</v>
      </c>
      <c r="CG51" s="11">
        <v>35</v>
      </c>
      <c r="CH51" s="12">
        <v>0.7647</v>
      </c>
      <c r="CI51" s="12">
        <v>1.0795</v>
      </c>
      <c r="CJ51" s="11">
        <v>4</v>
      </c>
      <c r="CK51" s="13">
        <v>159.76</v>
      </c>
      <c r="CL51" s="11">
        <v>35</v>
      </c>
      <c r="CM51" s="11">
        <v>2</v>
      </c>
      <c r="CN51" s="13">
        <v>124.47</v>
      </c>
      <c r="CO51" s="11">
        <v>21</v>
      </c>
      <c r="CP51" s="12">
        <v>1</v>
      </c>
      <c r="CQ51" s="12">
        <v>0.2835</v>
      </c>
      <c r="CR51" s="11"/>
      <c r="CS51" s="13"/>
      <c r="CT51" s="11"/>
      <c r="CU51" s="11"/>
      <c r="CV51" s="13"/>
      <c r="CW51" s="11"/>
      <c r="CX51" s="12"/>
      <c r="CY51" s="12"/>
      <c r="CZ51" s="11">
        <v>4</v>
      </c>
      <c r="DA51" s="13">
        <v>294.96</v>
      </c>
      <c r="DB51" s="11">
        <v>17</v>
      </c>
      <c r="DC51" s="11"/>
      <c r="DD51" s="13"/>
      <c r="DE51" s="11"/>
      <c r="DF51" s="12"/>
      <c r="DG51" s="12"/>
      <c r="DH51" s="11"/>
      <c r="DI51" s="13"/>
      <c r="DJ51" s="11"/>
      <c r="DK51" s="11"/>
      <c r="DL51" s="13"/>
      <c r="DM51" s="11"/>
      <c r="DN51" s="12"/>
      <c r="DO51" s="12"/>
      <c r="DP51" s="11"/>
      <c r="DQ51" s="13"/>
      <c r="DR51" s="11">
        <v>37</v>
      </c>
      <c r="DS51" s="11"/>
      <c r="DT51" s="13"/>
      <c r="DU51" s="11">
        <v>40</v>
      </c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>
        <v>2</v>
      </c>
      <c r="EG51" s="13">
        <v>193.42</v>
      </c>
      <c r="EH51" s="11">
        <v>24</v>
      </c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>
        <v>5</v>
      </c>
      <c r="EW51" s="13">
        <v>553.71</v>
      </c>
      <c r="EX51" s="11">
        <v>17</v>
      </c>
      <c r="EY51" s="11">
        <v>2</v>
      </c>
      <c r="EZ51" s="13">
        <v>217.14</v>
      </c>
      <c r="FA51" s="11">
        <v>14</v>
      </c>
      <c r="FB51" s="12">
        <v>1.5</v>
      </c>
      <c r="FC51" s="12">
        <v>1.55</v>
      </c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>
        <v>8</v>
      </c>
      <c r="FO51" s="11"/>
      <c r="FP51" s="13"/>
      <c r="FQ51" s="11">
        <v>2</v>
      </c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>
        <v>29</v>
      </c>
      <c r="GE51" s="11"/>
      <c r="GF51" s="13"/>
      <c r="GG51" s="11">
        <v>21</v>
      </c>
      <c r="GH51" s="12"/>
      <c r="GI51" s="12"/>
      <c r="GJ51" s="11"/>
      <c r="GK51" s="13"/>
      <c r="GL51" s="11">
        <v>7</v>
      </c>
      <c r="GM51" s="11"/>
      <c r="GN51" s="13"/>
      <c r="GO51" s="11">
        <v>4</v>
      </c>
      <c r="GP51" s="12"/>
      <c r="GQ51" s="12"/>
      <c r="GR51" s="11"/>
      <c r="GS51" s="13"/>
      <c r="GT51" s="11"/>
      <c r="GU51" s="11"/>
      <c r="GV51" s="13"/>
      <c r="GW51" s="11"/>
      <c r="GX51" s="12"/>
      <c r="GY51" s="12"/>
      <c r="GZ51" s="11"/>
      <c r="HA51" s="13"/>
      <c r="HB51" s="11"/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/>
      <c r="HT51" s="13"/>
      <c r="HU51" s="11"/>
      <c r="HV51" s="12"/>
      <c r="HW51" s="12"/>
      <c r="HX51" s="11"/>
      <c r="HY51" s="13"/>
      <c r="HZ51" s="11"/>
      <c r="IA51" s="11">
        <v>33</v>
      </c>
      <c r="IB51" s="13">
        <v>2415.39</v>
      </c>
      <c r="IC51" s="11"/>
      <c r="ID51" s="12">
        <v>-1</v>
      </c>
      <c r="IE51" s="12">
        <v>-1</v>
      </c>
      <c r="IF51" s="11"/>
      <c r="IG51" s="13"/>
      <c r="IH51" s="11"/>
      <c r="II51" s="11"/>
      <c r="IJ51" s="13"/>
      <c r="IK51" s="11">
        <v>20</v>
      </c>
      <c r="IL51" s="12"/>
      <c r="IM51" s="12"/>
      <c r="IN51" s="11"/>
      <c r="IO51" s="13"/>
      <c r="IP51" s="11"/>
      <c r="IQ51" s="11"/>
      <c r="IR51" s="13"/>
      <c r="IS51" s="11">
        <v>2</v>
      </c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17</v>
      </c>
      <c r="JG51" s="11"/>
      <c r="JH51" s="13"/>
      <c r="JI51" s="11">
        <v>14</v>
      </c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>
        <v>3207</v>
      </c>
      <c r="LA51" s="11">
        <v>1</v>
      </c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>
        <v>152</v>
      </c>
      <c r="LX51" s="11"/>
      <c r="LY51" s="11"/>
      <c r="LZ51" s="11">
        <v>195</v>
      </c>
      <c r="MA51" s="11"/>
      <c r="MB51" s="11"/>
      <c r="MC51" s="11"/>
      <c r="MD51" s="11"/>
      <c r="ME51" s="11">
        <v>105</v>
      </c>
      <c r="MF51" s="11"/>
      <c r="MG51" s="11">
        <v>290</v>
      </c>
      <c r="MH51" s="11"/>
      <c r="MI51" s="11"/>
      <c r="MJ51" s="11"/>
      <c r="MK51" s="11"/>
      <c r="ML51" s="11"/>
      <c r="MM51" s="11"/>
      <c r="MN51" s="11">
        <v>320</v>
      </c>
      <c r="MO51" s="11"/>
      <c r="MP51" s="11"/>
      <c r="MQ51" s="11"/>
      <c r="MR51" s="11"/>
      <c r="MS51" s="11"/>
      <c r="MT51" s="11"/>
      <c r="MU51" s="11"/>
      <c r="MV51" s="11"/>
      <c r="MW51" s="11"/>
      <c r="MX51" s="11">
        <v>425</v>
      </c>
      <c r="MY51" s="11"/>
      <c r="MZ51" s="11">
        <v>175</v>
      </c>
      <c r="NA51" s="11"/>
      <c r="NB51" s="11"/>
      <c r="NC51" s="11"/>
      <c r="ND51" s="11"/>
      <c r="NE51" s="11"/>
      <c r="NF51" s="11">
        <v>394</v>
      </c>
      <c r="NG51" s="11"/>
      <c r="NH51" s="11"/>
      <c r="NI51" s="11"/>
      <c r="NJ51" s="11"/>
      <c r="NK51" s="11">
        <v>80</v>
      </c>
      <c r="NL51" s="11"/>
      <c r="NM51" s="11"/>
      <c r="NN51" s="11"/>
      <c r="NO51" s="11"/>
      <c r="NP51" s="11"/>
      <c r="NQ51" s="11">
        <v>305</v>
      </c>
      <c r="NR51" s="11"/>
      <c r="NS51" s="11"/>
      <c r="NT51" s="11"/>
      <c r="NU51" s="11"/>
      <c r="NV51" s="11"/>
      <c r="NW51" s="11"/>
      <c r="NX51" s="11"/>
      <c r="NY51" s="11"/>
      <c r="NZ51" s="11"/>
      <c r="OA51" s="11">
        <v>205</v>
      </c>
      <c r="OB51" s="11">
        <v>220</v>
      </c>
      <c r="OC51" s="11"/>
      <c r="OD51" s="11"/>
      <c r="OE51" s="11">
        <v>215</v>
      </c>
      <c r="OF51" s="11"/>
      <c r="OG51" s="11"/>
      <c r="OH51" s="11">
        <v>245</v>
      </c>
      <c r="OI51" s="11"/>
      <c r="OJ51" s="11"/>
      <c r="OK51" s="11"/>
      <c r="OL51" s="11">
        <v>64</v>
      </c>
      <c r="OM51" s="11"/>
      <c r="ON51" s="11"/>
    </row>
    <row r="52">
      <c r="A52" s="10" t="s">
        <v>163</v>
      </c>
      <c r="B52" s="10" t="s">
        <v>191</v>
      </c>
      <c r="C52" s="10" t="s">
        <v>171</v>
      </c>
      <c r="D52" s="11">
        <v>62</v>
      </c>
      <c r="E52" s="11">
        <f>=ROUNDDOWN(7.75,0)</f>
      </c>
      <c r="F52" s="11">
        <v>350</v>
      </c>
      <c r="G52" s="12">
        <v>1</v>
      </c>
      <c r="H52" s="11"/>
      <c r="I52" s="11">
        <f>=ROUNDDOWN({0},0)</f>
      </c>
      <c r="J52" s="11"/>
      <c r="K52" s="12"/>
      <c r="L52" s="11">
        <v>29</v>
      </c>
      <c r="M52" s="13">
        <v>464.84</v>
      </c>
      <c r="N52" s="11">
        <v>1</v>
      </c>
      <c r="O52" s="14">
        <v>464.84</v>
      </c>
      <c r="P52" s="11">
        <v>30</v>
      </c>
      <c r="Q52" s="13">
        <v>493.64</v>
      </c>
      <c r="R52" s="11">
        <v>1</v>
      </c>
      <c r="S52" s="14">
        <v>493.64</v>
      </c>
      <c r="T52" s="12">
        <v>-0.0333</v>
      </c>
      <c r="U52" s="12">
        <v>-0.0583</v>
      </c>
      <c r="V52" s="12"/>
      <c r="W52" s="12">
        <v>-0.0583</v>
      </c>
      <c r="X52" s="11">
        <v>14</v>
      </c>
      <c r="Y52" s="13">
        <v>224.7</v>
      </c>
      <c r="Z52" s="11">
        <v>1</v>
      </c>
      <c r="AA52" s="11">
        <v>17</v>
      </c>
      <c r="AB52" s="13">
        <v>272.85</v>
      </c>
      <c r="AC52" s="11">
        <v>1</v>
      </c>
      <c r="AD52" s="12">
        <v>-0.1765</v>
      </c>
      <c r="AE52" s="12">
        <v>-0.1765</v>
      </c>
      <c r="AF52" s="11"/>
      <c r="AG52" s="13"/>
      <c r="AH52" s="11">
        <v>1</v>
      </c>
      <c r="AI52" s="11">
        <v>2</v>
      </c>
      <c r="AJ52" s="13">
        <v>35.56</v>
      </c>
      <c r="AK52" s="11">
        <v>1</v>
      </c>
      <c r="AL52" s="12"/>
      <c r="AM52" s="12"/>
      <c r="AN52" s="11"/>
      <c r="AO52" s="13"/>
      <c r="AP52" s="11"/>
      <c r="AQ52" s="11">
        <v>3</v>
      </c>
      <c r="AR52" s="13">
        <v>51.6</v>
      </c>
      <c r="AS52" s="11">
        <v>1</v>
      </c>
      <c r="AT52" s="12"/>
      <c r="AU52" s="12"/>
      <c r="AV52" s="11"/>
      <c r="AW52" s="13"/>
      <c r="AX52" s="11">
        <v>1</v>
      </c>
      <c r="AY52" s="11"/>
      <c r="AZ52" s="13"/>
      <c r="BA52" s="11">
        <v>1</v>
      </c>
      <c r="BB52" s="12"/>
      <c r="BC52" s="12"/>
      <c r="BD52" s="11">
        <v>10</v>
      </c>
      <c r="BE52" s="13">
        <v>149.34</v>
      </c>
      <c r="BF52" s="11">
        <v>1</v>
      </c>
      <c r="BG52" s="11">
        <v>7</v>
      </c>
      <c r="BH52" s="13">
        <v>114.73</v>
      </c>
      <c r="BI52" s="11">
        <v>1</v>
      </c>
      <c r="BJ52" s="12">
        <v>0.4286</v>
      </c>
      <c r="BK52" s="12">
        <v>0.3017</v>
      </c>
      <c r="BL52" s="11"/>
      <c r="BM52" s="13"/>
      <c r="BN52" s="11">
        <v>1</v>
      </c>
      <c r="BO52" s="11"/>
      <c r="BP52" s="13"/>
      <c r="BQ52" s="11">
        <v>1</v>
      </c>
      <c r="BR52" s="12"/>
      <c r="BS52" s="12"/>
      <c r="BT52" s="11">
        <v>4</v>
      </c>
      <c r="BU52" s="13">
        <v>73.16</v>
      </c>
      <c r="BV52" s="11">
        <v>1</v>
      </c>
      <c r="BW52" s="11"/>
      <c r="BX52" s="13"/>
      <c r="BY52" s="11">
        <v>1</v>
      </c>
      <c r="BZ52" s="12"/>
      <c r="CA52" s="12"/>
      <c r="CB52" s="11"/>
      <c r="CC52" s="13"/>
      <c r="CD52" s="11"/>
      <c r="CE52" s="11"/>
      <c r="CF52" s="13"/>
      <c r="CG52" s="11"/>
      <c r="CH52" s="12"/>
      <c r="CI52" s="12"/>
      <c r="CJ52" s="11"/>
      <c r="CK52" s="13"/>
      <c r="CL52" s="11">
        <v>1</v>
      </c>
      <c r="CM52" s="11"/>
      <c r="CN52" s="13"/>
      <c r="CO52" s="11">
        <v>1</v>
      </c>
      <c r="CP52" s="12"/>
      <c r="CQ52" s="12"/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>
        <v>1</v>
      </c>
      <c r="DS52" s="11"/>
      <c r="DT52" s="13"/>
      <c r="DU52" s="11">
        <v>1</v>
      </c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>
        <v>1</v>
      </c>
      <c r="EO52" s="13">
        <v>17.64</v>
      </c>
      <c r="EP52" s="11">
        <v>1</v>
      </c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>
        <v>1</v>
      </c>
      <c r="GE52" s="11"/>
      <c r="GF52" s="13"/>
      <c r="GG52" s="11">
        <v>1</v>
      </c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>
        <v>1</v>
      </c>
      <c r="IB52" s="13">
        <v>18.9</v>
      </c>
      <c r="IC52" s="11"/>
      <c r="ID52" s="12"/>
      <c r="IE52" s="12"/>
      <c r="IF52" s="11"/>
      <c r="IG52" s="13"/>
      <c r="IH52" s="11"/>
      <c r="II52" s="11"/>
      <c r="IJ52" s="13"/>
      <c r="IK52" s="11">
        <v>1</v>
      </c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>
        <v>1</v>
      </c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>
        <v>62</v>
      </c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>
        <v>80</v>
      </c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>
        <v>30</v>
      </c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>
        <v>60</v>
      </c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>
        <v>100</v>
      </c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>
        <v>80</v>
      </c>
      <c r="OM52" s="11"/>
      <c r="ON52" s="11"/>
    </row>
    <row r="53">
      <c r="A53" s="10" t="s">
        <v>163</v>
      </c>
      <c r="B53" s="10" t="s">
        <v>191</v>
      </c>
      <c r="C53" s="10" t="s">
        <v>165</v>
      </c>
      <c r="D53" s="11">
        <v>2380</v>
      </c>
      <c r="E53" s="11">
        <f>=ROUNDDOWN(11.1111111111111,0)</f>
      </c>
      <c r="F53" s="11">
        <v>6922</v>
      </c>
      <c r="G53" s="12">
        <v>0.8182</v>
      </c>
      <c r="H53" s="11"/>
      <c r="I53" s="11">
        <f>=ROUNDDOWN({0},0)</f>
      </c>
      <c r="J53" s="11"/>
      <c r="K53" s="12"/>
      <c r="L53" s="11">
        <v>765</v>
      </c>
      <c r="M53" s="13">
        <v>70707.14</v>
      </c>
      <c r="N53" s="11">
        <v>14</v>
      </c>
      <c r="O53" s="14">
        <v>5050.51</v>
      </c>
      <c r="P53" s="11">
        <v>653</v>
      </c>
      <c r="Q53" s="13">
        <v>58084.78</v>
      </c>
      <c r="R53" s="11">
        <v>15</v>
      </c>
      <c r="S53" s="14">
        <v>3872.32</v>
      </c>
      <c r="T53" s="12">
        <v>0.1715</v>
      </c>
      <c r="U53" s="12">
        <v>0.2173</v>
      </c>
      <c r="V53" s="12">
        <v>-0.0667</v>
      </c>
      <c r="W53" s="12">
        <v>0.3043</v>
      </c>
      <c r="X53" s="11">
        <v>415</v>
      </c>
      <c r="Y53" s="13">
        <v>38515.4</v>
      </c>
      <c r="Z53" s="11">
        <v>11</v>
      </c>
      <c r="AA53" s="11">
        <v>306</v>
      </c>
      <c r="AB53" s="13">
        <v>28055.5</v>
      </c>
      <c r="AC53" s="11">
        <v>13</v>
      </c>
      <c r="AD53" s="12">
        <v>0.3562</v>
      </c>
      <c r="AE53" s="12">
        <v>0.3728</v>
      </c>
      <c r="AF53" s="11">
        <v>140</v>
      </c>
      <c r="AG53" s="13">
        <v>13485.11</v>
      </c>
      <c r="AH53" s="11">
        <v>14</v>
      </c>
      <c r="AI53" s="11">
        <v>76</v>
      </c>
      <c r="AJ53" s="13">
        <v>7076.03</v>
      </c>
      <c r="AK53" s="11">
        <v>15</v>
      </c>
      <c r="AL53" s="12">
        <v>0.8421</v>
      </c>
      <c r="AM53" s="12">
        <v>0.9057</v>
      </c>
      <c r="AN53" s="11">
        <v>61</v>
      </c>
      <c r="AO53" s="13">
        <v>5360.59</v>
      </c>
      <c r="AP53" s="11">
        <v>8</v>
      </c>
      <c r="AQ53" s="11">
        <v>58</v>
      </c>
      <c r="AR53" s="13">
        <v>4742.3</v>
      </c>
      <c r="AS53" s="11">
        <v>14</v>
      </c>
      <c r="AT53" s="12">
        <v>0.0517</v>
      </c>
      <c r="AU53" s="12">
        <v>0.1304</v>
      </c>
      <c r="AV53" s="11">
        <v>25</v>
      </c>
      <c r="AW53" s="13">
        <v>2266.4</v>
      </c>
      <c r="AX53" s="11">
        <v>14</v>
      </c>
      <c r="AY53" s="11">
        <v>26</v>
      </c>
      <c r="AZ53" s="13">
        <v>2260.57</v>
      </c>
      <c r="BA53" s="11">
        <v>15</v>
      </c>
      <c r="BB53" s="12">
        <v>-0.0385</v>
      </c>
      <c r="BC53" s="12">
        <v>0.0026</v>
      </c>
      <c r="BD53" s="11">
        <v>33</v>
      </c>
      <c r="BE53" s="13">
        <v>2689.69</v>
      </c>
      <c r="BF53" s="11">
        <v>14</v>
      </c>
      <c r="BG53" s="11">
        <v>38</v>
      </c>
      <c r="BH53" s="13">
        <v>2489.47</v>
      </c>
      <c r="BI53" s="11">
        <v>15</v>
      </c>
      <c r="BJ53" s="12">
        <v>-0.1316</v>
      </c>
      <c r="BK53" s="12">
        <v>0.0804</v>
      </c>
      <c r="BL53" s="11">
        <v>33</v>
      </c>
      <c r="BM53" s="13">
        <v>2860.23</v>
      </c>
      <c r="BN53" s="11">
        <v>14</v>
      </c>
      <c r="BO53" s="11">
        <v>23</v>
      </c>
      <c r="BP53" s="13">
        <v>2112.51</v>
      </c>
      <c r="BQ53" s="11">
        <v>15</v>
      </c>
      <c r="BR53" s="12">
        <v>0.4348</v>
      </c>
      <c r="BS53" s="12">
        <v>0.3539</v>
      </c>
      <c r="BT53" s="11">
        <v>15</v>
      </c>
      <c r="BU53" s="13">
        <v>1569.09</v>
      </c>
      <c r="BV53" s="11">
        <v>11</v>
      </c>
      <c r="BW53" s="11">
        <v>14</v>
      </c>
      <c r="BX53" s="13">
        <v>1315.04</v>
      </c>
      <c r="BY53" s="11">
        <v>15</v>
      </c>
      <c r="BZ53" s="12">
        <v>0.0714</v>
      </c>
      <c r="CA53" s="12">
        <v>0.1932</v>
      </c>
      <c r="CB53" s="11">
        <v>26</v>
      </c>
      <c r="CC53" s="13">
        <v>2482.35</v>
      </c>
      <c r="CD53" s="11">
        <v>11</v>
      </c>
      <c r="CE53" s="11">
        <v>22</v>
      </c>
      <c r="CF53" s="13">
        <v>1906.56</v>
      </c>
      <c r="CG53" s="11">
        <v>15</v>
      </c>
      <c r="CH53" s="12">
        <v>0.1818</v>
      </c>
      <c r="CI53" s="12">
        <v>0.302</v>
      </c>
      <c r="CJ53" s="11">
        <v>1</v>
      </c>
      <c r="CK53" s="13">
        <v>99.8</v>
      </c>
      <c r="CL53" s="11">
        <v>11</v>
      </c>
      <c r="CM53" s="11">
        <v>2</v>
      </c>
      <c r="CN53" s="13">
        <v>187.86</v>
      </c>
      <c r="CO53" s="11">
        <v>13</v>
      </c>
      <c r="CP53" s="12">
        <v>-0.5</v>
      </c>
      <c r="CQ53" s="12">
        <v>-0.4688</v>
      </c>
      <c r="CR53" s="11"/>
      <c r="CS53" s="13"/>
      <c r="CT53" s="11"/>
      <c r="CU53" s="11"/>
      <c r="CV53" s="13"/>
      <c r="CW53" s="11"/>
      <c r="CX53" s="12"/>
      <c r="CY53" s="12"/>
      <c r="CZ53" s="11"/>
      <c r="DA53" s="13"/>
      <c r="DB53" s="11">
        <v>3</v>
      </c>
      <c r="DC53" s="11"/>
      <c r="DD53" s="13"/>
      <c r="DE53" s="11"/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/>
      <c r="DQ53" s="13"/>
      <c r="DR53" s="11">
        <v>14</v>
      </c>
      <c r="DS53" s="11"/>
      <c r="DT53" s="13"/>
      <c r="DU53" s="11">
        <v>15</v>
      </c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>
        <v>2</v>
      </c>
      <c r="EG53" s="13">
        <v>196.54</v>
      </c>
      <c r="EH53" s="11">
        <v>11</v>
      </c>
      <c r="EI53" s="11"/>
      <c r="EJ53" s="13"/>
      <c r="EK53" s="11">
        <v>4</v>
      </c>
      <c r="EL53" s="12"/>
      <c r="EM53" s="12"/>
      <c r="EN53" s="11">
        <v>11</v>
      </c>
      <c r="EO53" s="13">
        <v>898.05</v>
      </c>
      <c r="EP53" s="11">
        <v>11</v>
      </c>
      <c r="EQ53" s="11">
        <v>30</v>
      </c>
      <c r="ER53" s="13">
        <v>2567.8</v>
      </c>
      <c r="ES53" s="11">
        <v>10</v>
      </c>
      <c r="ET53" s="12">
        <v>-0.6333</v>
      </c>
      <c r="EU53" s="12">
        <v>-0.6503</v>
      </c>
      <c r="EV53" s="11"/>
      <c r="EW53" s="13"/>
      <c r="EX53" s="11">
        <v>3</v>
      </c>
      <c r="EY53" s="11"/>
      <c r="EZ53" s="13"/>
      <c r="FA53" s="11">
        <v>2</v>
      </c>
      <c r="FB53" s="12"/>
      <c r="FC53" s="12"/>
      <c r="FD53" s="11">
        <v>1</v>
      </c>
      <c r="FE53" s="13">
        <v>103.73</v>
      </c>
      <c r="FF53" s="11">
        <v>7</v>
      </c>
      <c r="FG53" s="11"/>
      <c r="FH53" s="13"/>
      <c r="FI53" s="11">
        <v>6</v>
      </c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>
        <v>1</v>
      </c>
      <c r="FU53" s="13">
        <v>76.43</v>
      </c>
      <c r="FV53" s="11">
        <v>10</v>
      </c>
      <c r="FW53" s="11">
        <v>8</v>
      </c>
      <c r="FX53" s="13">
        <v>803.91</v>
      </c>
      <c r="FY53" s="11">
        <v>9</v>
      </c>
      <c r="FZ53" s="12">
        <v>-0.875</v>
      </c>
      <c r="GA53" s="12">
        <v>-0.9049</v>
      </c>
      <c r="GB53" s="11"/>
      <c r="GC53" s="13"/>
      <c r="GD53" s="11">
        <v>11</v>
      </c>
      <c r="GE53" s="11">
        <v>1</v>
      </c>
      <c r="GF53" s="13">
        <v>40.46</v>
      </c>
      <c r="GG53" s="11">
        <v>11</v>
      </c>
      <c r="GH53" s="12"/>
      <c r="GI53" s="12"/>
      <c r="GJ53" s="11">
        <v>1</v>
      </c>
      <c r="GK53" s="13">
        <v>103.73</v>
      </c>
      <c r="GL53" s="11">
        <v>8</v>
      </c>
      <c r="GM53" s="11">
        <v>3</v>
      </c>
      <c r="GN53" s="13">
        <v>283.89</v>
      </c>
      <c r="GO53" s="11">
        <v>7</v>
      </c>
      <c r="GP53" s="12">
        <v>-0.6667</v>
      </c>
      <c r="GQ53" s="12">
        <v>-0.6346</v>
      </c>
      <c r="GR53" s="11"/>
      <c r="GS53" s="13"/>
      <c r="GT53" s="11"/>
      <c r="GU53" s="11">
        <v>1</v>
      </c>
      <c r="GV53" s="13">
        <v>82.83</v>
      </c>
      <c r="GW53" s="11">
        <v>2</v>
      </c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>
        <v>7</v>
      </c>
      <c r="HK53" s="11"/>
      <c r="HL53" s="13"/>
      <c r="HM53" s="11"/>
      <c r="HN53" s="12"/>
      <c r="HO53" s="12"/>
      <c r="HP53" s="11"/>
      <c r="HQ53" s="13"/>
      <c r="HR53" s="11">
        <v>11</v>
      </c>
      <c r="HS53" s="11"/>
      <c r="HT53" s="13"/>
      <c r="HU53" s="11"/>
      <c r="HV53" s="12"/>
      <c r="HW53" s="12"/>
      <c r="HX53" s="11"/>
      <c r="HY53" s="13"/>
      <c r="HZ53" s="11"/>
      <c r="IA53" s="11">
        <v>44</v>
      </c>
      <c r="IB53" s="13">
        <v>4056.32</v>
      </c>
      <c r="IC53" s="11"/>
      <c r="ID53" s="12"/>
      <c r="IE53" s="12"/>
      <c r="IF53" s="11"/>
      <c r="IG53" s="13"/>
      <c r="IH53" s="11"/>
      <c r="II53" s="11">
        <v>1</v>
      </c>
      <c r="IJ53" s="13">
        <v>103.73</v>
      </c>
      <c r="IK53" s="11">
        <v>15</v>
      </c>
      <c r="IL53" s="12"/>
      <c r="IM53" s="12"/>
      <c r="IN53" s="11"/>
      <c r="IO53" s="13"/>
      <c r="IP53" s="11"/>
      <c r="IQ53" s="11"/>
      <c r="IR53" s="13"/>
      <c r="IS53" s="11">
        <v>5</v>
      </c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>
        <v>11</v>
      </c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>
        <v>1726</v>
      </c>
      <c r="LA53" s="11">
        <v>52</v>
      </c>
      <c r="LB53" s="11"/>
      <c r="LC53" s="11"/>
      <c r="LD53" s="11">
        <v>452</v>
      </c>
      <c r="LE53" s="11"/>
      <c r="LF53" s="11"/>
      <c r="LG53" s="11">
        <v>150</v>
      </c>
      <c r="LH53" s="11"/>
      <c r="LI53" s="11"/>
      <c r="LJ53" s="11"/>
      <c r="LK53" s="11"/>
      <c r="LL53" s="11"/>
      <c r="LM53" s="11"/>
      <c r="LN53" s="11"/>
      <c r="LO53" s="11"/>
      <c r="LP53" s="11"/>
      <c r="LQ53" s="11">
        <v>30</v>
      </c>
      <c r="LR53" s="11"/>
      <c r="LS53" s="11">
        <v>210</v>
      </c>
      <c r="LT53" s="11">
        <v>590</v>
      </c>
      <c r="LU53" s="11"/>
      <c r="LV53" s="11"/>
      <c r="LW53" s="11"/>
      <c r="LX53" s="11">
        <v>280</v>
      </c>
      <c r="LY53" s="11"/>
      <c r="LZ53" s="11"/>
      <c r="MA53" s="11"/>
      <c r="MB53" s="11">
        <v>400</v>
      </c>
      <c r="MC53" s="11"/>
      <c r="MD53" s="11"/>
      <c r="ME53" s="11"/>
      <c r="MF53" s="11"/>
      <c r="MG53" s="11"/>
      <c r="MH53" s="11"/>
      <c r="MI53" s="11"/>
      <c r="MJ53" s="11">
        <v>330</v>
      </c>
      <c r="MK53" s="11"/>
      <c r="ML53" s="11">
        <v>310</v>
      </c>
      <c r="MM53" s="11">
        <v>232</v>
      </c>
      <c r="MN53" s="11"/>
      <c r="MO53" s="11">
        <v>140</v>
      </c>
      <c r="MP53" s="11"/>
      <c r="MQ53" s="11"/>
      <c r="MR53" s="11"/>
      <c r="MS53" s="11"/>
      <c r="MT53" s="11"/>
      <c r="MU53" s="11"/>
      <c r="MV53" s="11"/>
      <c r="MW53" s="11"/>
      <c r="MX53" s="11"/>
      <c r="MY53" s="11">
        <v>684</v>
      </c>
      <c r="MZ53" s="11">
        <v>630</v>
      </c>
      <c r="NA53" s="11"/>
      <c r="NB53" s="11"/>
      <c r="NC53" s="11">
        <v>46</v>
      </c>
      <c r="ND53" s="11"/>
      <c r="NE53" s="11"/>
      <c r="NF53" s="11"/>
      <c r="NG53" s="11"/>
      <c r="NH53" s="11">
        <v>50</v>
      </c>
      <c r="NI53" s="11"/>
      <c r="NJ53" s="11"/>
      <c r="NK53" s="11">
        <v>500</v>
      </c>
      <c r="NL53" s="11">
        <v>270</v>
      </c>
      <c r="NM53" s="11">
        <v>140</v>
      </c>
      <c r="NN53" s="11"/>
      <c r="NO53" s="11"/>
      <c r="NP53" s="11"/>
      <c r="NQ53" s="11"/>
      <c r="NR53" s="11"/>
      <c r="NS53" s="11"/>
      <c r="NT53" s="11"/>
      <c r="NU53" s="11">
        <v>170</v>
      </c>
      <c r="NV53" s="11"/>
      <c r="NW53" s="11"/>
      <c r="NX53" s="11"/>
      <c r="NY53" s="11">
        <v>340</v>
      </c>
      <c r="NZ53" s="11"/>
      <c r="OA53" s="11"/>
      <c r="OB53" s="11"/>
      <c r="OC53" s="11">
        <v>520</v>
      </c>
      <c r="OD53" s="11">
        <v>480</v>
      </c>
      <c r="OE53" s="11"/>
      <c r="OF53" s="11"/>
      <c r="OG53" s="11"/>
      <c r="OH53" s="11">
        <v>320</v>
      </c>
      <c r="OI53" s="11"/>
      <c r="OJ53" s="11"/>
      <c r="OK53" s="11"/>
      <c r="OL53" s="11">
        <v>250</v>
      </c>
      <c r="OM53" s="11"/>
      <c r="ON53" s="11"/>
    </row>
    <row r="54">
      <c r="A54" s="10" t="s">
        <v>163</v>
      </c>
      <c r="B54" s="10" t="s">
        <v>191</v>
      </c>
      <c r="C54" s="10" t="s">
        <v>166</v>
      </c>
      <c r="D54" s="11">
        <v>11363</v>
      </c>
      <c r="E54" s="11">
        <f>=ROUNDDOWN(26.8501890359168,0)</f>
      </c>
      <c r="F54" s="11">
        <v>11385</v>
      </c>
      <c r="G54" s="12">
        <v>0.9649</v>
      </c>
      <c r="H54" s="11"/>
      <c r="I54" s="11">
        <f>=ROUNDDOWN({0},0)</f>
      </c>
      <c r="J54" s="11"/>
      <c r="K54" s="12"/>
      <c r="L54" s="11">
        <v>1421</v>
      </c>
      <c r="M54" s="13">
        <v>82188.79</v>
      </c>
      <c r="N54" s="11">
        <v>46</v>
      </c>
      <c r="O54" s="14">
        <v>1786.71</v>
      </c>
      <c r="P54" s="11">
        <v>1414</v>
      </c>
      <c r="Q54" s="13">
        <v>80831.06</v>
      </c>
      <c r="R54" s="11">
        <v>43</v>
      </c>
      <c r="S54" s="14">
        <v>1879.79</v>
      </c>
      <c r="T54" s="12">
        <v>0.005</v>
      </c>
      <c r="U54" s="12">
        <v>0.0168</v>
      </c>
      <c r="V54" s="12">
        <v>0.0698</v>
      </c>
      <c r="W54" s="12">
        <v>-0.0495</v>
      </c>
      <c r="X54" s="11">
        <v>603</v>
      </c>
      <c r="Y54" s="13">
        <v>35331.87</v>
      </c>
      <c r="Z54" s="11">
        <v>43</v>
      </c>
      <c r="AA54" s="11">
        <v>456</v>
      </c>
      <c r="AB54" s="13">
        <v>26511.43</v>
      </c>
      <c r="AC54" s="11">
        <v>40</v>
      </c>
      <c r="AD54" s="12">
        <v>0.3224</v>
      </c>
      <c r="AE54" s="12">
        <v>0.3327</v>
      </c>
      <c r="AF54" s="11">
        <v>135</v>
      </c>
      <c r="AG54" s="13">
        <v>8036.67</v>
      </c>
      <c r="AH54" s="11">
        <v>40</v>
      </c>
      <c r="AI54" s="11">
        <v>123</v>
      </c>
      <c r="AJ54" s="13">
        <v>7074.13</v>
      </c>
      <c r="AK54" s="11">
        <v>41</v>
      </c>
      <c r="AL54" s="12">
        <v>0.0976</v>
      </c>
      <c r="AM54" s="12">
        <v>0.1361</v>
      </c>
      <c r="AN54" s="11">
        <v>66</v>
      </c>
      <c r="AO54" s="13">
        <v>3605.55</v>
      </c>
      <c r="AP54" s="11">
        <v>19</v>
      </c>
      <c r="AQ54" s="11">
        <v>68</v>
      </c>
      <c r="AR54" s="13">
        <v>3037.29</v>
      </c>
      <c r="AS54" s="11">
        <v>31</v>
      </c>
      <c r="AT54" s="12">
        <v>-0.0294</v>
      </c>
      <c r="AU54" s="12">
        <v>0.1871</v>
      </c>
      <c r="AV54" s="11">
        <v>22</v>
      </c>
      <c r="AW54" s="13">
        <v>1285.82</v>
      </c>
      <c r="AX54" s="11">
        <v>40</v>
      </c>
      <c r="AY54" s="11">
        <v>58</v>
      </c>
      <c r="AZ54" s="13">
        <v>3156.09</v>
      </c>
      <c r="BA54" s="11">
        <v>41</v>
      </c>
      <c r="BB54" s="12">
        <v>-0.6207</v>
      </c>
      <c r="BC54" s="12">
        <v>-0.5926</v>
      </c>
      <c r="BD54" s="11">
        <v>83</v>
      </c>
      <c r="BE54" s="13">
        <v>4311.36</v>
      </c>
      <c r="BF54" s="11">
        <v>40</v>
      </c>
      <c r="BG54" s="11">
        <v>180</v>
      </c>
      <c r="BH54" s="13">
        <v>9358.25</v>
      </c>
      <c r="BI54" s="11">
        <v>41</v>
      </c>
      <c r="BJ54" s="12">
        <v>-0.5389</v>
      </c>
      <c r="BK54" s="12">
        <v>-0.5393</v>
      </c>
      <c r="BL54" s="11">
        <v>217</v>
      </c>
      <c r="BM54" s="13">
        <v>12341.8</v>
      </c>
      <c r="BN54" s="11">
        <v>40</v>
      </c>
      <c r="BO54" s="11">
        <v>188</v>
      </c>
      <c r="BP54" s="13">
        <v>11416.68</v>
      </c>
      <c r="BQ54" s="11">
        <v>41</v>
      </c>
      <c r="BR54" s="12">
        <v>0.1543</v>
      </c>
      <c r="BS54" s="12">
        <v>0.081</v>
      </c>
      <c r="BT54" s="11">
        <v>99</v>
      </c>
      <c r="BU54" s="13">
        <v>6122.13</v>
      </c>
      <c r="BV54" s="11">
        <v>40</v>
      </c>
      <c r="BW54" s="11">
        <v>48</v>
      </c>
      <c r="BX54" s="13">
        <v>3018.26</v>
      </c>
      <c r="BY54" s="11">
        <v>41</v>
      </c>
      <c r="BZ54" s="12">
        <v>1.0625</v>
      </c>
      <c r="CA54" s="12">
        <v>1.0284</v>
      </c>
      <c r="CB54" s="11">
        <v>147</v>
      </c>
      <c r="CC54" s="13">
        <v>8242.89</v>
      </c>
      <c r="CD54" s="11">
        <v>40</v>
      </c>
      <c r="CE54" s="11">
        <v>139</v>
      </c>
      <c r="CF54" s="13">
        <v>8099.14</v>
      </c>
      <c r="CG54" s="11">
        <v>39</v>
      </c>
      <c r="CH54" s="12">
        <v>0.0576</v>
      </c>
      <c r="CI54" s="12">
        <v>0.0177</v>
      </c>
      <c r="CJ54" s="11">
        <v>11</v>
      </c>
      <c r="CK54" s="13">
        <v>670.9</v>
      </c>
      <c r="CL54" s="11">
        <v>36</v>
      </c>
      <c r="CM54" s="11">
        <v>50</v>
      </c>
      <c r="CN54" s="13">
        <v>3085.77</v>
      </c>
      <c r="CO54" s="11">
        <v>37</v>
      </c>
      <c r="CP54" s="12">
        <v>-0.78</v>
      </c>
      <c r="CQ54" s="12">
        <v>-0.7826</v>
      </c>
      <c r="CR54" s="11"/>
      <c r="CS54" s="13"/>
      <c r="CT54" s="11"/>
      <c r="CU54" s="11"/>
      <c r="CV54" s="13"/>
      <c r="CW54" s="11"/>
      <c r="CX54" s="12"/>
      <c r="CY54" s="12"/>
      <c r="CZ54" s="11"/>
      <c r="DA54" s="13"/>
      <c r="DB54" s="11"/>
      <c r="DC54" s="11"/>
      <c r="DD54" s="13"/>
      <c r="DE54" s="11"/>
      <c r="DF54" s="12"/>
      <c r="DG54" s="12"/>
      <c r="DH54" s="11"/>
      <c r="DI54" s="13"/>
      <c r="DJ54" s="11"/>
      <c r="DK54" s="11"/>
      <c r="DL54" s="13"/>
      <c r="DM54" s="11"/>
      <c r="DN54" s="12"/>
      <c r="DO54" s="12"/>
      <c r="DP54" s="11">
        <v>2</v>
      </c>
      <c r="DQ54" s="13">
        <v>219.98</v>
      </c>
      <c r="DR54" s="11">
        <v>40</v>
      </c>
      <c r="DS54" s="11">
        <v>1</v>
      </c>
      <c r="DT54" s="13">
        <v>54.99</v>
      </c>
      <c r="DU54" s="11">
        <v>41</v>
      </c>
      <c r="DV54" s="12">
        <v>1</v>
      </c>
      <c r="DW54" s="12">
        <v>3.0004</v>
      </c>
      <c r="DX54" s="11"/>
      <c r="DY54" s="13"/>
      <c r="DZ54" s="11"/>
      <c r="EA54" s="11"/>
      <c r="EB54" s="13"/>
      <c r="EC54" s="11"/>
      <c r="ED54" s="12"/>
      <c r="EE54" s="12"/>
      <c r="EF54" s="11">
        <v>2</v>
      </c>
      <c r="EG54" s="13">
        <v>124.78</v>
      </c>
      <c r="EH54" s="11">
        <v>30</v>
      </c>
      <c r="EI54" s="11">
        <v>2</v>
      </c>
      <c r="EJ54" s="13">
        <v>120.73</v>
      </c>
      <c r="EK54" s="11">
        <v>16</v>
      </c>
      <c r="EL54" s="12"/>
      <c r="EM54" s="12">
        <v>0.0335</v>
      </c>
      <c r="EN54" s="11">
        <v>16</v>
      </c>
      <c r="EO54" s="13">
        <v>814.66</v>
      </c>
      <c r="EP54" s="11">
        <v>32</v>
      </c>
      <c r="EQ54" s="11">
        <v>10</v>
      </c>
      <c r="ER54" s="13">
        <v>549.41</v>
      </c>
      <c r="ES54" s="11">
        <v>19</v>
      </c>
      <c r="ET54" s="12">
        <v>0.6</v>
      </c>
      <c r="EU54" s="12">
        <v>0.4828</v>
      </c>
      <c r="EV54" s="11">
        <v>4</v>
      </c>
      <c r="EW54" s="13">
        <v>250.05</v>
      </c>
      <c r="EX54" s="11">
        <v>4</v>
      </c>
      <c r="EY54" s="11"/>
      <c r="EZ54" s="13"/>
      <c r="FA54" s="11">
        <v>4</v>
      </c>
      <c r="FB54" s="12"/>
      <c r="FC54" s="12"/>
      <c r="FD54" s="11"/>
      <c r="FE54" s="13"/>
      <c r="FF54" s="11">
        <v>6</v>
      </c>
      <c r="FG54" s="11">
        <v>2</v>
      </c>
      <c r="FH54" s="13">
        <v>110.23</v>
      </c>
      <c r="FI54" s="11">
        <v>7</v>
      </c>
      <c r="FJ54" s="12"/>
      <c r="FK54" s="12"/>
      <c r="FL54" s="11"/>
      <c r="FM54" s="13"/>
      <c r="FN54" s="11">
        <v>4</v>
      </c>
      <c r="FO54" s="11"/>
      <c r="FP54" s="13"/>
      <c r="FQ54" s="11">
        <v>4</v>
      </c>
      <c r="FR54" s="12"/>
      <c r="FS54" s="12"/>
      <c r="FT54" s="11">
        <v>10</v>
      </c>
      <c r="FU54" s="13">
        <v>584.32</v>
      </c>
      <c r="FV54" s="11">
        <v>10</v>
      </c>
      <c r="FW54" s="11">
        <v>17</v>
      </c>
      <c r="FX54" s="13">
        <v>1003.28</v>
      </c>
      <c r="FY54" s="11">
        <v>8</v>
      </c>
      <c r="FZ54" s="12">
        <v>-0.4118</v>
      </c>
      <c r="GA54" s="12">
        <v>-0.4176</v>
      </c>
      <c r="GB54" s="11"/>
      <c r="GC54" s="13"/>
      <c r="GD54" s="11">
        <v>38</v>
      </c>
      <c r="GE54" s="11"/>
      <c r="GF54" s="13"/>
      <c r="GG54" s="11">
        <v>4</v>
      </c>
      <c r="GH54" s="12"/>
      <c r="GI54" s="12"/>
      <c r="GJ54" s="11"/>
      <c r="GK54" s="13"/>
      <c r="GL54" s="11">
        <v>2</v>
      </c>
      <c r="GM54" s="11">
        <v>1</v>
      </c>
      <c r="GN54" s="13">
        <v>57.74</v>
      </c>
      <c r="GO54" s="11">
        <v>13</v>
      </c>
      <c r="GP54" s="12"/>
      <c r="GQ54" s="12"/>
      <c r="GR54" s="11">
        <v>1</v>
      </c>
      <c r="GS54" s="13">
        <v>69.55</v>
      </c>
      <c r="GT54" s="11">
        <v>2</v>
      </c>
      <c r="GU54" s="11"/>
      <c r="GV54" s="13"/>
      <c r="GW54" s="11">
        <v>2</v>
      </c>
      <c r="GX54" s="12"/>
      <c r="GY54" s="12"/>
      <c r="GZ54" s="11"/>
      <c r="HA54" s="13"/>
      <c r="HB54" s="11"/>
      <c r="HC54" s="11"/>
      <c r="HD54" s="13"/>
      <c r="HE54" s="11"/>
      <c r="HF54" s="12"/>
      <c r="HG54" s="12"/>
      <c r="HH54" s="11">
        <v>2</v>
      </c>
      <c r="HI54" s="13">
        <v>118.72</v>
      </c>
      <c r="HJ54" s="11">
        <v>6</v>
      </c>
      <c r="HK54" s="11"/>
      <c r="HL54" s="13"/>
      <c r="HM54" s="11"/>
      <c r="HN54" s="12"/>
      <c r="HO54" s="12"/>
      <c r="HP54" s="11">
        <v>1</v>
      </c>
      <c r="HQ54" s="13">
        <v>57.74</v>
      </c>
      <c r="HR54" s="11">
        <v>32</v>
      </c>
      <c r="HS54" s="11"/>
      <c r="HT54" s="13"/>
      <c r="HU54" s="11"/>
      <c r="HV54" s="12"/>
      <c r="HW54" s="12"/>
      <c r="HX54" s="11"/>
      <c r="HY54" s="13"/>
      <c r="HZ54" s="11"/>
      <c r="IA54" s="11">
        <v>57</v>
      </c>
      <c r="IB54" s="13">
        <v>3362.23</v>
      </c>
      <c r="IC54" s="11"/>
      <c r="ID54" s="12"/>
      <c r="IE54" s="12"/>
      <c r="IF54" s="11"/>
      <c r="IG54" s="13"/>
      <c r="IH54" s="11"/>
      <c r="II54" s="11">
        <v>13</v>
      </c>
      <c r="IJ54" s="13">
        <v>758.72</v>
      </c>
      <c r="IK54" s="11">
        <v>40</v>
      </c>
      <c r="IL54" s="12"/>
      <c r="IM54" s="12"/>
      <c r="IN54" s="11"/>
      <c r="IO54" s="13"/>
      <c r="IP54" s="11"/>
      <c r="IQ54" s="11">
        <v>1</v>
      </c>
      <c r="IR54" s="13">
        <v>56.69</v>
      </c>
      <c r="IS54" s="11">
        <v>10</v>
      </c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>
        <v>33</v>
      </c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>
        <v>11028</v>
      </c>
      <c r="LA54" s="11">
        <v>60</v>
      </c>
      <c r="LB54" s="11"/>
      <c r="LC54" s="11"/>
      <c r="LD54" s="11">
        <v>272</v>
      </c>
      <c r="LE54" s="11"/>
      <c r="LF54" s="11"/>
      <c r="LG54" s="11">
        <v>3</v>
      </c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>
        <v>500</v>
      </c>
      <c r="LX54" s="11"/>
      <c r="LY54" s="11"/>
      <c r="LZ54" s="11"/>
      <c r="MA54" s="11">
        <v>200</v>
      </c>
      <c r="MB54" s="11"/>
      <c r="MC54" s="11"/>
      <c r="MD54" s="11"/>
      <c r="ME54" s="11">
        <v>90</v>
      </c>
      <c r="MF54" s="11"/>
      <c r="MG54" s="11"/>
      <c r="MH54" s="11"/>
      <c r="MI54" s="11"/>
      <c r="MJ54" s="11"/>
      <c r="MK54" s="11"/>
      <c r="ML54" s="11"/>
      <c r="MM54" s="11">
        <v>370</v>
      </c>
      <c r="MN54" s="11"/>
      <c r="MO54" s="11"/>
      <c r="MP54" s="11"/>
      <c r="MQ54" s="11"/>
      <c r="MR54" s="11"/>
      <c r="MS54" s="11"/>
      <c r="MT54" s="11"/>
      <c r="MU54" s="11"/>
      <c r="MV54" s="11"/>
      <c r="MW54" s="11">
        <v>500</v>
      </c>
      <c r="MX54" s="11">
        <v>875</v>
      </c>
      <c r="MY54" s="11"/>
      <c r="MZ54" s="11"/>
      <c r="NA54" s="11"/>
      <c r="NB54" s="11">
        <v>2810</v>
      </c>
      <c r="NC54" s="11">
        <v>230</v>
      </c>
      <c r="ND54" s="11"/>
      <c r="NE54" s="11"/>
      <c r="NF54" s="11">
        <v>410</v>
      </c>
      <c r="NG54" s="11"/>
      <c r="NH54" s="11">
        <v>270</v>
      </c>
      <c r="NI54" s="11"/>
      <c r="NJ54" s="11"/>
      <c r="NK54" s="11">
        <v>340</v>
      </c>
      <c r="NL54" s="11"/>
      <c r="NM54" s="11"/>
      <c r="NN54" s="11"/>
      <c r="NO54" s="11"/>
      <c r="NP54" s="11"/>
      <c r="NQ54" s="11">
        <v>630</v>
      </c>
      <c r="NR54" s="11"/>
      <c r="NS54" s="11"/>
      <c r="NT54" s="11"/>
      <c r="NU54" s="11">
        <v>150</v>
      </c>
      <c r="NV54" s="11"/>
      <c r="NW54" s="11"/>
      <c r="NX54" s="11"/>
      <c r="NY54" s="11">
        <v>400</v>
      </c>
      <c r="NZ54" s="11"/>
      <c r="OA54" s="11">
        <v>770</v>
      </c>
      <c r="OB54" s="11"/>
      <c r="OC54" s="11"/>
      <c r="OD54" s="11"/>
      <c r="OE54" s="11">
        <v>470</v>
      </c>
      <c r="OF54" s="11"/>
      <c r="OG54" s="11"/>
      <c r="OH54" s="11">
        <v>1020</v>
      </c>
      <c r="OI54" s="11"/>
      <c r="OJ54" s="11">
        <v>1350</v>
      </c>
      <c r="OK54" s="11"/>
      <c r="OL54" s="11"/>
      <c r="OM54" s="11"/>
      <c r="ON54" s="11"/>
    </row>
    <row r="55">
      <c r="A55" s="10" t="s">
        <v>163</v>
      </c>
      <c r="B55" s="10" t="s">
        <v>191</v>
      </c>
      <c r="C55" s="10" t="s">
        <v>172</v>
      </c>
      <c r="D55" s="11">
        <v>219</v>
      </c>
      <c r="E55" s="11">
        <f>=ROUNDDOWN(9.0495867768595,0)</f>
      </c>
      <c r="F55" s="11">
        <v>820</v>
      </c>
      <c r="G55" s="12">
        <v>1</v>
      </c>
      <c r="H55" s="11"/>
      <c r="I55" s="11">
        <f>=ROUNDDOWN({0},0)</f>
      </c>
      <c r="J55" s="11"/>
      <c r="K55" s="12"/>
      <c r="L55" s="11">
        <v>125</v>
      </c>
      <c r="M55" s="13">
        <v>1685.92</v>
      </c>
      <c r="N55" s="11">
        <v>2</v>
      </c>
      <c r="O55" s="14">
        <v>842.96</v>
      </c>
      <c r="P55" s="11">
        <v>149</v>
      </c>
      <c r="Q55" s="13">
        <v>2133.45</v>
      </c>
      <c r="R55" s="11">
        <v>3</v>
      </c>
      <c r="S55" s="14">
        <v>711.15</v>
      </c>
      <c r="T55" s="12">
        <v>-0.1611</v>
      </c>
      <c r="U55" s="12">
        <v>-0.2098</v>
      </c>
      <c r="V55" s="12">
        <v>-0.3333</v>
      </c>
      <c r="W55" s="12">
        <v>0.1853</v>
      </c>
      <c r="X55" s="11">
        <v>10</v>
      </c>
      <c r="Y55" s="13">
        <v>223.6</v>
      </c>
      <c r="Z55" s="11">
        <v>1</v>
      </c>
      <c r="AA55" s="11">
        <v>22</v>
      </c>
      <c r="AB55" s="13">
        <v>495.33</v>
      </c>
      <c r="AC55" s="11">
        <v>2</v>
      </c>
      <c r="AD55" s="12">
        <v>-0.5455</v>
      </c>
      <c r="AE55" s="12">
        <v>-0.5486</v>
      </c>
      <c r="AF55" s="11">
        <v>10</v>
      </c>
      <c r="AG55" s="13">
        <v>133.82</v>
      </c>
      <c r="AH55" s="11">
        <v>2</v>
      </c>
      <c r="AI55" s="11">
        <v>5</v>
      </c>
      <c r="AJ55" s="13">
        <v>86.59</v>
      </c>
      <c r="AK55" s="11">
        <v>3</v>
      </c>
      <c r="AL55" s="12">
        <v>1</v>
      </c>
      <c r="AM55" s="12">
        <v>0.5454</v>
      </c>
      <c r="AN55" s="11">
        <v>76</v>
      </c>
      <c r="AO55" s="13">
        <v>912</v>
      </c>
      <c r="AP55" s="11">
        <v>1</v>
      </c>
      <c r="AQ55" s="11">
        <v>45</v>
      </c>
      <c r="AR55" s="13">
        <v>585.56</v>
      </c>
      <c r="AS55" s="11">
        <v>3</v>
      </c>
      <c r="AT55" s="12">
        <v>0.6889</v>
      </c>
      <c r="AU55" s="12">
        <v>0.5575</v>
      </c>
      <c r="AV55" s="11">
        <v>3</v>
      </c>
      <c r="AW55" s="13">
        <v>39.34</v>
      </c>
      <c r="AX55" s="11">
        <v>2</v>
      </c>
      <c r="AY55" s="11">
        <v>9</v>
      </c>
      <c r="AZ55" s="13">
        <v>103.67</v>
      </c>
      <c r="BA55" s="11">
        <v>3</v>
      </c>
      <c r="BB55" s="12">
        <v>-0.6667</v>
      </c>
      <c r="BC55" s="12">
        <v>-0.6205</v>
      </c>
      <c r="BD55" s="11">
        <v>17</v>
      </c>
      <c r="BE55" s="13">
        <v>215.31</v>
      </c>
      <c r="BF55" s="11">
        <v>2</v>
      </c>
      <c r="BG55" s="11">
        <v>9</v>
      </c>
      <c r="BH55" s="13">
        <v>135.53</v>
      </c>
      <c r="BI55" s="11">
        <v>3</v>
      </c>
      <c r="BJ55" s="12">
        <v>0.8889</v>
      </c>
      <c r="BK55" s="12">
        <v>0.5887</v>
      </c>
      <c r="BL55" s="11">
        <v>5</v>
      </c>
      <c r="BM55" s="13">
        <v>67.33</v>
      </c>
      <c r="BN55" s="11">
        <v>2</v>
      </c>
      <c r="BO55" s="11">
        <v>47</v>
      </c>
      <c r="BP55" s="13">
        <v>582.04</v>
      </c>
      <c r="BQ55" s="11">
        <v>3</v>
      </c>
      <c r="BR55" s="12">
        <v>-0.8936</v>
      </c>
      <c r="BS55" s="12">
        <v>-0.8843</v>
      </c>
      <c r="BT55" s="11"/>
      <c r="BU55" s="13"/>
      <c r="BV55" s="11">
        <v>1</v>
      </c>
      <c r="BW55" s="11">
        <v>10</v>
      </c>
      <c r="BX55" s="13">
        <v>121.9</v>
      </c>
      <c r="BY55" s="11">
        <v>1</v>
      </c>
      <c r="BZ55" s="12"/>
      <c r="CA55" s="12"/>
      <c r="CB55" s="11"/>
      <c r="CC55" s="13"/>
      <c r="CD55" s="11"/>
      <c r="CE55" s="11"/>
      <c r="CF55" s="13"/>
      <c r="CG55" s="11"/>
      <c r="CH55" s="12"/>
      <c r="CI55" s="12"/>
      <c r="CJ55" s="11"/>
      <c r="CK55" s="13"/>
      <c r="CL55" s="11">
        <v>2</v>
      </c>
      <c r="CM55" s="11"/>
      <c r="CN55" s="13"/>
      <c r="CO55" s="11">
        <v>3</v>
      </c>
      <c r="CP55" s="12"/>
      <c r="CQ55" s="12"/>
      <c r="CR55" s="11"/>
      <c r="CS55" s="13"/>
      <c r="CT55" s="11"/>
      <c r="CU55" s="11"/>
      <c r="CV55" s="13"/>
      <c r="CW55" s="11"/>
      <c r="CX55" s="12"/>
      <c r="CY55" s="12"/>
      <c r="CZ55" s="11"/>
      <c r="DA55" s="13"/>
      <c r="DB55" s="11">
        <v>1</v>
      </c>
      <c r="DC55" s="11"/>
      <c r="DD55" s="13"/>
      <c r="DE55" s="11"/>
      <c r="DF55" s="12"/>
      <c r="DG55" s="12"/>
      <c r="DH55" s="11"/>
      <c r="DI55" s="13"/>
      <c r="DJ55" s="11"/>
      <c r="DK55" s="11"/>
      <c r="DL55" s="13"/>
      <c r="DM55" s="11"/>
      <c r="DN55" s="12"/>
      <c r="DO55" s="12"/>
      <c r="DP55" s="11"/>
      <c r="DQ55" s="13"/>
      <c r="DR55" s="11">
        <v>2</v>
      </c>
      <c r="DS55" s="11"/>
      <c r="DT55" s="13"/>
      <c r="DU55" s="11">
        <v>3</v>
      </c>
      <c r="DV55" s="12"/>
      <c r="DW55" s="12"/>
      <c r="DX55" s="11"/>
      <c r="DY55" s="13"/>
      <c r="DZ55" s="11"/>
      <c r="EA55" s="11"/>
      <c r="EB55" s="13"/>
      <c r="EC55" s="11"/>
      <c r="ED55" s="12"/>
      <c r="EE55" s="12"/>
      <c r="EF55" s="11">
        <v>4</v>
      </c>
      <c r="EG55" s="13">
        <v>94.52</v>
      </c>
      <c r="EH55" s="11">
        <v>2</v>
      </c>
      <c r="EI55" s="11">
        <v>1</v>
      </c>
      <c r="EJ55" s="13">
        <v>11.81</v>
      </c>
      <c r="EK55" s="11">
        <v>3</v>
      </c>
      <c r="EL55" s="12">
        <v>3</v>
      </c>
      <c r="EM55" s="12">
        <v>7.0034</v>
      </c>
      <c r="EN55" s="11"/>
      <c r="EO55" s="13"/>
      <c r="EP55" s="11">
        <v>2</v>
      </c>
      <c r="EQ55" s="11"/>
      <c r="ER55" s="13"/>
      <c r="ES55" s="11"/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/>
      <c r="FM55" s="13"/>
      <c r="FN55" s="11"/>
      <c r="FO55" s="11"/>
      <c r="FP55" s="13"/>
      <c r="FQ55" s="11"/>
      <c r="FR55" s="12"/>
      <c r="FS55" s="12"/>
      <c r="FT55" s="11"/>
      <c r="FU55" s="13"/>
      <c r="FV55" s="11"/>
      <c r="FW55" s="11"/>
      <c r="FX55" s="13"/>
      <c r="FY55" s="11"/>
      <c r="FZ55" s="12"/>
      <c r="GA55" s="12"/>
      <c r="GB55" s="11"/>
      <c r="GC55" s="13"/>
      <c r="GD55" s="11">
        <v>2</v>
      </c>
      <c r="GE55" s="11"/>
      <c r="GF55" s="13"/>
      <c r="GG55" s="11">
        <v>2</v>
      </c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/>
      <c r="GS55" s="13"/>
      <c r="GT55" s="11"/>
      <c r="GU55" s="11"/>
      <c r="GV55" s="13"/>
      <c r="GW55" s="11"/>
      <c r="GX55" s="12"/>
      <c r="GY55" s="12"/>
      <c r="GZ55" s="11"/>
      <c r="HA55" s="13"/>
      <c r="HB55" s="11"/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/>
      <c r="HQ55" s="13"/>
      <c r="HR55" s="11"/>
      <c r="HS55" s="11"/>
      <c r="HT55" s="13"/>
      <c r="HU55" s="11"/>
      <c r="HV55" s="12"/>
      <c r="HW55" s="12"/>
      <c r="HX55" s="11"/>
      <c r="HY55" s="13"/>
      <c r="HZ55" s="11"/>
      <c r="IA55" s="11">
        <v>1</v>
      </c>
      <c r="IB55" s="13">
        <v>11.02</v>
      </c>
      <c r="IC55" s="11"/>
      <c r="ID55" s="12"/>
      <c r="IE55" s="12"/>
      <c r="IF55" s="11"/>
      <c r="IG55" s="13"/>
      <c r="IH55" s="11"/>
      <c r="II55" s="11"/>
      <c r="IJ55" s="13"/>
      <c r="IK55" s="11">
        <v>3</v>
      </c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>
        <v>1</v>
      </c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>
        <v>219</v>
      </c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>
        <v>70</v>
      </c>
      <c r="LY55" s="11">
        <v>300</v>
      </c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>
        <v>40</v>
      </c>
      <c r="NV55" s="11"/>
      <c r="NW55" s="11"/>
      <c r="NX55" s="11"/>
      <c r="NY55" s="11"/>
      <c r="NZ55" s="11"/>
      <c r="OA55" s="11"/>
      <c r="OB55" s="11"/>
      <c r="OC55" s="11"/>
      <c r="OD55" s="11"/>
      <c r="OE55" s="11">
        <v>350</v>
      </c>
      <c r="OF55" s="11"/>
      <c r="OG55" s="11"/>
      <c r="OH55" s="11"/>
      <c r="OI55" s="11"/>
      <c r="OJ55" s="11"/>
      <c r="OK55" s="11"/>
      <c r="OL55" s="11">
        <v>60</v>
      </c>
      <c r="OM55" s="11"/>
      <c r="ON55" s="11"/>
    </row>
    <row r="56">
      <c r="A56" s="10" t="s">
        <v>163</v>
      </c>
      <c r="B56" s="10" t="s">
        <v>191</v>
      </c>
      <c r="C56" s="10" t="s">
        <v>192</v>
      </c>
      <c r="D56" s="11">
        <v>4347</v>
      </c>
      <c r="E56" s="11">
        <f>=ROUNDDOWN(31.273381294964,0)</f>
      </c>
      <c r="F56" s="11">
        <v>5385</v>
      </c>
      <c r="G56" s="12">
        <v>0.8889</v>
      </c>
      <c r="H56" s="11"/>
      <c r="I56" s="11">
        <f>=ROUNDDOWN({0},0)</f>
      </c>
      <c r="J56" s="11"/>
      <c r="K56" s="12"/>
      <c r="L56" s="11">
        <v>338</v>
      </c>
      <c r="M56" s="13">
        <v>7963.21</v>
      </c>
      <c r="N56" s="11">
        <v>9</v>
      </c>
      <c r="O56" s="14">
        <v>884.8</v>
      </c>
      <c r="P56" s="11">
        <v>71</v>
      </c>
      <c r="Q56" s="13">
        <v>1650.29</v>
      </c>
      <c r="R56" s="11">
        <v>3</v>
      </c>
      <c r="S56" s="14">
        <v>550.1</v>
      </c>
      <c r="T56" s="12">
        <v>3.7606</v>
      </c>
      <c r="U56" s="12">
        <v>3.8253</v>
      </c>
      <c r="V56" s="12">
        <v>2</v>
      </c>
      <c r="W56" s="12">
        <v>0.6084</v>
      </c>
      <c r="X56" s="11">
        <v>185</v>
      </c>
      <c r="Y56" s="13">
        <v>4318.78</v>
      </c>
      <c r="Z56" s="11">
        <v>9</v>
      </c>
      <c r="AA56" s="11">
        <v>37</v>
      </c>
      <c r="AB56" s="13">
        <v>859.45</v>
      </c>
      <c r="AC56" s="11">
        <v>3</v>
      </c>
      <c r="AD56" s="12">
        <v>4</v>
      </c>
      <c r="AE56" s="12">
        <v>4.0251</v>
      </c>
      <c r="AF56" s="11">
        <v>5</v>
      </c>
      <c r="AG56" s="13">
        <v>119.68</v>
      </c>
      <c r="AH56" s="11">
        <v>7</v>
      </c>
      <c r="AI56" s="11"/>
      <c r="AJ56" s="13"/>
      <c r="AK56" s="11">
        <v>1</v>
      </c>
      <c r="AL56" s="12"/>
      <c r="AM56" s="12"/>
      <c r="AN56" s="11">
        <v>47</v>
      </c>
      <c r="AO56" s="13">
        <v>1099.33</v>
      </c>
      <c r="AP56" s="11">
        <v>3</v>
      </c>
      <c r="AQ56" s="11">
        <v>22</v>
      </c>
      <c r="AR56" s="13">
        <v>514.58</v>
      </c>
      <c r="AS56" s="11">
        <v>1</v>
      </c>
      <c r="AT56" s="12">
        <v>1.1364</v>
      </c>
      <c r="AU56" s="12">
        <v>1.1364</v>
      </c>
      <c r="AV56" s="11">
        <v>8</v>
      </c>
      <c r="AW56" s="13">
        <v>274.64</v>
      </c>
      <c r="AX56" s="11">
        <v>7</v>
      </c>
      <c r="AY56" s="11"/>
      <c r="AZ56" s="13"/>
      <c r="BA56" s="11">
        <v>1</v>
      </c>
      <c r="BB56" s="12"/>
      <c r="BC56" s="12"/>
      <c r="BD56" s="11">
        <v>15</v>
      </c>
      <c r="BE56" s="13">
        <v>299.63</v>
      </c>
      <c r="BF56" s="11">
        <v>7</v>
      </c>
      <c r="BG56" s="11">
        <v>1</v>
      </c>
      <c r="BH56" s="13">
        <v>21.25</v>
      </c>
      <c r="BI56" s="11">
        <v>1</v>
      </c>
      <c r="BJ56" s="12">
        <v>14</v>
      </c>
      <c r="BK56" s="12">
        <v>13.1002</v>
      </c>
      <c r="BL56" s="11">
        <v>40</v>
      </c>
      <c r="BM56" s="13">
        <v>894.8</v>
      </c>
      <c r="BN56" s="11">
        <v>7</v>
      </c>
      <c r="BO56" s="11">
        <v>4</v>
      </c>
      <c r="BP56" s="13">
        <v>89.48</v>
      </c>
      <c r="BQ56" s="11">
        <v>1</v>
      </c>
      <c r="BR56" s="12">
        <v>9</v>
      </c>
      <c r="BS56" s="12">
        <v>9</v>
      </c>
      <c r="BT56" s="11">
        <v>12</v>
      </c>
      <c r="BU56" s="13">
        <v>292.56</v>
      </c>
      <c r="BV56" s="11">
        <v>5</v>
      </c>
      <c r="BW56" s="11"/>
      <c r="BX56" s="13"/>
      <c r="BY56" s="11"/>
      <c r="BZ56" s="12"/>
      <c r="CA56" s="12"/>
      <c r="CB56" s="11">
        <v>11</v>
      </c>
      <c r="CC56" s="13">
        <v>267.41</v>
      </c>
      <c r="CD56" s="11">
        <v>4</v>
      </c>
      <c r="CE56" s="11">
        <v>3</v>
      </c>
      <c r="CF56" s="13">
        <v>72.93</v>
      </c>
      <c r="CG56" s="11">
        <v>1</v>
      </c>
      <c r="CH56" s="12">
        <v>2.6667</v>
      </c>
      <c r="CI56" s="12">
        <v>2.6667</v>
      </c>
      <c r="CJ56" s="11">
        <v>5</v>
      </c>
      <c r="CK56" s="13">
        <v>115.2</v>
      </c>
      <c r="CL56" s="11">
        <v>7</v>
      </c>
      <c r="CM56" s="11">
        <v>3</v>
      </c>
      <c r="CN56" s="13">
        <v>69.12</v>
      </c>
      <c r="CO56" s="11">
        <v>1</v>
      </c>
      <c r="CP56" s="12">
        <v>0.6667</v>
      </c>
      <c r="CQ56" s="12">
        <v>0.6667</v>
      </c>
      <c r="CR56" s="11"/>
      <c r="CS56" s="13"/>
      <c r="CT56" s="11"/>
      <c r="CU56" s="11"/>
      <c r="CV56" s="13"/>
      <c r="CW56" s="11"/>
      <c r="CX56" s="12"/>
      <c r="CY56" s="12"/>
      <c r="CZ56" s="11">
        <v>1</v>
      </c>
      <c r="DA56" s="13">
        <v>44.99</v>
      </c>
      <c r="DB56" s="11">
        <v>2</v>
      </c>
      <c r="DC56" s="11"/>
      <c r="DD56" s="13"/>
      <c r="DE56" s="11"/>
      <c r="DF56" s="12"/>
      <c r="DG56" s="12"/>
      <c r="DH56" s="11"/>
      <c r="DI56" s="13"/>
      <c r="DJ56" s="11">
        <v>1</v>
      </c>
      <c r="DK56" s="11"/>
      <c r="DL56" s="13"/>
      <c r="DM56" s="11"/>
      <c r="DN56" s="12"/>
      <c r="DO56" s="12"/>
      <c r="DP56" s="11"/>
      <c r="DQ56" s="13"/>
      <c r="DR56" s="11">
        <v>7</v>
      </c>
      <c r="DS56" s="11"/>
      <c r="DT56" s="13"/>
      <c r="DU56" s="11">
        <v>1</v>
      </c>
      <c r="DV56" s="12"/>
      <c r="DW56" s="12"/>
      <c r="DX56" s="11"/>
      <c r="DY56" s="13"/>
      <c r="DZ56" s="11"/>
      <c r="EA56" s="11"/>
      <c r="EB56" s="13"/>
      <c r="EC56" s="11"/>
      <c r="ED56" s="12"/>
      <c r="EE56" s="12"/>
      <c r="EF56" s="11">
        <v>1</v>
      </c>
      <c r="EG56" s="13">
        <v>23.15</v>
      </c>
      <c r="EH56" s="11">
        <v>2</v>
      </c>
      <c r="EI56" s="11"/>
      <c r="EJ56" s="13"/>
      <c r="EK56" s="11"/>
      <c r="EL56" s="12"/>
      <c r="EM56" s="12"/>
      <c r="EN56" s="11"/>
      <c r="EO56" s="13"/>
      <c r="EP56" s="11">
        <v>2</v>
      </c>
      <c r="EQ56" s="11"/>
      <c r="ER56" s="13"/>
      <c r="ES56" s="11"/>
      <c r="ET56" s="12"/>
      <c r="EU56" s="12"/>
      <c r="EV56" s="11"/>
      <c r="EW56" s="13"/>
      <c r="EX56" s="11"/>
      <c r="EY56" s="11"/>
      <c r="EZ56" s="13"/>
      <c r="FA56" s="11"/>
      <c r="FB56" s="12"/>
      <c r="FC56" s="12"/>
      <c r="FD56" s="11"/>
      <c r="FE56" s="13"/>
      <c r="FF56" s="11"/>
      <c r="FG56" s="11"/>
      <c r="FH56" s="13"/>
      <c r="FI56" s="11"/>
      <c r="FJ56" s="12"/>
      <c r="FK56" s="12"/>
      <c r="FL56" s="11"/>
      <c r="FM56" s="13"/>
      <c r="FN56" s="11"/>
      <c r="FO56" s="11"/>
      <c r="FP56" s="13"/>
      <c r="FQ56" s="11"/>
      <c r="FR56" s="12"/>
      <c r="FS56" s="12"/>
      <c r="FT56" s="11"/>
      <c r="FU56" s="13"/>
      <c r="FV56" s="11"/>
      <c r="FW56" s="11"/>
      <c r="FX56" s="13"/>
      <c r="FY56" s="11"/>
      <c r="FZ56" s="12"/>
      <c r="GA56" s="12"/>
      <c r="GB56" s="11"/>
      <c r="GC56" s="13"/>
      <c r="GD56" s="11">
        <v>2</v>
      </c>
      <c r="GE56" s="11"/>
      <c r="GF56" s="13"/>
      <c r="GG56" s="11"/>
      <c r="GH56" s="12"/>
      <c r="GI56" s="12"/>
      <c r="GJ56" s="11"/>
      <c r="GK56" s="13"/>
      <c r="GL56" s="11">
        <v>6</v>
      </c>
      <c r="GM56" s="11"/>
      <c r="GN56" s="13"/>
      <c r="GO56" s="11">
        <v>1</v>
      </c>
      <c r="GP56" s="12"/>
      <c r="GQ56" s="12"/>
      <c r="GR56" s="11">
        <v>8</v>
      </c>
      <c r="GS56" s="13">
        <v>213.04</v>
      </c>
      <c r="GT56" s="11">
        <v>2</v>
      </c>
      <c r="GU56" s="11"/>
      <c r="GV56" s="13"/>
      <c r="GW56" s="11">
        <v>1</v>
      </c>
      <c r="GX56" s="12"/>
      <c r="GY56" s="12"/>
      <c r="GZ56" s="11"/>
      <c r="HA56" s="13"/>
      <c r="HB56" s="11"/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/>
      <c r="HS56" s="11"/>
      <c r="HT56" s="13"/>
      <c r="HU56" s="11"/>
      <c r="HV56" s="12"/>
      <c r="HW56" s="12"/>
      <c r="HX56" s="11"/>
      <c r="HY56" s="13"/>
      <c r="HZ56" s="11"/>
      <c r="IA56" s="11">
        <v>1</v>
      </c>
      <c r="IB56" s="13">
        <v>23.48</v>
      </c>
      <c r="IC56" s="11"/>
      <c r="ID56" s="12"/>
      <c r="IE56" s="12"/>
      <c r="IF56" s="11"/>
      <c r="IG56" s="13"/>
      <c r="IH56" s="11"/>
      <c r="II56" s="11"/>
      <c r="IJ56" s="13"/>
      <c r="IK56" s="11">
        <v>1</v>
      </c>
      <c r="IL56" s="12"/>
      <c r="IM56" s="12"/>
      <c r="IN56" s="11"/>
      <c r="IO56" s="13"/>
      <c r="IP56" s="11"/>
      <c r="IQ56" s="11"/>
      <c r="IR56" s="13"/>
      <c r="IS56" s="11">
        <v>1</v>
      </c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/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/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>
        <v>4347</v>
      </c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>
        <v>475</v>
      </c>
      <c r="MY56" s="11"/>
      <c r="MZ56" s="11"/>
      <c r="NA56" s="11"/>
      <c r="NB56" s="11">
        <v>660</v>
      </c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>
        <v>370</v>
      </c>
      <c r="NV56" s="11"/>
      <c r="NW56" s="11"/>
      <c r="NX56" s="11"/>
      <c r="NY56" s="11">
        <v>280</v>
      </c>
      <c r="NZ56" s="11"/>
      <c r="OA56" s="11">
        <v>720</v>
      </c>
      <c r="OB56" s="11"/>
      <c r="OC56" s="11">
        <v>230</v>
      </c>
      <c r="OD56" s="11"/>
      <c r="OE56" s="11">
        <v>700</v>
      </c>
      <c r="OF56" s="11"/>
      <c r="OG56" s="11"/>
      <c r="OH56" s="11"/>
      <c r="OI56" s="11"/>
      <c r="OJ56" s="11">
        <v>1950</v>
      </c>
      <c r="OK56" s="11"/>
      <c r="OL56" s="11"/>
      <c r="OM56" s="11"/>
      <c r="ON56" s="11"/>
    </row>
    <row r="57">
      <c r="A57" s="10" t="s">
        <v>163</v>
      </c>
      <c r="B57" s="10" t="s">
        <v>193</v>
      </c>
      <c r="C57" s="10" t="s">
        <v>169</v>
      </c>
      <c r="D57" s="11">
        <v>18371</v>
      </c>
      <c r="E57" s="11">
        <f>=ROUNDDOWN({0},0)</f>
      </c>
      <c r="F57" s="11">
        <v>24862</v>
      </c>
      <c r="G57" s="12"/>
      <c r="H57" s="11"/>
      <c r="I57" s="11">
        <f>=ROUNDDOWN({0},0)</f>
      </c>
      <c r="J57" s="11"/>
      <c r="K57" s="12"/>
      <c r="L57" s="11">
        <v>2678</v>
      </c>
      <c r="M57" s="13">
        <v>163009.9</v>
      </c>
      <c r="N57" s="11">
        <v>72</v>
      </c>
      <c r="O57" s="14">
        <v>2264.03</v>
      </c>
      <c r="P57" s="11">
        <v>2317</v>
      </c>
      <c r="Q57" s="13">
        <v>143193.22</v>
      </c>
      <c r="R57" s="11">
        <v>65</v>
      </c>
      <c r="S57" s="14">
        <v>2202.97</v>
      </c>
      <c r="T57" s="12">
        <v>0.1558</v>
      </c>
      <c r="U57" s="12">
        <v>0.1384</v>
      </c>
      <c r="V57" s="12">
        <v>0.1077</v>
      </c>
      <c r="W57" s="12">
        <v>0.0277</v>
      </c>
      <c r="X57" s="11">
        <v>1227</v>
      </c>
      <c r="Y57" s="13">
        <v>78614.35</v>
      </c>
      <c r="Z57" s="11">
        <v>65</v>
      </c>
      <c r="AA57" s="11">
        <v>838</v>
      </c>
      <c r="AB57" s="13">
        <v>56194.56</v>
      </c>
      <c r="AC57" s="11">
        <v>59</v>
      </c>
      <c r="AD57" s="12">
        <v>0.4642</v>
      </c>
      <c r="AE57" s="12">
        <v>0.399</v>
      </c>
      <c r="AF57" s="11">
        <v>290</v>
      </c>
      <c r="AG57" s="13">
        <v>21775.28</v>
      </c>
      <c r="AH57" s="11">
        <v>64</v>
      </c>
      <c r="AI57" s="11">
        <v>206</v>
      </c>
      <c r="AJ57" s="13">
        <v>14272.31</v>
      </c>
      <c r="AK57" s="11">
        <v>61</v>
      </c>
      <c r="AL57" s="12">
        <v>0.4078</v>
      </c>
      <c r="AM57" s="12">
        <v>0.5257</v>
      </c>
      <c r="AN57" s="11">
        <v>250</v>
      </c>
      <c r="AO57" s="13">
        <v>10977.47</v>
      </c>
      <c r="AP57" s="11">
        <v>31</v>
      </c>
      <c r="AQ57" s="11">
        <v>196</v>
      </c>
      <c r="AR57" s="13">
        <v>8931.33</v>
      </c>
      <c r="AS57" s="11">
        <v>50</v>
      </c>
      <c r="AT57" s="12">
        <v>0.2755</v>
      </c>
      <c r="AU57" s="12">
        <v>0.2291</v>
      </c>
      <c r="AV57" s="11">
        <v>58</v>
      </c>
      <c r="AW57" s="13">
        <v>3866.2</v>
      </c>
      <c r="AX57" s="11">
        <v>64</v>
      </c>
      <c r="AY57" s="11">
        <v>93</v>
      </c>
      <c r="AZ57" s="13">
        <v>5520.33</v>
      </c>
      <c r="BA57" s="11">
        <v>61</v>
      </c>
      <c r="BB57" s="12">
        <v>-0.3763</v>
      </c>
      <c r="BC57" s="12">
        <v>-0.2996</v>
      </c>
      <c r="BD57" s="11">
        <v>158</v>
      </c>
      <c r="BE57" s="13">
        <v>7665.33</v>
      </c>
      <c r="BF57" s="11">
        <v>64</v>
      </c>
      <c r="BG57" s="11">
        <v>235</v>
      </c>
      <c r="BH57" s="13">
        <v>12119.23</v>
      </c>
      <c r="BI57" s="11">
        <v>61</v>
      </c>
      <c r="BJ57" s="12">
        <v>-0.3277</v>
      </c>
      <c r="BK57" s="12">
        <v>-0.3675</v>
      </c>
      <c r="BL57" s="11">
        <v>295</v>
      </c>
      <c r="BM57" s="13">
        <v>16164.16</v>
      </c>
      <c r="BN57" s="11">
        <v>64</v>
      </c>
      <c r="BO57" s="11">
        <v>262</v>
      </c>
      <c r="BP57" s="13">
        <v>14200.71</v>
      </c>
      <c r="BQ57" s="11">
        <v>61</v>
      </c>
      <c r="BR57" s="12">
        <v>0.126</v>
      </c>
      <c r="BS57" s="12">
        <v>0.1383</v>
      </c>
      <c r="BT57" s="11">
        <v>130</v>
      </c>
      <c r="BU57" s="13">
        <v>8056.94</v>
      </c>
      <c r="BV57" s="11">
        <v>58</v>
      </c>
      <c r="BW57" s="11">
        <v>72</v>
      </c>
      <c r="BX57" s="13">
        <v>4455.2</v>
      </c>
      <c r="BY57" s="11">
        <v>58</v>
      </c>
      <c r="BZ57" s="12">
        <v>0.8056</v>
      </c>
      <c r="CA57" s="12">
        <v>0.8084</v>
      </c>
      <c r="CB57" s="11">
        <v>184</v>
      </c>
      <c r="CC57" s="13">
        <v>10992.65</v>
      </c>
      <c r="CD57" s="11">
        <v>55</v>
      </c>
      <c r="CE57" s="11">
        <v>164</v>
      </c>
      <c r="CF57" s="13">
        <v>10078.63</v>
      </c>
      <c r="CG57" s="11">
        <v>55</v>
      </c>
      <c r="CH57" s="12">
        <v>0.122</v>
      </c>
      <c r="CI57" s="12">
        <v>0.0907</v>
      </c>
      <c r="CJ57" s="11">
        <v>17</v>
      </c>
      <c r="CK57" s="13">
        <v>885.9</v>
      </c>
      <c r="CL57" s="11">
        <v>57</v>
      </c>
      <c r="CM57" s="11">
        <v>55</v>
      </c>
      <c r="CN57" s="13">
        <v>3342.75</v>
      </c>
      <c r="CO57" s="11">
        <v>55</v>
      </c>
      <c r="CP57" s="12">
        <v>-0.6909</v>
      </c>
      <c r="CQ57" s="12">
        <v>-0.735</v>
      </c>
      <c r="CR57" s="11"/>
      <c r="CS57" s="13"/>
      <c r="CT57" s="11"/>
      <c r="CU57" s="11"/>
      <c r="CV57" s="13"/>
      <c r="CW57" s="11"/>
      <c r="CX57" s="12"/>
      <c r="CY57" s="12"/>
      <c r="CZ57" s="11">
        <v>1</v>
      </c>
      <c r="DA57" s="13">
        <v>44.99</v>
      </c>
      <c r="DB57" s="11">
        <v>6</v>
      </c>
      <c r="DC57" s="11"/>
      <c r="DD57" s="13"/>
      <c r="DE57" s="11"/>
      <c r="DF57" s="12"/>
      <c r="DG57" s="12"/>
      <c r="DH57" s="11"/>
      <c r="DI57" s="13"/>
      <c r="DJ57" s="11">
        <v>1</v>
      </c>
      <c r="DK57" s="11"/>
      <c r="DL57" s="13"/>
      <c r="DM57" s="11"/>
      <c r="DN57" s="12"/>
      <c r="DO57" s="12"/>
      <c r="DP57" s="11">
        <v>2</v>
      </c>
      <c r="DQ57" s="13">
        <v>219.98</v>
      </c>
      <c r="DR57" s="11">
        <v>64</v>
      </c>
      <c r="DS57" s="11">
        <v>1</v>
      </c>
      <c r="DT57" s="13">
        <v>54.99</v>
      </c>
      <c r="DU57" s="11">
        <v>61</v>
      </c>
      <c r="DV57" s="12">
        <v>1</v>
      </c>
      <c r="DW57" s="12">
        <v>3.0004</v>
      </c>
      <c r="DX57" s="11"/>
      <c r="DY57" s="13"/>
      <c r="DZ57" s="11"/>
      <c r="EA57" s="11"/>
      <c r="EB57" s="13"/>
      <c r="EC57" s="11"/>
      <c r="ED57" s="12"/>
      <c r="EE57" s="12"/>
      <c r="EF57" s="11">
        <v>9</v>
      </c>
      <c r="EG57" s="13">
        <v>438.99</v>
      </c>
      <c r="EH57" s="11">
        <v>45</v>
      </c>
      <c r="EI57" s="11">
        <v>3</v>
      </c>
      <c r="EJ57" s="13">
        <v>132.54</v>
      </c>
      <c r="EK57" s="11">
        <v>23</v>
      </c>
      <c r="EL57" s="12">
        <v>2</v>
      </c>
      <c r="EM57" s="12">
        <v>2.3121</v>
      </c>
      <c r="EN57" s="11">
        <v>28</v>
      </c>
      <c r="EO57" s="13">
        <v>1730.35</v>
      </c>
      <c r="EP57" s="11">
        <v>48</v>
      </c>
      <c r="EQ57" s="11">
        <v>40</v>
      </c>
      <c r="ER57" s="13">
        <v>3117.21</v>
      </c>
      <c r="ES57" s="11">
        <v>29</v>
      </c>
      <c r="ET57" s="12">
        <v>-0.3</v>
      </c>
      <c r="EU57" s="12">
        <v>-0.4449</v>
      </c>
      <c r="EV57" s="11">
        <v>4</v>
      </c>
      <c r="EW57" s="13">
        <v>250.05</v>
      </c>
      <c r="EX57" s="11">
        <v>7</v>
      </c>
      <c r="EY57" s="11"/>
      <c r="EZ57" s="13"/>
      <c r="FA57" s="11">
        <v>6</v>
      </c>
      <c r="FB57" s="12"/>
      <c r="FC57" s="12"/>
      <c r="FD57" s="11">
        <v>1</v>
      </c>
      <c r="FE57" s="13">
        <v>103.73</v>
      </c>
      <c r="FF57" s="11">
        <v>13</v>
      </c>
      <c r="FG57" s="11">
        <v>2</v>
      </c>
      <c r="FH57" s="13">
        <v>110.23</v>
      </c>
      <c r="FI57" s="11">
        <v>13</v>
      </c>
      <c r="FJ57" s="12">
        <v>-0.5</v>
      </c>
      <c r="FK57" s="12">
        <v>-0.059</v>
      </c>
      <c r="FL57" s="11"/>
      <c r="FM57" s="13"/>
      <c r="FN57" s="11">
        <v>4</v>
      </c>
      <c r="FO57" s="11"/>
      <c r="FP57" s="13"/>
      <c r="FQ57" s="11">
        <v>4</v>
      </c>
      <c r="FR57" s="12"/>
      <c r="FS57" s="12"/>
      <c r="FT57" s="11">
        <v>11</v>
      </c>
      <c r="FU57" s="13">
        <v>660.75</v>
      </c>
      <c r="FV57" s="11">
        <v>20</v>
      </c>
      <c r="FW57" s="11">
        <v>25</v>
      </c>
      <c r="FX57" s="13">
        <v>1807.19</v>
      </c>
      <c r="FY57" s="11">
        <v>17</v>
      </c>
      <c r="FZ57" s="12">
        <v>-0.56</v>
      </c>
      <c r="GA57" s="12">
        <v>-0.6344</v>
      </c>
      <c r="GB57" s="11"/>
      <c r="GC57" s="13"/>
      <c r="GD57" s="11">
        <v>54</v>
      </c>
      <c r="GE57" s="11">
        <v>1</v>
      </c>
      <c r="GF57" s="13">
        <v>40.46</v>
      </c>
      <c r="GG57" s="11">
        <v>18</v>
      </c>
      <c r="GH57" s="12">
        <v>-1</v>
      </c>
      <c r="GI57" s="12">
        <v>-1</v>
      </c>
      <c r="GJ57" s="11">
        <v>1</v>
      </c>
      <c r="GK57" s="13">
        <v>103.73</v>
      </c>
      <c r="GL57" s="11">
        <v>16</v>
      </c>
      <c r="GM57" s="11">
        <v>4</v>
      </c>
      <c r="GN57" s="13">
        <v>341.63</v>
      </c>
      <c r="GO57" s="11">
        <v>21</v>
      </c>
      <c r="GP57" s="12">
        <v>-0.75</v>
      </c>
      <c r="GQ57" s="12">
        <v>-0.6964</v>
      </c>
      <c r="GR57" s="11">
        <v>9</v>
      </c>
      <c r="GS57" s="13">
        <v>282.59</v>
      </c>
      <c r="GT57" s="11">
        <v>4</v>
      </c>
      <c r="GU57" s="11">
        <v>1</v>
      </c>
      <c r="GV57" s="13">
        <v>82.83</v>
      </c>
      <c r="GW57" s="11">
        <v>5</v>
      </c>
      <c r="GX57" s="12">
        <v>8</v>
      </c>
      <c r="GY57" s="12">
        <v>2.4117</v>
      </c>
      <c r="GZ57" s="11"/>
      <c r="HA57" s="13"/>
      <c r="HB57" s="11"/>
      <c r="HC57" s="11"/>
      <c r="HD57" s="13"/>
      <c r="HE57" s="11"/>
      <c r="HF57" s="12"/>
      <c r="HG57" s="12"/>
      <c r="HH57" s="11">
        <v>2</v>
      </c>
      <c r="HI57" s="13">
        <v>118.72</v>
      </c>
      <c r="HJ57" s="11">
        <v>13</v>
      </c>
      <c r="HK57" s="11"/>
      <c r="HL57" s="13"/>
      <c r="HM57" s="11"/>
      <c r="HN57" s="12"/>
      <c r="HO57" s="12"/>
      <c r="HP57" s="11">
        <v>1</v>
      </c>
      <c r="HQ57" s="13">
        <v>57.74</v>
      </c>
      <c r="HR57" s="11">
        <v>43</v>
      </c>
      <c r="HS57" s="11"/>
      <c r="HT57" s="13"/>
      <c r="HU57" s="11"/>
      <c r="HV57" s="12"/>
      <c r="HW57" s="12"/>
      <c r="HX57" s="11"/>
      <c r="HY57" s="13"/>
      <c r="HZ57" s="11"/>
      <c r="IA57" s="11">
        <v>104</v>
      </c>
      <c r="IB57" s="13">
        <v>7471.95</v>
      </c>
      <c r="IC57" s="11"/>
      <c r="ID57" s="12">
        <v>-1</v>
      </c>
      <c r="IE57" s="12">
        <v>-1</v>
      </c>
      <c r="IF57" s="11"/>
      <c r="IG57" s="13"/>
      <c r="IH57" s="11"/>
      <c r="II57" s="11">
        <v>14</v>
      </c>
      <c r="IJ57" s="13">
        <v>862.45</v>
      </c>
      <c r="IK57" s="11">
        <v>60</v>
      </c>
      <c r="IL57" s="12">
        <v>-1</v>
      </c>
      <c r="IM57" s="12">
        <v>-1</v>
      </c>
      <c r="IN57" s="11"/>
      <c r="IO57" s="13"/>
      <c r="IP57" s="11"/>
      <c r="IQ57" s="11">
        <v>1</v>
      </c>
      <c r="IR57" s="13">
        <v>56.69</v>
      </c>
      <c r="IS57" s="11">
        <v>16</v>
      </c>
      <c r="IT57" s="12">
        <v>-1</v>
      </c>
      <c r="IU57" s="12">
        <v>-1</v>
      </c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>
        <v>46</v>
      </c>
      <c r="JO57" s="11"/>
      <c r="JP57" s="13"/>
      <c r="JQ57" s="11"/>
      <c r="JR57" s="12"/>
      <c r="JS57" s="12"/>
      <c r="JT57" s="11"/>
      <c r="JU57" s="13"/>
      <c r="JV57" s="11"/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>
        <v>17382</v>
      </c>
      <c r="LA57" s="11">
        <v>112</v>
      </c>
      <c r="LB57" s="11"/>
      <c r="LC57" s="11"/>
      <c r="LD57" s="11">
        <v>724</v>
      </c>
      <c r="LE57" s="11"/>
      <c r="LF57" s="11"/>
      <c r="LG57" s="11">
        <v>153</v>
      </c>
      <c r="LH57" s="11"/>
      <c r="LI57" s="11"/>
      <c r="LJ57" s="11"/>
      <c r="LK57" s="11"/>
      <c r="LL57" s="11"/>
      <c r="LM57" s="11"/>
      <c r="LN57" s="11"/>
      <c r="LO57" s="11"/>
      <c r="LP57" s="11"/>
      <c r="LQ57" s="11">
        <v>30</v>
      </c>
      <c r="LR57" s="11"/>
      <c r="LS57" s="11">
        <v>210</v>
      </c>
      <c r="LT57" s="11">
        <v>590</v>
      </c>
      <c r="LU57" s="11"/>
      <c r="LV57" s="11"/>
      <c r="LW57" s="11">
        <v>500</v>
      </c>
      <c r="LX57" s="11">
        <v>430</v>
      </c>
      <c r="LY57" s="11">
        <v>300</v>
      </c>
      <c r="LZ57" s="11"/>
      <c r="MA57" s="11">
        <v>200</v>
      </c>
      <c r="MB57" s="11">
        <v>400</v>
      </c>
      <c r="MC57" s="11"/>
      <c r="MD57" s="11"/>
      <c r="ME57" s="11">
        <v>90</v>
      </c>
      <c r="MF57" s="11"/>
      <c r="MG57" s="11"/>
      <c r="MH57" s="11"/>
      <c r="MI57" s="11"/>
      <c r="MJ57" s="11">
        <v>360</v>
      </c>
      <c r="MK57" s="11"/>
      <c r="ML57" s="11">
        <v>310</v>
      </c>
      <c r="MM57" s="11">
        <v>602</v>
      </c>
      <c r="MN57" s="11"/>
      <c r="MO57" s="11">
        <v>140</v>
      </c>
      <c r="MP57" s="11"/>
      <c r="MQ57" s="11"/>
      <c r="MR57" s="11"/>
      <c r="MS57" s="11"/>
      <c r="MT57" s="11"/>
      <c r="MU57" s="11"/>
      <c r="MV57" s="11"/>
      <c r="MW57" s="11">
        <v>500</v>
      </c>
      <c r="MX57" s="11">
        <v>1350</v>
      </c>
      <c r="MY57" s="11">
        <v>684</v>
      </c>
      <c r="MZ57" s="11">
        <v>690</v>
      </c>
      <c r="NA57" s="11"/>
      <c r="NB57" s="11">
        <v>3470</v>
      </c>
      <c r="NC57" s="11">
        <v>276</v>
      </c>
      <c r="ND57" s="11"/>
      <c r="NE57" s="11"/>
      <c r="NF57" s="11">
        <v>410</v>
      </c>
      <c r="NG57" s="11"/>
      <c r="NH57" s="11">
        <v>320</v>
      </c>
      <c r="NI57" s="11"/>
      <c r="NJ57" s="11"/>
      <c r="NK57" s="11">
        <v>840</v>
      </c>
      <c r="NL57" s="11">
        <v>270</v>
      </c>
      <c r="NM57" s="11">
        <v>140</v>
      </c>
      <c r="NN57" s="11"/>
      <c r="NO57" s="11"/>
      <c r="NP57" s="11"/>
      <c r="NQ57" s="11">
        <v>630</v>
      </c>
      <c r="NR57" s="11"/>
      <c r="NS57" s="11"/>
      <c r="NT57" s="11"/>
      <c r="NU57" s="11">
        <v>830</v>
      </c>
      <c r="NV57" s="11"/>
      <c r="NW57" s="11"/>
      <c r="NX57" s="11"/>
      <c r="NY57" s="11">
        <v>1020</v>
      </c>
      <c r="NZ57" s="11"/>
      <c r="OA57" s="11">
        <v>1490</v>
      </c>
      <c r="OB57" s="11"/>
      <c r="OC57" s="11">
        <v>750</v>
      </c>
      <c r="OD57" s="11">
        <v>480</v>
      </c>
      <c r="OE57" s="11">
        <v>1520</v>
      </c>
      <c r="OF57" s="11"/>
      <c r="OG57" s="11"/>
      <c r="OH57" s="11">
        <v>1340</v>
      </c>
      <c r="OI57" s="11"/>
      <c r="OJ57" s="11">
        <v>3300</v>
      </c>
      <c r="OK57" s="11"/>
      <c r="OL57" s="11">
        <v>390</v>
      </c>
      <c r="OM57" s="11"/>
      <c r="ON57" s="11"/>
    </row>
    <row r="58">
      <c r="A58" s="10" t="s">
        <v>194</v>
      </c>
      <c r="B58" s="10" t="s">
        <v>169</v>
      </c>
      <c r="C58" s="10" t="s">
        <v>169</v>
      </c>
      <c r="D58" s="11">
        <v>116258</v>
      </c>
      <c r="E58" s="11">
        <f>=ROUNDDOWN({0},0)</f>
      </c>
      <c r="F58" s="11">
        <v>92500</v>
      </c>
      <c r="G58" s="12"/>
      <c r="H58" s="11"/>
      <c r="I58" s="11">
        <f>=ROUNDDOWN({0},0)</f>
      </c>
      <c r="J58" s="11">
        <v>350</v>
      </c>
      <c r="K58" s="12"/>
      <c r="L58" s="11">
        <v>15723</v>
      </c>
      <c r="M58" s="13">
        <v>1233037.5</v>
      </c>
      <c r="N58" s="11">
        <v>559</v>
      </c>
      <c r="O58" s="14">
        <v>2205.79</v>
      </c>
      <c r="P58" s="11">
        <v>17657</v>
      </c>
      <c r="Q58" s="13">
        <v>1255031.12</v>
      </c>
      <c r="R58" s="11">
        <v>621</v>
      </c>
      <c r="S58" s="14">
        <v>2020.98</v>
      </c>
      <c r="T58" s="12">
        <v>-0.1095</v>
      </c>
      <c r="U58" s="12">
        <v>-0.0175</v>
      </c>
      <c r="V58" s="12">
        <v>-0.0998</v>
      </c>
      <c r="W58" s="12">
        <v>0.0914</v>
      </c>
      <c r="X58" s="11">
        <v>3864</v>
      </c>
      <c r="Y58" s="13">
        <v>279337.36</v>
      </c>
      <c r="Z58" s="11">
        <v>380</v>
      </c>
      <c r="AA58" s="11">
        <v>4377</v>
      </c>
      <c r="AB58" s="13">
        <v>290164.83</v>
      </c>
      <c r="AC58" s="11">
        <v>338</v>
      </c>
      <c r="AD58" s="12">
        <v>-0.1172</v>
      </c>
      <c r="AE58" s="12">
        <v>-0.0373</v>
      </c>
      <c r="AF58" s="11">
        <v>2370</v>
      </c>
      <c r="AG58" s="13">
        <v>265434.82</v>
      </c>
      <c r="AH58" s="11">
        <v>539</v>
      </c>
      <c r="AI58" s="11">
        <v>1465</v>
      </c>
      <c r="AJ58" s="13">
        <v>136336.61</v>
      </c>
      <c r="AK58" s="11">
        <v>537</v>
      </c>
      <c r="AL58" s="12">
        <v>0.6177</v>
      </c>
      <c r="AM58" s="12">
        <v>0.9469</v>
      </c>
      <c r="AN58" s="11">
        <v>3100</v>
      </c>
      <c r="AO58" s="13">
        <v>206467.09</v>
      </c>
      <c r="AP58" s="11">
        <v>477</v>
      </c>
      <c r="AQ58" s="11">
        <v>2275</v>
      </c>
      <c r="AR58" s="13">
        <v>152199.1</v>
      </c>
      <c r="AS58" s="11">
        <v>487</v>
      </c>
      <c r="AT58" s="12">
        <v>0.3626</v>
      </c>
      <c r="AU58" s="12">
        <v>0.3566</v>
      </c>
      <c r="AV58" s="11">
        <v>1520</v>
      </c>
      <c r="AW58" s="13">
        <v>116669.81</v>
      </c>
      <c r="AX58" s="11">
        <v>543</v>
      </c>
      <c r="AY58" s="11">
        <v>1642</v>
      </c>
      <c r="AZ58" s="13">
        <v>137611.85</v>
      </c>
      <c r="BA58" s="11">
        <v>607</v>
      </c>
      <c r="BB58" s="12">
        <v>-0.0743</v>
      </c>
      <c r="BC58" s="12">
        <v>-0.1522</v>
      </c>
      <c r="BD58" s="11">
        <v>1300</v>
      </c>
      <c r="BE58" s="13">
        <v>102528.17</v>
      </c>
      <c r="BF58" s="11">
        <v>543</v>
      </c>
      <c r="BG58" s="11">
        <v>1784</v>
      </c>
      <c r="BH58" s="13">
        <v>127213.24</v>
      </c>
      <c r="BI58" s="11">
        <v>607</v>
      </c>
      <c r="BJ58" s="12">
        <v>-0.2713</v>
      </c>
      <c r="BK58" s="12">
        <v>-0.194</v>
      </c>
      <c r="BL58" s="11">
        <v>1204</v>
      </c>
      <c r="BM58" s="13">
        <v>86994.97</v>
      </c>
      <c r="BN58" s="11">
        <v>495</v>
      </c>
      <c r="BO58" s="11">
        <v>1825</v>
      </c>
      <c r="BP58" s="13">
        <v>116194.41</v>
      </c>
      <c r="BQ58" s="11">
        <v>530</v>
      </c>
      <c r="BR58" s="12">
        <v>-0.3403</v>
      </c>
      <c r="BS58" s="12">
        <v>-0.2513</v>
      </c>
      <c r="BT58" s="11">
        <v>1129</v>
      </c>
      <c r="BU58" s="13">
        <v>77540.46</v>
      </c>
      <c r="BV58" s="11">
        <v>272</v>
      </c>
      <c r="BW58" s="11">
        <v>1694</v>
      </c>
      <c r="BX58" s="13">
        <v>104675.81</v>
      </c>
      <c r="BY58" s="11">
        <v>339</v>
      </c>
      <c r="BZ58" s="12">
        <v>-0.3335</v>
      </c>
      <c r="CA58" s="12">
        <v>-0.2592</v>
      </c>
      <c r="CB58" s="11">
        <v>724</v>
      </c>
      <c r="CC58" s="13">
        <v>53593.93</v>
      </c>
      <c r="CD58" s="11">
        <v>477</v>
      </c>
      <c r="CE58" s="11">
        <v>892</v>
      </c>
      <c r="CF58" s="13">
        <v>63199.37</v>
      </c>
      <c r="CG58" s="11">
        <v>413</v>
      </c>
      <c r="CH58" s="12">
        <v>-0.1883</v>
      </c>
      <c r="CI58" s="12">
        <v>-0.152</v>
      </c>
      <c r="CJ58" s="11">
        <v>97</v>
      </c>
      <c r="CK58" s="13">
        <v>7417.42</v>
      </c>
      <c r="CL58" s="11">
        <v>403</v>
      </c>
      <c r="CM58" s="11">
        <v>349</v>
      </c>
      <c r="CN58" s="13">
        <v>26374.24</v>
      </c>
      <c r="CO58" s="11">
        <v>412</v>
      </c>
      <c r="CP58" s="12">
        <v>-0.7221</v>
      </c>
      <c r="CQ58" s="12">
        <v>-0.7188</v>
      </c>
      <c r="CR58" s="11">
        <v>25</v>
      </c>
      <c r="CS58" s="13">
        <v>6910.25</v>
      </c>
      <c r="CT58" s="11">
        <v>71</v>
      </c>
      <c r="CU58" s="11">
        <v>51</v>
      </c>
      <c r="CV58" s="13">
        <v>1414.59</v>
      </c>
      <c r="CW58" s="11">
        <v>68</v>
      </c>
      <c r="CX58" s="12">
        <v>-0.5098</v>
      </c>
      <c r="CY58" s="12">
        <v>3.885</v>
      </c>
      <c r="CZ58" s="11">
        <v>52</v>
      </c>
      <c r="DA58" s="13">
        <v>6026.95</v>
      </c>
      <c r="DB58" s="11">
        <v>419</v>
      </c>
      <c r="DC58" s="11"/>
      <c r="DD58" s="13"/>
      <c r="DE58" s="11"/>
      <c r="DF58" s="12"/>
      <c r="DG58" s="12"/>
      <c r="DH58" s="11">
        <v>55</v>
      </c>
      <c r="DI58" s="13">
        <v>3810.11</v>
      </c>
      <c r="DJ58" s="11">
        <v>149</v>
      </c>
      <c r="DK58" s="11">
        <v>59</v>
      </c>
      <c r="DL58" s="13">
        <v>4282.62</v>
      </c>
      <c r="DM58" s="11">
        <v>124</v>
      </c>
      <c r="DN58" s="12">
        <v>-0.0678</v>
      </c>
      <c r="DO58" s="12">
        <v>-0.1103</v>
      </c>
      <c r="DP58" s="11">
        <v>40</v>
      </c>
      <c r="DQ58" s="13">
        <v>3447.95</v>
      </c>
      <c r="DR58" s="11">
        <v>547</v>
      </c>
      <c r="DS58" s="11">
        <v>8</v>
      </c>
      <c r="DT58" s="13">
        <v>787.92</v>
      </c>
      <c r="DU58" s="11">
        <v>597</v>
      </c>
      <c r="DV58" s="12">
        <v>4</v>
      </c>
      <c r="DW58" s="12">
        <v>3.376</v>
      </c>
      <c r="DX58" s="11">
        <v>44</v>
      </c>
      <c r="DY58" s="13">
        <v>3008.93</v>
      </c>
      <c r="DZ58" s="11">
        <v>53</v>
      </c>
      <c r="EA58" s="11">
        <v>74</v>
      </c>
      <c r="EB58" s="13">
        <v>3943.31</v>
      </c>
      <c r="EC58" s="11">
        <v>57</v>
      </c>
      <c r="ED58" s="12">
        <v>-0.4054</v>
      </c>
      <c r="EE58" s="12">
        <v>-0.237</v>
      </c>
      <c r="EF58" s="11">
        <v>46</v>
      </c>
      <c r="EG58" s="13">
        <v>2854.72</v>
      </c>
      <c r="EH58" s="11">
        <v>231</v>
      </c>
      <c r="EI58" s="11">
        <v>27</v>
      </c>
      <c r="EJ58" s="13">
        <v>1915.94</v>
      </c>
      <c r="EK58" s="11">
        <v>145</v>
      </c>
      <c r="EL58" s="12">
        <v>0.7037</v>
      </c>
      <c r="EM58" s="12">
        <v>0.49</v>
      </c>
      <c r="EN58" s="11">
        <v>40</v>
      </c>
      <c r="EO58" s="13">
        <v>2236.82</v>
      </c>
      <c r="EP58" s="11">
        <v>66</v>
      </c>
      <c r="EQ58" s="11">
        <v>58</v>
      </c>
      <c r="ER58" s="13">
        <v>4097.28</v>
      </c>
      <c r="ES58" s="11">
        <v>44</v>
      </c>
      <c r="ET58" s="12">
        <v>-0.3103</v>
      </c>
      <c r="EU58" s="12">
        <v>-0.4541</v>
      </c>
      <c r="EV58" s="11">
        <v>26</v>
      </c>
      <c r="EW58" s="13">
        <v>2047.26</v>
      </c>
      <c r="EX58" s="11">
        <v>96</v>
      </c>
      <c r="EY58" s="11">
        <v>17</v>
      </c>
      <c r="EZ58" s="13">
        <v>1371.19</v>
      </c>
      <c r="FA58" s="11">
        <v>96</v>
      </c>
      <c r="FB58" s="12">
        <v>0.5294</v>
      </c>
      <c r="FC58" s="12">
        <v>0.4931</v>
      </c>
      <c r="FD58" s="11">
        <v>14</v>
      </c>
      <c r="FE58" s="13">
        <v>1540.18</v>
      </c>
      <c r="FF58" s="11">
        <v>93</v>
      </c>
      <c r="FG58" s="11">
        <v>16</v>
      </c>
      <c r="FH58" s="13">
        <v>1441.65</v>
      </c>
      <c r="FI58" s="11">
        <v>98</v>
      </c>
      <c r="FJ58" s="12">
        <v>-0.125</v>
      </c>
      <c r="FK58" s="12">
        <v>0.0683</v>
      </c>
      <c r="FL58" s="11">
        <v>11</v>
      </c>
      <c r="FM58" s="13">
        <v>1224.09</v>
      </c>
      <c r="FN58" s="11">
        <v>87</v>
      </c>
      <c r="FO58" s="11">
        <v>17</v>
      </c>
      <c r="FP58" s="13">
        <v>1853.55</v>
      </c>
      <c r="FQ58" s="11">
        <v>51</v>
      </c>
      <c r="FR58" s="12">
        <v>-0.3529</v>
      </c>
      <c r="FS58" s="12">
        <v>-0.3396</v>
      </c>
      <c r="FT58" s="11">
        <v>18</v>
      </c>
      <c r="FU58" s="13">
        <v>1182.81</v>
      </c>
      <c r="FV58" s="11">
        <v>52</v>
      </c>
      <c r="FW58" s="11">
        <v>25</v>
      </c>
      <c r="FX58" s="13">
        <v>1807.19</v>
      </c>
      <c r="FY58" s="11">
        <v>19</v>
      </c>
      <c r="FZ58" s="12">
        <v>-0.28</v>
      </c>
      <c r="GA58" s="12">
        <v>-0.3455</v>
      </c>
      <c r="GB58" s="11">
        <v>14</v>
      </c>
      <c r="GC58" s="13">
        <v>1143.79</v>
      </c>
      <c r="GD58" s="11">
        <v>455</v>
      </c>
      <c r="GE58" s="11">
        <v>13</v>
      </c>
      <c r="GF58" s="13">
        <v>1200.66</v>
      </c>
      <c r="GG58" s="11">
        <v>321</v>
      </c>
      <c r="GH58" s="12">
        <v>0.0769</v>
      </c>
      <c r="GI58" s="12">
        <v>-0.0474</v>
      </c>
      <c r="GJ58" s="11">
        <v>14</v>
      </c>
      <c r="GK58" s="13">
        <v>835.39</v>
      </c>
      <c r="GL58" s="11">
        <v>201</v>
      </c>
      <c r="GM58" s="11">
        <v>23</v>
      </c>
      <c r="GN58" s="13">
        <v>1557.71</v>
      </c>
      <c r="GO58" s="11">
        <v>237</v>
      </c>
      <c r="GP58" s="12">
        <v>-0.3913</v>
      </c>
      <c r="GQ58" s="12">
        <v>-0.4637</v>
      </c>
      <c r="GR58" s="11">
        <v>9</v>
      </c>
      <c r="GS58" s="13">
        <v>282.59</v>
      </c>
      <c r="GT58" s="11">
        <v>10</v>
      </c>
      <c r="GU58" s="11">
        <v>22</v>
      </c>
      <c r="GV58" s="13">
        <v>1118.75</v>
      </c>
      <c r="GW58" s="11">
        <v>21</v>
      </c>
      <c r="GX58" s="12">
        <v>-0.5909</v>
      </c>
      <c r="GY58" s="12">
        <v>-0.7474</v>
      </c>
      <c r="GZ58" s="11">
        <v>3</v>
      </c>
      <c r="HA58" s="13">
        <v>239.37</v>
      </c>
      <c r="HB58" s="11">
        <v>42</v>
      </c>
      <c r="HC58" s="11"/>
      <c r="HD58" s="13"/>
      <c r="HE58" s="11">
        <v>52</v>
      </c>
      <c r="HF58" s="12"/>
      <c r="HG58" s="12"/>
      <c r="HH58" s="11">
        <v>3</v>
      </c>
      <c r="HI58" s="13">
        <v>204.52</v>
      </c>
      <c r="HJ58" s="11">
        <v>17</v>
      </c>
      <c r="HK58" s="11"/>
      <c r="HL58" s="13"/>
      <c r="HM58" s="11"/>
      <c r="HN58" s="12"/>
      <c r="HO58" s="12"/>
      <c r="HP58" s="11">
        <v>1</v>
      </c>
      <c r="HQ58" s="13">
        <v>57.74</v>
      </c>
      <c r="HR58" s="11">
        <v>55</v>
      </c>
      <c r="HS58" s="11"/>
      <c r="HT58" s="13"/>
      <c r="HU58" s="11"/>
      <c r="HV58" s="12"/>
      <c r="HW58" s="12"/>
      <c r="HX58" s="11"/>
      <c r="HY58" s="13"/>
      <c r="HZ58" s="11"/>
      <c r="IA58" s="11">
        <v>868</v>
      </c>
      <c r="IB58" s="13">
        <v>68635.55</v>
      </c>
      <c r="IC58" s="11"/>
      <c r="ID58" s="12">
        <v>-1</v>
      </c>
      <c r="IE58" s="12">
        <v>-1</v>
      </c>
      <c r="IF58" s="11"/>
      <c r="IG58" s="13"/>
      <c r="IH58" s="11"/>
      <c r="II58" s="11">
        <v>72</v>
      </c>
      <c r="IJ58" s="13">
        <v>5333.05</v>
      </c>
      <c r="IK58" s="11">
        <v>392</v>
      </c>
      <c r="IL58" s="12">
        <v>-1</v>
      </c>
      <c r="IM58" s="12">
        <v>-1</v>
      </c>
      <c r="IN58" s="11"/>
      <c r="IO58" s="13"/>
      <c r="IP58" s="11"/>
      <c r="IQ58" s="11">
        <v>4</v>
      </c>
      <c r="IR58" s="13">
        <v>300.7</v>
      </c>
      <c r="IS58" s="11">
        <v>79</v>
      </c>
      <c r="IT58" s="12">
        <v>-1</v>
      </c>
      <c r="IU58" s="12">
        <v>-1</v>
      </c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>
        <v>17</v>
      </c>
      <c r="JG58" s="11"/>
      <c r="JH58" s="13"/>
      <c r="JI58" s="11">
        <v>14</v>
      </c>
      <c r="JJ58" s="12"/>
      <c r="JK58" s="12"/>
      <c r="JL58" s="11"/>
      <c r="JM58" s="13"/>
      <c r="JN58" s="11">
        <v>331</v>
      </c>
      <c r="JO58" s="11"/>
      <c r="JP58" s="13"/>
      <c r="JQ58" s="11"/>
      <c r="JR58" s="12"/>
      <c r="JS58" s="12"/>
      <c r="JT58" s="11"/>
      <c r="JU58" s="13"/>
      <c r="JV58" s="11"/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/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>
        <v>92896</v>
      </c>
      <c r="LA58" s="11">
        <v>11723</v>
      </c>
      <c r="LB58" s="11"/>
      <c r="LC58" s="11"/>
      <c r="LD58" s="11">
        <v>11486</v>
      </c>
      <c r="LE58" s="11"/>
      <c r="LF58" s="11"/>
      <c r="LG58" s="11">
        <v>153</v>
      </c>
      <c r="LH58" s="11"/>
      <c r="LI58" s="11"/>
      <c r="LJ58" s="11"/>
      <c r="LK58" s="11"/>
      <c r="LL58" s="11"/>
      <c r="LM58" s="11"/>
      <c r="LN58" s="11"/>
      <c r="LO58" s="11"/>
      <c r="LP58" s="11">
        <v>470</v>
      </c>
      <c r="LQ58" s="11">
        <v>30</v>
      </c>
      <c r="LR58" s="11">
        <v>479</v>
      </c>
      <c r="LS58" s="11">
        <v>870</v>
      </c>
      <c r="LT58" s="11">
        <v>880</v>
      </c>
      <c r="LU58" s="11">
        <v>630</v>
      </c>
      <c r="LV58" s="11">
        <v>235</v>
      </c>
      <c r="LW58" s="11">
        <v>2250</v>
      </c>
      <c r="LX58" s="11">
        <v>430</v>
      </c>
      <c r="LY58" s="11">
        <v>300</v>
      </c>
      <c r="LZ58" s="11">
        <v>373</v>
      </c>
      <c r="MA58" s="11">
        <v>2290</v>
      </c>
      <c r="MB58" s="11">
        <v>1261</v>
      </c>
      <c r="MC58" s="11">
        <v>1068</v>
      </c>
      <c r="MD58" s="11">
        <v>115</v>
      </c>
      <c r="ME58" s="11">
        <v>2452</v>
      </c>
      <c r="MF58" s="11">
        <v>311</v>
      </c>
      <c r="MG58" s="11">
        <v>840</v>
      </c>
      <c r="MH58" s="11">
        <v>1327</v>
      </c>
      <c r="MI58" s="11">
        <v>1460</v>
      </c>
      <c r="MJ58" s="11">
        <v>1330</v>
      </c>
      <c r="MK58" s="11">
        <v>160</v>
      </c>
      <c r="ML58" s="11">
        <v>310</v>
      </c>
      <c r="MM58" s="11">
        <v>1080</v>
      </c>
      <c r="MN58" s="11">
        <v>520</v>
      </c>
      <c r="MO58" s="11">
        <v>2072</v>
      </c>
      <c r="MP58" s="11">
        <v>1125</v>
      </c>
      <c r="MQ58" s="11">
        <v>2378</v>
      </c>
      <c r="MR58" s="11">
        <v>560</v>
      </c>
      <c r="MS58" s="11">
        <v>150</v>
      </c>
      <c r="MT58" s="11">
        <v>838</v>
      </c>
      <c r="MU58" s="11">
        <v>338</v>
      </c>
      <c r="MV58" s="11">
        <v>553</v>
      </c>
      <c r="MW58" s="11">
        <v>910</v>
      </c>
      <c r="MX58" s="11">
        <v>2735</v>
      </c>
      <c r="MY58" s="11">
        <v>684</v>
      </c>
      <c r="MZ58" s="11">
        <v>1457</v>
      </c>
      <c r="NA58" s="11">
        <v>2420</v>
      </c>
      <c r="NB58" s="11">
        <v>4647</v>
      </c>
      <c r="NC58" s="11">
        <v>586</v>
      </c>
      <c r="ND58" s="11">
        <v>870</v>
      </c>
      <c r="NE58" s="11">
        <v>480</v>
      </c>
      <c r="NF58" s="11">
        <v>2364</v>
      </c>
      <c r="NG58" s="11">
        <v>170</v>
      </c>
      <c r="NH58" s="11">
        <v>2799</v>
      </c>
      <c r="NI58" s="11">
        <v>218</v>
      </c>
      <c r="NJ58" s="11">
        <v>480</v>
      </c>
      <c r="NK58" s="11">
        <v>5690</v>
      </c>
      <c r="NL58" s="11">
        <v>270</v>
      </c>
      <c r="NM58" s="11">
        <v>970</v>
      </c>
      <c r="NN58" s="11">
        <v>500</v>
      </c>
      <c r="NO58" s="11">
        <v>800</v>
      </c>
      <c r="NP58" s="11">
        <v>850</v>
      </c>
      <c r="NQ58" s="11">
        <v>1614</v>
      </c>
      <c r="NR58" s="11">
        <v>290</v>
      </c>
      <c r="NS58" s="11">
        <v>150</v>
      </c>
      <c r="NT58" s="11">
        <v>242</v>
      </c>
      <c r="NU58" s="11">
        <v>4015</v>
      </c>
      <c r="NV58" s="11">
        <v>35</v>
      </c>
      <c r="NW58" s="11">
        <v>80</v>
      </c>
      <c r="NX58" s="11">
        <v>600</v>
      </c>
      <c r="NY58" s="11">
        <v>2595</v>
      </c>
      <c r="NZ58" s="11">
        <v>200</v>
      </c>
      <c r="OA58" s="11">
        <v>2895</v>
      </c>
      <c r="OB58" s="11">
        <v>220</v>
      </c>
      <c r="OC58" s="11">
        <v>2130</v>
      </c>
      <c r="OD58" s="11">
        <v>580</v>
      </c>
      <c r="OE58" s="11">
        <v>3995</v>
      </c>
      <c r="OF58" s="11">
        <v>450</v>
      </c>
      <c r="OG58" s="11">
        <v>881</v>
      </c>
      <c r="OH58" s="11">
        <v>3080</v>
      </c>
      <c r="OI58" s="11">
        <v>300</v>
      </c>
      <c r="OJ58" s="11">
        <v>5395</v>
      </c>
      <c r="OK58" s="11">
        <v>600</v>
      </c>
      <c r="OL58" s="11">
        <v>2408</v>
      </c>
      <c r="OM58" s="11">
        <v>360</v>
      </c>
      <c r="ON58" s="11">
        <v>350</v>
      </c>
    </row>
    <row r="59">
      <c r="A59" s="20" t="s">
        <v>195</v>
      </c>
      <c r="B59" s="15" t="s">
        <v>169</v>
      </c>
      <c r="C59" s="15" t="s">
        <v>169</v>
      </c>
      <c r="D59" s="16">
        <v>116258</v>
      </c>
      <c r="E59" s="16">
        <f>=ROUNDDOWN({0},0)</f>
      </c>
      <c r="F59" s="16">
        <v>92500</v>
      </c>
      <c r="G59" s="17"/>
      <c r="H59" s="16"/>
      <c r="I59" s="16">
        <f>=ROUNDDOWN({0},0)</f>
      </c>
      <c r="J59" s="16">
        <v>350</v>
      </c>
      <c r="K59" s="17"/>
      <c r="L59" s="16">
        <v>15723</v>
      </c>
      <c r="M59" s="18">
        <v>1233037.5</v>
      </c>
      <c r="N59" s="16">
        <v>559</v>
      </c>
      <c r="O59" s="19">
        <v>2205.79</v>
      </c>
      <c r="P59" s="16">
        <v>17657</v>
      </c>
      <c r="Q59" s="18">
        <v>1255031.12</v>
      </c>
      <c r="R59" s="16">
        <v>621</v>
      </c>
      <c r="S59" s="19">
        <v>2020.98</v>
      </c>
      <c r="T59" s="17">
        <v>-0.1095</v>
      </c>
      <c r="U59" s="17">
        <v>-0.0175</v>
      </c>
      <c r="V59" s="17">
        <v>-0.0998</v>
      </c>
      <c r="W59" s="17">
        <v>0.0914</v>
      </c>
      <c r="X59" s="16">
        <v>3864</v>
      </c>
      <c r="Y59" s="18">
        <v>279337.36</v>
      </c>
      <c r="Z59" s="16">
        <v>380</v>
      </c>
      <c r="AA59" s="16">
        <v>4377</v>
      </c>
      <c r="AB59" s="18">
        <v>290164.83</v>
      </c>
      <c r="AC59" s="16">
        <v>338</v>
      </c>
      <c r="AD59" s="17">
        <v>-0.1172</v>
      </c>
      <c r="AE59" s="17">
        <v>-0.0373</v>
      </c>
      <c r="AF59" s="16">
        <v>2370</v>
      </c>
      <c r="AG59" s="18">
        <v>265434.82</v>
      </c>
      <c r="AH59" s="16">
        <v>539</v>
      </c>
      <c r="AI59" s="16">
        <v>1465</v>
      </c>
      <c r="AJ59" s="18">
        <v>136336.61</v>
      </c>
      <c r="AK59" s="16">
        <v>537</v>
      </c>
      <c r="AL59" s="17">
        <v>0.6177</v>
      </c>
      <c r="AM59" s="17">
        <v>0.9469</v>
      </c>
      <c r="AN59" s="16">
        <v>3100</v>
      </c>
      <c r="AO59" s="18">
        <v>206467.09</v>
      </c>
      <c r="AP59" s="16">
        <v>477</v>
      </c>
      <c r="AQ59" s="16">
        <v>2275</v>
      </c>
      <c r="AR59" s="18">
        <v>152199.1</v>
      </c>
      <c r="AS59" s="16">
        <v>487</v>
      </c>
      <c r="AT59" s="17">
        <v>0.3626</v>
      </c>
      <c r="AU59" s="17">
        <v>0.3566</v>
      </c>
      <c r="AV59" s="16">
        <v>1520</v>
      </c>
      <c r="AW59" s="18">
        <v>116669.81</v>
      </c>
      <c r="AX59" s="16">
        <v>543</v>
      </c>
      <c r="AY59" s="16">
        <v>1642</v>
      </c>
      <c r="AZ59" s="18">
        <v>137611.85</v>
      </c>
      <c r="BA59" s="16">
        <v>607</v>
      </c>
      <c r="BB59" s="17">
        <v>-0.0743</v>
      </c>
      <c r="BC59" s="17">
        <v>-0.1522</v>
      </c>
      <c r="BD59" s="16">
        <v>1300</v>
      </c>
      <c r="BE59" s="18">
        <v>102528.17</v>
      </c>
      <c r="BF59" s="16">
        <v>543</v>
      </c>
      <c r="BG59" s="16">
        <v>1784</v>
      </c>
      <c r="BH59" s="18">
        <v>127213.24</v>
      </c>
      <c r="BI59" s="16">
        <v>607</v>
      </c>
      <c r="BJ59" s="17">
        <v>-0.2713</v>
      </c>
      <c r="BK59" s="17">
        <v>-0.194</v>
      </c>
      <c r="BL59" s="16">
        <v>1204</v>
      </c>
      <c r="BM59" s="18">
        <v>86994.97</v>
      </c>
      <c r="BN59" s="16">
        <v>495</v>
      </c>
      <c r="BO59" s="16">
        <v>1825</v>
      </c>
      <c r="BP59" s="18">
        <v>116194.41</v>
      </c>
      <c r="BQ59" s="16">
        <v>530</v>
      </c>
      <c r="BR59" s="17">
        <v>-0.3403</v>
      </c>
      <c r="BS59" s="17">
        <v>-0.2513</v>
      </c>
      <c r="BT59" s="16">
        <v>1129</v>
      </c>
      <c r="BU59" s="18">
        <v>77540.46</v>
      </c>
      <c r="BV59" s="16">
        <v>272</v>
      </c>
      <c r="BW59" s="16">
        <v>1694</v>
      </c>
      <c r="BX59" s="18">
        <v>104675.81</v>
      </c>
      <c r="BY59" s="16">
        <v>339</v>
      </c>
      <c r="BZ59" s="17">
        <v>-0.3335</v>
      </c>
      <c r="CA59" s="17">
        <v>-0.2592</v>
      </c>
      <c r="CB59" s="16">
        <v>724</v>
      </c>
      <c r="CC59" s="18">
        <v>53593.93</v>
      </c>
      <c r="CD59" s="16">
        <v>477</v>
      </c>
      <c r="CE59" s="16">
        <v>892</v>
      </c>
      <c r="CF59" s="18">
        <v>63199.37</v>
      </c>
      <c r="CG59" s="16">
        <v>413</v>
      </c>
      <c r="CH59" s="17">
        <v>-0.1883</v>
      </c>
      <c r="CI59" s="17">
        <v>-0.152</v>
      </c>
      <c r="CJ59" s="16">
        <v>97</v>
      </c>
      <c r="CK59" s="18">
        <v>7417.42</v>
      </c>
      <c r="CL59" s="16">
        <v>403</v>
      </c>
      <c r="CM59" s="16">
        <v>349</v>
      </c>
      <c r="CN59" s="18">
        <v>26374.24</v>
      </c>
      <c r="CO59" s="16">
        <v>412</v>
      </c>
      <c r="CP59" s="17">
        <v>-0.7221</v>
      </c>
      <c r="CQ59" s="17">
        <v>-0.7188</v>
      </c>
      <c r="CR59" s="16">
        <v>25</v>
      </c>
      <c r="CS59" s="18">
        <v>6910.25</v>
      </c>
      <c r="CT59" s="16">
        <v>71</v>
      </c>
      <c r="CU59" s="16">
        <v>51</v>
      </c>
      <c r="CV59" s="18">
        <v>1414.59</v>
      </c>
      <c r="CW59" s="16">
        <v>68</v>
      </c>
      <c r="CX59" s="17">
        <v>-0.5098</v>
      </c>
      <c r="CY59" s="17">
        <v>3.885</v>
      </c>
      <c r="CZ59" s="16">
        <v>52</v>
      </c>
      <c r="DA59" s="18">
        <v>6026.95</v>
      </c>
      <c r="DB59" s="16">
        <v>419</v>
      </c>
      <c r="DC59" s="16"/>
      <c r="DD59" s="18"/>
      <c r="DE59" s="16"/>
      <c r="DF59" s="17"/>
      <c r="DG59" s="17"/>
      <c r="DH59" s="16">
        <v>55</v>
      </c>
      <c r="DI59" s="18">
        <v>3810.11</v>
      </c>
      <c r="DJ59" s="16">
        <v>149</v>
      </c>
      <c r="DK59" s="16">
        <v>59</v>
      </c>
      <c r="DL59" s="18">
        <v>4282.62</v>
      </c>
      <c r="DM59" s="16">
        <v>124</v>
      </c>
      <c r="DN59" s="17">
        <v>-0.0678</v>
      </c>
      <c r="DO59" s="17">
        <v>-0.1103</v>
      </c>
      <c r="DP59" s="16">
        <v>40</v>
      </c>
      <c r="DQ59" s="18">
        <v>3447.95</v>
      </c>
      <c r="DR59" s="16">
        <v>547</v>
      </c>
      <c r="DS59" s="16">
        <v>8</v>
      </c>
      <c r="DT59" s="18">
        <v>787.92</v>
      </c>
      <c r="DU59" s="16">
        <v>597</v>
      </c>
      <c r="DV59" s="17">
        <v>4</v>
      </c>
      <c r="DW59" s="17">
        <v>3.376</v>
      </c>
      <c r="DX59" s="16">
        <v>44</v>
      </c>
      <c r="DY59" s="18">
        <v>3008.93</v>
      </c>
      <c r="DZ59" s="16">
        <v>53</v>
      </c>
      <c r="EA59" s="16">
        <v>74</v>
      </c>
      <c r="EB59" s="18">
        <v>3943.31</v>
      </c>
      <c r="EC59" s="16">
        <v>57</v>
      </c>
      <c r="ED59" s="17">
        <v>-0.4054</v>
      </c>
      <c r="EE59" s="17">
        <v>-0.237</v>
      </c>
      <c r="EF59" s="16">
        <v>46</v>
      </c>
      <c r="EG59" s="18">
        <v>2854.72</v>
      </c>
      <c r="EH59" s="16">
        <v>231</v>
      </c>
      <c r="EI59" s="16">
        <v>27</v>
      </c>
      <c r="EJ59" s="18">
        <v>1915.94</v>
      </c>
      <c r="EK59" s="16">
        <v>145</v>
      </c>
      <c r="EL59" s="17">
        <v>0.7037</v>
      </c>
      <c r="EM59" s="17">
        <v>0.49</v>
      </c>
      <c r="EN59" s="16">
        <v>40</v>
      </c>
      <c r="EO59" s="18">
        <v>2236.82</v>
      </c>
      <c r="EP59" s="16">
        <v>66</v>
      </c>
      <c r="EQ59" s="16">
        <v>58</v>
      </c>
      <c r="ER59" s="18">
        <v>4097.28</v>
      </c>
      <c r="ES59" s="16">
        <v>44</v>
      </c>
      <c r="ET59" s="17">
        <v>-0.3103</v>
      </c>
      <c r="EU59" s="17">
        <v>-0.4541</v>
      </c>
      <c r="EV59" s="16">
        <v>26</v>
      </c>
      <c r="EW59" s="18">
        <v>2047.26</v>
      </c>
      <c r="EX59" s="16">
        <v>96</v>
      </c>
      <c r="EY59" s="16">
        <v>17</v>
      </c>
      <c r="EZ59" s="18">
        <v>1371.19</v>
      </c>
      <c r="FA59" s="16">
        <v>96</v>
      </c>
      <c r="FB59" s="17">
        <v>0.5294</v>
      </c>
      <c r="FC59" s="17">
        <v>0.4931</v>
      </c>
      <c r="FD59" s="16">
        <v>14</v>
      </c>
      <c r="FE59" s="18">
        <v>1540.18</v>
      </c>
      <c r="FF59" s="16">
        <v>93</v>
      </c>
      <c r="FG59" s="16">
        <v>16</v>
      </c>
      <c r="FH59" s="18">
        <v>1441.65</v>
      </c>
      <c r="FI59" s="16">
        <v>98</v>
      </c>
      <c r="FJ59" s="17">
        <v>-0.125</v>
      </c>
      <c r="FK59" s="17">
        <v>0.0683</v>
      </c>
      <c r="FL59" s="16">
        <v>11</v>
      </c>
      <c r="FM59" s="18">
        <v>1224.09</v>
      </c>
      <c r="FN59" s="16">
        <v>87</v>
      </c>
      <c r="FO59" s="16">
        <v>17</v>
      </c>
      <c r="FP59" s="18">
        <v>1853.55</v>
      </c>
      <c r="FQ59" s="16">
        <v>51</v>
      </c>
      <c r="FR59" s="17">
        <v>-0.3529</v>
      </c>
      <c r="FS59" s="17">
        <v>-0.3396</v>
      </c>
      <c r="FT59" s="16">
        <v>18</v>
      </c>
      <c r="FU59" s="18">
        <v>1182.81</v>
      </c>
      <c r="FV59" s="16">
        <v>52</v>
      </c>
      <c r="FW59" s="16">
        <v>25</v>
      </c>
      <c r="FX59" s="18">
        <v>1807.19</v>
      </c>
      <c r="FY59" s="16">
        <v>19</v>
      </c>
      <c r="FZ59" s="17">
        <v>-0.28</v>
      </c>
      <c r="GA59" s="17">
        <v>-0.3455</v>
      </c>
      <c r="GB59" s="16">
        <v>14</v>
      </c>
      <c r="GC59" s="18">
        <v>1143.79</v>
      </c>
      <c r="GD59" s="16">
        <v>455</v>
      </c>
      <c r="GE59" s="16">
        <v>13</v>
      </c>
      <c r="GF59" s="18">
        <v>1200.66</v>
      </c>
      <c r="GG59" s="16">
        <v>321</v>
      </c>
      <c r="GH59" s="17">
        <v>0.0769</v>
      </c>
      <c r="GI59" s="17">
        <v>-0.0474</v>
      </c>
      <c r="GJ59" s="16">
        <v>14</v>
      </c>
      <c r="GK59" s="18">
        <v>835.39</v>
      </c>
      <c r="GL59" s="16">
        <v>201</v>
      </c>
      <c r="GM59" s="16">
        <v>23</v>
      </c>
      <c r="GN59" s="18">
        <v>1557.71</v>
      </c>
      <c r="GO59" s="16">
        <v>237</v>
      </c>
      <c r="GP59" s="17">
        <v>-0.3913</v>
      </c>
      <c r="GQ59" s="17">
        <v>-0.4637</v>
      </c>
      <c r="GR59" s="16">
        <v>9</v>
      </c>
      <c r="GS59" s="18">
        <v>282.59</v>
      </c>
      <c r="GT59" s="16">
        <v>10</v>
      </c>
      <c r="GU59" s="16">
        <v>22</v>
      </c>
      <c r="GV59" s="18">
        <v>1118.75</v>
      </c>
      <c r="GW59" s="16">
        <v>21</v>
      </c>
      <c r="GX59" s="17">
        <v>-0.5909</v>
      </c>
      <c r="GY59" s="17">
        <v>-0.7474</v>
      </c>
      <c r="GZ59" s="16">
        <v>3</v>
      </c>
      <c r="HA59" s="18">
        <v>239.37</v>
      </c>
      <c r="HB59" s="16">
        <v>42</v>
      </c>
      <c r="HC59" s="16"/>
      <c r="HD59" s="18"/>
      <c r="HE59" s="16">
        <v>52</v>
      </c>
      <c r="HF59" s="17"/>
      <c r="HG59" s="17"/>
      <c r="HH59" s="16">
        <v>3</v>
      </c>
      <c r="HI59" s="18">
        <v>204.52</v>
      </c>
      <c r="HJ59" s="16">
        <v>17</v>
      </c>
      <c r="HK59" s="16"/>
      <c r="HL59" s="18"/>
      <c r="HM59" s="16"/>
      <c r="HN59" s="17"/>
      <c r="HO59" s="17"/>
      <c r="HP59" s="16">
        <v>1</v>
      </c>
      <c r="HQ59" s="18">
        <v>57.74</v>
      </c>
      <c r="HR59" s="16">
        <v>55</v>
      </c>
      <c r="HS59" s="16"/>
      <c r="HT59" s="18"/>
      <c r="HU59" s="16"/>
      <c r="HV59" s="17"/>
      <c r="HW59" s="17"/>
      <c r="HX59" s="16"/>
      <c r="HY59" s="18"/>
      <c r="HZ59" s="16"/>
      <c r="IA59" s="16">
        <v>868</v>
      </c>
      <c r="IB59" s="18">
        <v>68635.55</v>
      </c>
      <c r="IC59" s="16"/>
      <c r="ID59" s="17">
        <v>-1</v>
      </c>
      <c r="IE59" s="17">
        <v>-1</v>
      </c>
      <c r="IF59" s="16"/>
      <c r="IG59" s="18"/>
      <c r="IH59" s="16"/>
      <c r="II59" s="16">
        <v>72</v>
      </c>
      <c r="IJ59" s="18">
        <v>5333.05</v>
      </c>
      <c r="IK59" s="16">
        <v>392</v>
      </c>
      <c r="IL59" s="17">
        <v>-1</v>
      </c>
      <c r="IM59" s="17">
        <v>-1</v>
      </c>
      <c r="IN59" s="16"/>
      <c r="IO59" s="18"/>
      <c r="IP59" s="16"/>
      <c r="IQ59" s="16">
        <v>4</v>
      </c>
      <c r="IR59" s="18">
        <v>300.7</v>
      </c>
      <c r="IS59" s="16">
        <v>79</v>
      </c>
      <c r="IT59" s="17">
        <v>-1</v>
      </c>
      <c r="IU59" s="17">
        <v>-1</v>
      </c>
      <c r="IV59" s="16"/>
      <c r="IW59" s="18"/>
      <c r="IX59" s="16"/>
      <c r="IY59" s="16"/>
      <c r="IZ59" s="18"/>
      <c r="JA59" s="16"/>
      <c r="JB59" s="17"/>
      <c r="JC59" s="17"/>
      <c r="JD59" s="16"/>
      <c r="JE59" s="18"/>
      <c r="JF59" s="16">
        <v>17</v>
      </c>
      <c r="JG59" s="16"/>
      <c r="JH59" s="18"/>
      <c r="JI59" s="16">
        <v>14</v>
      </c>
      <c r="JJ59" s="17"/>
      <c r="JK59" s="17"/>
      <c r="JL59" s="16"/>
      <c r="JM59" s="18"/>
      <c r="JN59" s="16">
        <v>331</v>
      </c>
      <c r="JO59" s="16"/>
      <c r="JP59" s="18"/>
      <c r="JQ59" s="16"/>
      <c r="JR59" s="17"/>
      <c r="JS59" s="17"/>
      <c r="JT59" s="16"/>
      <c r="JU59" s="18"/>
      <c r="JV59" s="16"/>
      <c r="JW59" s="16"/>
      <c r="JX59" s="18"/>
      <c r="JY59" s="16"/>
      <c r="JZ59" s="17"/>
      <c r="KA59" s="17"/>
      <c r="KB59" s="16"/>
      <c r="KC59" s="18"/>
      <c r="KD59" s="16"/>
      <c r="KE59" s="16"/>
      <c r="KF59" s="18"/>
      <c r="KG59" s="16"/>
      <c r="KH59" s="17"/>
      <c r="KI59" s="17"/>
      <c r="KJ59" s="16"/>
      <c r="KK59" s="18"/>
      <c r="KL59" s="16"/>
      <c r="KM59" s="16"/>
      <c r="KN59" s="18"/>
      <c r="KO59" s="16"/>
      <c r="KP59" s="17"/>
      <c r="KQ59" s="17"/>
      <c r="KR59" s="16"/>
      <c r="KS59" s="18"/>
      <c r="KT59" s="16"/>
      <c r="KU59" s="16"/>
      <c r="KV59" s="18"/>
      <c r="KW59" s="16"/>
      <c r="KX59" s="17"/>
      <c r="KY59" s="17"/>
      <c r="KZ59" s="16">
        <v>92896</v>
      </c>
      <c r="LA59" s="16">
        <v>11723</v>
      </c>
      <c r="LB59" s="16"/>
      <c r="LC59" s="16"/>
      <c r="LD59" s="16">
        <v>11486</v>
      </c>
      <c r="LE59" s="16"/>
      <c r="LF59" s="16"/>
      <c r="LG59" s="16">
        <v>153</v>
      </c>
      <c r="LH59" s="16"/>
      <c r="LI59" s="16"/>
      <c r="LJ59" s="16"/>
      <c r="LK59" s="16"/>
      <c r="LL59" s="16"/>
      <c r="LM59" s="16"/>
      <c r="LN59" s="16"/>
      <c r="LO59" s="16"/>
      <c r="LP59" s="16">
        <v>470</v>
      </c>
      <c r="LQ59" s="16">
        <v>30</v>
      </c>
      <c r="LR59" s="16">
        <v>479</v>
      </c>
      <c r="LS59" s="16">
        <v>870</v>
      </c>
      <c r="LT59" s="16">
        <v>880</v>
      </c>
      <c r="LU59" s="16">
        <v>630</v>
      </c>
      <c r="LV59" s="16">
        <v>235</v>
      </c>
      <c r="LW59" s="16">
        <v>2250</v>
      </c>
      <c r="LX59" s="16">
        <v>430</v>
      </c>
      <c r="LY59" s="16">
        <v>300</v>
      </c>
      <c r="LZ59" s="16">
        <v>373</v>
      </c>
      <c r="MA59" s="16">
        <v>2290</v>
      </c>
      <c r="MB59" s="16">
        <v>1261</v>
      </c>
      <c r="MC59" s="16">
        <v>1068</v>
      </c>
      <c r="MD59" s="16">
        <v>115</v>
      </c>
      <c r="ME59" s="16">
        <v>2452</v>
      </c>
      <c r="MF59" s="16">
        <v>311</v>
      </c>
      <c r="MG59" s="16">
        <v>840</v>
      </c>
      <c r="MH59" s="16">
        <v>1327</v>
      </c>
      <c r="MI59" s="16">
        <v>1460</v>
      </c>
      <c r="MJ59" s="16">
        <v>1330</v>
      </c>
      <c r="MK59" s="16">
        <v>160</v>
      </c>
      <c r="ML59" s="16">
        <v>310</v>
      </c>
      <c r="MM59" s="16">
        <v>1080</v>
      </c>
      <c r="MN59" s="16">
        <v>520</v>
      </c>
      <c r="MO59" s="16">
        <v>2072</v>
      </c>
      <c r="MP59" s="16">
        <v>1125</v>
      </c>
      <c r="MQ59" s="16">
        <v>2378</v>
      </c>
      <c r="MR59" s="16">
        <v>560</v>
      </c>
      <c r="MS59" s="16">
        <v>150</v>
      </c>
      <c r="MT59" s="16">
        <v>838</v>
      </c>
      <c r="MU59" s="16">
        <v>338</v>
      </c>
      <c r="MV59" s="16">
        <v>553</v>
      </c>
      <c r="MW59" s="16">
        <v>910</v>
      </c>
      <c r="MX59" s="16">
        <v>2735</v>
      </c>
      <c r="MY59" s="16">
        <v>684</v>
      </c>
      <c r="MZ59" s="16">
        <v>1457</v>
      </c>
      <c r="NA59" s="16">
        <v>2420</v>
      </c>
      <c r="NB59" s="16">
        <v>4647</v>
      </c>
      <c r="NC59" s="16">
        <v>586</v>
      </c>
      <c r="ND59" s="16">
        <v>870</v>
      </c>
      <c r="NE59" s="16">
        <v>480</v>
      </c>
      <c r="NF59" s="16">
        <v>2364</v>
      </c>
      <c r="NG59" s="16">
        <v>170</v>
      </c>
      <c r="NH59" s="16">
        <v>2799</v>
      </c>
      <c r="NI59" s="16">
        <v>218</v>
      </c>
      <c r="NJ59" s="16">
        <v>480</v>
      </c>
      <c r="NK59" s="16">
        <v>5690</v>
      </c>
      <c r="NL59" s="16">
        <v>270</v>
      </c>
      <c r="NM59" s="16">
        <v>970</v>
      </c>
      <c r="NN59" s="16">
        <v>500</v>
      </c>
      <c r="NO59" s="16">
        <v>800</v>
      </c>
      <c r="NP59" s="16">
        <v>850</v>
      </c>
      <c r="NQ59" s="16">
        <v>1614</v>
      </c>
      <c r="NR59" s="16">
        <v>290</v>
      </c>
      <c r="NS59" s="16">
        <v>150</v>
      </c>
      <c r="NT59" s="16">
        <v>242</v>
      </c>
      <c r="NU59" s="16">
        <v>4015</v>
      </c>
      <c r="NV59" s="16">
        <v>35</v>
      </c>
      <c r="NW59" s="16">
        <v>80</v>
      </c>
      <c r="NX59" s="16">
        <v>600</v>
      </c>
      <c r="NY59" s="16">
        <v>2595</v>
      </c>
      <c r="NZ59" s="16">
        <v>200</v>
      </c>
      <c r="OA59" s="16">
        <v>2895</v>
      </c>
      <c r="OB59" s="16">
        <v>220</v>
      </c>
      <c r="OC59" s="16">
        <v>2130</v>
      </c>
      <c r="OD59" s="16">
        <v>580</v>
      </c>
      <c r="OE59" s="16">
        <v>3995</v>
      </c>
      <c r="OF59" s="16">
        <v>450</v>
      </c>
      <c r="OG59" s="16">
        <v>881</v>
      </c>
      <c r="OH59" s="16">
        <v>3080</v>
      </c>
      <c r="OI59" s="16">
        <v>300</v>
      </c>
      <c r="OJ59" s="16">
        <v>5395</v>
      </c>
      <c r="OK59" s="16">
        <v>600</v>
      </c>
      <c r="OL59" s="16">
        <v>2408</v>
      </c>
      <c r="OM59" s="16">
        <v>360</v>
      </c>
      <c r="ON59" s="16">
        <v>350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M3"/>
    <mergeCell ref="ON2:ON3"/>
  </mergeCells>
  <headerFooter/>
</worksheet>
</file>