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<sst xmlns="http://schemas.openxmlformats.org/spreadsheetml/2006/main" count="900" uniqueCount="900">
  <si>
    <t>Date Type:</t>
  </si>
  <si>
    <t>Shipped Date</t>
  </si>
  <si>
    <t>Start Date:</t>
  </si>
  <si>
    <t>10/01/2023</t>
  </si>
  <si>
    <t>End Date:</t>
  </si>
  <si>
    <t>03/31/2024</t>
  </si>
  <si>
    <t>Report Run Date:</t>
  </si>
  <si>
    <t>04/24/2024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</si>
  <si>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</si>
  <si>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</si>
  <si>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</si>
  <si>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</si>
  <si>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</si>
  <si>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</si>
  <si>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</si>
  <si>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</si>
  <si>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</si>
  <si>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KOHLDSN</t>
  </si>
  <si>
    <t>COSTCO01</t>
  </si>
  <si>
    <t>OVERSTOCK01</t>
  </si>
  <si>
    <t>MACY02</t>
  </si>
  <si>
    <t>JCPENNEY01</t>
  </si>
  <si>
    <t>WALMARTDS</t>
  </si>
  <si>
    <t>TGTDVS</t>
  </si>
  <si>
    <t>CSNSTORES</t>
  </si>
  <si>
    <t>DESINC</t>
  </si>
  <si>
    <t>BLK01</t>
  </si>
  <si>
    <t>OLLIIX</t>
  </si>
  <si>
    <t>FINGERHUTDS</t>
  </si>
  <si>
    <t>HDDS</t>
  </si>
  <si>
    <t>NORDSTRACKDS</t>
  </si>
  <si>
    <t>ZULILY</t>
  </si>
  <si>
    <t>HSNDS</t>
  </si>
  <si>
    <t>ASHFURNDS</t>
  </si>
  <si>
    <t>BEALLSDS</t>
  </si>
  <si>
    <t>HOUZZ</t>
  </si>
  <si>
    <t>NRTPORT</t>
  </si>
  <si>
    <t>AMERSIGNDS</t>
  </si>
  <si>
    <t>BBBDROP</t>
  </si>
  <si>
    <t>BIGLOTSDS</t>
  </si>
  <si>
    <t>BLOOM02</t>
  </si>
  <si>
    <t>BRANDX</t>
  </si>
  <si>
    <t>HAYNEEDLEDS</t>
  </si>
  <si>
    <t>KIRKLANDDS</t>
  </si>
  <si>
    <t>LAMPDS</t>
  </si>
  <si>
    <t>NEBFUR01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</si>
  <si>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</si>
  <si>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</si>
  <si>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</si>
  <si>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</si>
  <si>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</si>
  <si>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</si>
  <si>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</si>
  <si>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</si>
  <si>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</si>
  <si>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</si>
  <si>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</si>
  <si>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</si>
  <si>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</si>
  <si>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</si>
  <si>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</si>
  <si>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</si>
  <si>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</si>
  <si>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</si>
  <si>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</si>
  <si>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</si>
  <si>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</si>
  <si>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</si>
  <si>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</si>
  <si>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</si>
  <si>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</si>
  <si>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</si>
  <si>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</si>
  <si>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</si>
  <si>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</si>
  <si>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</si>
  <si>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</si>
  <si>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</si>
  <si>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</si>
  <si>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</si>
  <si>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</si>
  <si>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</si>
  <si>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</si>
  <si>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</si>
  <si>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</si>
  <si>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</si>
  <si>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</si>
  <si>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</si>
  <si>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</si>
  <si>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</si>
  <si>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</si>
  <si>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</si>
  <si>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</si>
  <si>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</si>
  <si>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</si>
  <si>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</si>
  <si>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</si>
  <si>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</si>
  <si>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</si>
  <si>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</si>
  <si>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</si>
  <si>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</si>
  <si>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</si>
  <si>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</si>
  <si>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</si>
  <si>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</si>
  <si>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</si>
  <si>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</si>
  <si>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</si>
  <si>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</si>
  <si>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</si>
  <si>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</si>
  <si>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</si>
  <si>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</si>
  <si>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</si>
  <si>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</si>
  <si>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</si>
  <si>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</si>
  <si>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BR55-0198</t>
  </si>
  <si>
    <t>BLK</t>
  </si>
  <si>
    <t>Beautyrest</t>
  </si>
  <si>
    <t>ELEC MATT PAD</t>
  </si>
  <si>
    <t>Elect Matt Pad</t>
  </si>
  <si>
    <t>Cotton Blend</t>
  </si>
  <si>
    <t>Heated Mattress Pad</t>
  </si>
  <si>
    <t>Twin</t>
  </si>
  <si>
    <t>White</t>
  </si>
  <si>
    <t>Active</t>
  </si>
  <si>
    <t>B</t>
  </si>
  <si>
    <t>NO</t>
  </si>
  <si>
    <t/>
  </si>
  <si>
    <t>PF003436</t>
  </si>
  <si>
    <t>CVC</t>
  </si>
  <si>
    <t>Solid</t>
  </si>
  <si>
    <t>Casual</t>
  </si>
  <si>
    <t>4/2/2017</t>
  </si>
  <si>
    <t>7/3/2024</t>
  </si>
  <si>
    <t>AMAZON,AMAZONDS,ASHFURNDS,CSNSTORES,HDDS,HSNDS,KOHLDSN,MACY02,NORDSTRACKDS,OLLIIX,OVERSTOCK01,TGTDVS,WALMARTDS</t>
  </si>
  <si>
    <t>Setup</t>
  </si>
  <si>
    <t>10/22/2015</t>
  </si>
  <si>
    <t>No</t>
  </si>
  <si>
    <t>7/30/2016</t>
  </si>
  <si>
    <t>1/2/2015</t>
  </si>
  <si>
    <t>3/3/2015</t>
  </si>
  <si>
    <t>5/1/2017</t>
  </si>
  <si>
    <t>9/18/2017</t>
  </si>
  <si>
    <t>1/5/2015</t>
  </si>
  <si>
    <t>8/24/2016</t>
  </si>
  <si>
    <t>12/9/2016</t>
  </si>
  <si>
    <t>9/29/2016</t>
  </si>
  <si>
    <t>2/25/2021</t>
  </si>
  <si>
    <t>3/2/2021</t>
  </si>
  <si>
    <t>9/11/2015</t>
  </si>
  <si>
    <t>Dropped</t>
  </si>
  <si>
    <t>Discontinued</t>
  </si>
  <si>
    <t>9/22/2016</t>
  </si>
  <si>
    <t>6/5/2017</t>
  </si>
  <si>
    <t>9/12/2022</t>
  </si>
  <si>
    <t>12/15/2022</t>
  </si>
  <si>
    <t>2/8/2022</t>
  </si>
  <si>
    <t>2/21/2022</t>
  </si>
  <si>
    <t>1/17/2020</t>
  </si>
  <si>
    <t>1/30/2023</t>
  </si>
  <si>
    <t>8/30/2016</t>
  </si>
  <si>
    <t>9/30/2019</t>
  </si>
  <si>
    <t>9/21/2021</t>
  </si>
  <si>
    <t>3/9/2022</t>
  </si>
  <si>
    <t>8/6/2017</t>
  </si>
  <si>
    <t>12/19/2022</t>
  </si>
  <si>
    <t>10/5/2018</t>
  </si>
  <si>
    <t>Restricted</t>
  </si>
  <si>
    <t>Temp Discontinued</t>
  </si>
  <si>
    <t>7/31/2016</t>
  </si>
  <si>
    <t>Open</t>
  </si>
  <si>
    <t>7/14/2023</t>
  </si>
  <si>
    <t>10/5/2017</t>
  </si>
  <si>
    <t>Ready To Offer</t>
  </si>
  <si>
    <t>9/10/2017</t>
  </si>
  <si>
    <t>BR55-0671</t>
  </si>
  <si>
    <t>Twin XL</t>
  </si>
  <si>
    <t>A++</t>
  </si>
  <si>
    <t>AMAZON,AMAZONDS,BLK01,CSNSTORES,DESINC,HSNDS,KOHLDSN,MACY02,OVERSTOCK01,WALMARTDS</t>
  </si>
  <si>
    <t>12/2/2019</t>
  </si>
  <si>
    <t>10/26/2016</t>
  </si>
  <si>
    <t>3/22/2017</t>
  </si>
  <si>
    <t>2/19/2017</t>
  </si>
  <si>
    <t>10/9/2017</t>
  </si>
  <si>
    <t>9/25/2016</t>
  </si>
  <si>
    <t>10/4/2016</t>
  </si>
  <si>
    <t>10/20/2016</t>
  </si>
  <si>
    <t>2/9/2017</t>
  </si>
  <si>
    <t>9/27/2016</t>
  </si>
  <si>
    <t>9/14/2016</t>
  </si>
  <si>
    <t>1/30/2017</t>
  </si>
  <si>
    <t>8/5/2016</t>
  </si>
  <si>
    <t>11/18/2020</t>
  </si>
  <si>
    <t>12/4/2020</t>
  </si>
  <si>
    <t>9/5/2016</t>
  </si>
  <si>
    <t>9/7/2021</t>
  </si>
  <si>
    <t>9/19/2021</t>
  </si>
  <si>
    <t>9/6/2022</t>
  </si>
  <si>
    <t>10/12/2022</t>
  </si>
  <si>
    <t>6/3/2022</t>
  </si>
  <si>
    <t>5/12/2020</t>
  </si>
  <si>
    <t>4/4/2023</t>
  </si>
  <si>
    <t>2/11/2018</t>
  </si>
  <si>
    <t>8/20/2020</t>
  </si>
  <si>
    <t>10/21/2021</t>
  </si>
  <si>
    <t>Declined</t>
  </si>
  <si>
    <t>5/14/2023</t>
  </si>
  <si>
    <t>8/31/2016</t>
  </si>
  <si>
    <t>9/16/2016</t>
  </si>
  <si>
    <t>Offered</t>
  </si>
  <si>
    <t>9/26/2017</t>
  </si>
  <si>
    <t>BR55-0199</t>
  </si>
  <si>
    <t>Full</t>
  </si>
  <si>
    <t>AMAZON,ASHFURNDS,BLK01,CSNSTORES,DESINC,HDDS,HSNDS,KOHLDSN,MACY02,OLLIIX,OVERSTOCK01,WALMARTDS</t>
  </si>
  <si>
    <t>3/2/2015</t>
  </si>
  <si>
    <t>10/2/2017</t>
  </si>
  <si>
    <t>12/14/2016</t>
  </si>
  <si>
    <t>11/27/2020</t>
  </si>
  <si>
    <t>1/2/2020</t>
  </si>
  <si>
    <t>10/25/2022</t>
  </si>
  <si>
    <t>2/6/2023</t>
  </si>
  <si>
    <t>9/20/2019</t>
  </si>
  <si>
    <t>9/23/2019</t>
  </si>
  <si>
    <t>10/6/2021</t>
  </si>
  <si>
    <t>12/20/2023</t>
  </si>
  <si>
    <t>11/6/2017</t>
  </si>
  <si>
    <t>10/26/2015</t>
  </si>
  <si>
    <t>12/5/2023</t>
  </si>
  <si>
    <t>8/20/2018</t>
  </si>
  <si>
    <t>BR55-0200</t>
  </si>
  <si>
    <t>Queen</t>
  </si>
  <si>
    <t>A+</t>
  </si>
  <si>
    <t>AMAZON,BEALLSDS,BLK01,CSNSTORES,DESINC,HDDS,HOUZZ,HSNDS,JCPENNEY01,KOHLDSN,MACY02,NORDSTRACKDS,OLLIIX,OVERSTOCK01,TGTDVS,WALMARTDS</t>
  </si>
  <si>
    <t>6/29/2015</t>
  </si>
  <si>
    <t>10/28/2016</t>
  </si>
  <si>
    <t>12/11/2020</t>
  </si>
  <si>
    <t>12/15/2020</t>
  </si>
  <si>
    <t>3/20/2017</t>
  </si>
  <si>
    <t>9/5/2022</t>
  </si>
  <si>
    <t>10/6/2022</t>
  </si>
  <si>
    <t>2/18/2022</t>
  </si>
  <si>
    <t>9/8/2021</t>
  </si>
  <si>
    <t>10/22/2021</t>
  </si>
  <si>
    <t>10/16/2017</t>
  </si>
  <si>
    <t>3/27/2019</t>
  </si>
  <si>
    <t>12/14/2023</t>
  </si>
  <si>
    <t>10/27/2015</t>
  </si>
  <si>
    <t>BR55-0201</t>
  </si>
  <si>
    <t>King</t>
  </si>
  <si>
    <t>A</t>
  </si>
  <si>
    <t>AMAZON,ASHFURNDS,BLK01,CSNSTORES,DESINC,HDDS,HSNDS,KOHLDSN,MACY02,NORDSTRACKDS,OLLIIX,OVERSCONSIGN,OVERSTOCK01,TGTDVS,WALMARTDS</t>
  </si>
  <si>
    <t>3/8/2016</t>
  </si>
  <si>
    <t>10/17/2017</t>
  </si>
  <si>
    <t>9/26/2016</t>
  </si>
  <si>
    <t>12/5/2020</t>
  </si>
  <si>
    <t>12/8/2020</t>
  </si>
  <si>
    <t>7/29/2015</t>
  </si>
  <si>
    <t>12/22/2016</t>
  </si>
  <si>
    <t>9/19/2022</t>
  </si>
  <si>
    <t>3/2/2022</t>
  </si>
  <si>
    <t>7/12/2023</t>
  </si>
  <si>
    <t>10/25/2021</t>
  </si>
  <si>
    <t>9/7/2019</t>
  </si>
  <si>
    <t>10/17/2023</t>
  </si>
  <si>
    <t>10/12/2017</t>
  </si>
  <si>
    <t>BR55-0202</t>
  </si>
  <si>
    <t>Cal King</t>
  </si>
  <si>
    <t>AMAZON,CSNSTORES,HDDS,HSNDS,KOHLDSN,MACY02,OVERSTOCK01,TGTDVS,WALMARTDS</t>
  </si>
  <si>
    <t>2/3/2016</t>
  </si>
  <si>
    <t>10/13/2016</t>
  </si>
  <si>
    <t>1/16/2015</t>
  </si>
  <si>
    <t>11/24/2020</t>
  </si>
  <si>
    <t>9/1/2016</t>
  </si>
  <si>
    <t>12/21/2016</t>
  </si>
  <si>
    <t>8/29/2022</t>
  </si>
  <si>
    <t>9/9/2022</t>
  </si>
  <si>
    <t>2/23/2022</t>
  </si>
  <si>
    <t>8/23/2023</t>
  </si>
  <si>
    <t>2/15/2022</t>
  </si>
  <si>
    <t>BR55-0533</t>
  </si>
  <si>
    <t>Heated Microfiber</t>
  </si>
  <si>
    <t>Heated Mattress Pad with 3M Scotchgard</t>
  </si>
  <si>
    <t>PF003423</t>
  </si>
  <si>
    <t>Microfiber</t>
  </si>
  <si>
    <t>9/23/2017</t>
  </si>
  <si>
    <t>9/4/2024</t>
  </si>
  <si>
    <t>AMAZON,AMAZONDS,ASHFURNDS,BLK01,CSNSTORES,DESINC,HDDS,HSNDS,JCPENNEY01,KOHLDSN,MACY02,OLLIIX,OVERSTOCK01,TGTDVS,WALMARTDS</t>
  </si>
  <si>
    <t>11/6/2015</t>
  </si>
  <si>
    <t>10/19/2015</t>
  </si>
  <si>
    <t>9/21/2015</t>
  </si>
  <si>
    <t>9/23/2016</t>
  </si>
  <si>
    <t>10/25/2016</t>
  </si>
  <si>
    <t>12/28/2015</t>
  </si>
  <si>
    <t>10/17/2016</t>
  </si>
  <si>
    <t>4/15/2016</t>
  </si>
  <si>
    <t>11/25/2015</t>
  </si>
  <si>
    <t>12/9/2020</t>
  </si>
  <si>
    <t>7/25/2016</t>
  </si>
  <si>
    <t>10/30/2017</t>
  </si>
  <si>
    <t>11/2/2022</t>
  </si>
  <si>
    <t>7/8/2021</t>
  </si>
  <si>
    <t>5/28/2020</t>
  </si>
  <si>
    <t>9/22/2022</t>
  </si>
  <si>
    <t>4/24/2016</t>
  </si>
  <si>
    <t>BR55-0672</t>
  </si>
  <si>
    <t>Mattress Pad with 3M Scotchgard</t>
  </si>
  <si>
    <t>4/24/2024</t>
  </si>
  <si>
    <t>AMAZON,AMAZONDS,ASHFURNDS,BLK01,CSNSTORES,DESINC,HDDS,JCPENNEY01,KOHLDSN,MACY02,NORDSTRACKDS,OLLIIX,OVERSTOCK01,TGTDVS</t>
  </si>
  <si>
    <t>11/20/2017</t>
  </si>
  <si>
    <t>12/15/2016</t>
  </si>
  <si>
    <t>8/3/2016</t>
  </si>
  <si>
    <t>8/9/2016</t>
  </si>
  <si>
    <t>5/23/2016</t>
  </si>
  <si>
    <t>12/19/2016</t>
  </si>
  <si>
    <t>12/16/2016</t>
  </si>
  <si>
    <t>8/29/2016</t>
  </si>
  <si>
    <t>8/14/2018</t>
  </si>
  <si>
    <t>8/8/2016</t>
  </si>
  <si>
    <t>11/20/2020</t>
  </si>
  <si>
    <t>12/1/2020</t>
  </si>
  <si>
    <t>11/29/2022</t>
  </si>
  <si>
    <t>8/2/2022</t>
  </si>
  <si>
    <t>5/19/2020</t>
  </si>
  <si>
    <t>6/17/2019</t>
  </si>
  <si>
    <t>11/16/2021</t>
  </si>
  <si>
    <t>12/18/2016</t>
  </si>
  <si>
    <t>11/30/2019</t>
  </si>
  <si>
    <t>BR55-0534</t>
  </si>
  <si>
    <t>B+</t>
  </si>
  <si>
    <t>AMAZON,AMAZONDS,ASHFURNDS,BLK01,CSNSTORES,DESINC,HDDS,HSNDS,JCPENNEY01,KOHLDSN,MACY02,NORDSTRACKDS,NRTPORT,OLLIIX,OVERSTOCK01,TGTDVS,WALMARTDS,Zulily</t>
  </si>
  <si>
    <t>10/29/2015</t>
  </si>
  <si>
    <t>10/6/2015</t>
  </si>
  <si>
    <t>10/8/2015</t>
  </si>
  <si>
    <t>9/7/2016</t>
  </si>
  <si>
    <t>11/1/2016</t>
  </si>
  <si>
    <t>1/7/2016</t>
  </si>
  <si>
    <t>9/6/2016</t>
  </si>
  <si>
    <t>12/8/2015</t>
  </si>
  <si>
    <t>9/8/2015</t>
  </si>
  <si>
    <t>11/26/2020</t>
  </si>
  <si>
    <t>10/18/2017</t>
  </si>
  <si>
    <t>11/17/2022</t>
  </si>
  <si>
    <t>2/6/2022</t>
  </si>
  <si>
    <t>2/7/2022</t>
  </si>
  <si>
    <t>4/18/2021</t>
  </si>
  <si>
    <t>6/14/2020</t>
  </si>
  <si>
    <t>1/27/2022</t>
  </si>
  <si>
    <t>10/16/2018</t>
  </si>
  <si>
    <t>11/14/2023</t>
  </si>
  <si>
    <t>4/29/2016</t>
  </si>
  <si>
    <t>11/27/2017</t>
  </si>
  <si>
    <t>BR55-0535</t>
  </si>
  <si>
    <t>AMAZON,AMAZONDS,ASHFURNDS,BLK01,CSNSTORES,DESINC,HDDS,HSNDS,JCPENNEY01,KOHLDSN,MACY02,NORDSTRACKDS,OLLIIX,OVERSCONSIGN,OVERSTOCK01,TGTDVS,WALMARTDS,Zulily</t>
  </si>
  <si>
    <t>12/31/2015</t>
  </si>
  <si>
    <t>10/5/2015</t>
  </si>
  <si>
    <t>7/6/2016</t>
  </si>
  <si>
    <t>10/6/2016</t>
  </si>
  <si>
    <t>9/30/2016</t>
  </si>
  <si>
    <t>11/4/2015</t>
  </si>
  <si>
    <t>10/9/2015</t>
  </si>
  <si>
    <t>9/13/2016</t>
  </si>
  <si>
    <t>9/8/2022</t>
  </si>
  <si>
    <t>2/10/2022</t>
  </si>
  <si>
    <t>9/10/2020</t>
  </si>
  <si>
    <t>5/15/2020</t>
  </si>
  <si>
    <t>11/9/2021</t>
  </si>
  <si>
    <t>11/18/2021</t>
  </si>
  <si>
    <t>10/18/2018</t>
  </si>
  <si>
    <t>12/14/2018</t>
  </si>
  <si>
    <t>11/10/2017</t>
  </si>
  <si>
    <t>BR55-0536</t>
  </si>
  <si>
    <t>5/6/2017</t>
  </si>
  <si>
    <t>AMAZON,AMAZONDS,ASHFURNDS,BLK01,CSNSTORES,DESINC,HDDS,JCPENNEY01,KOHLDSN,MACY02,OLLIIX,OVERSTOCK01,TGTDVS,WALMARTDS,Zulily</t>
  </si>
  <si>
    <t>10/12/2015</t>
  </si>
  <si>
    <t>9/29/2015</t>
  </si>
  <si>
    <t>7/15/2016</t>
  </si>
  <si>
    <t>10/30/2016</t>
  </si>
  <si>
    <t>1/4/2016</t>
  </si>
  <si>
    <t>11/11/2015</t>
  </si>
  <si>
    <t>11/23/2020</t>
  </si>
  <si>
    <t>11/22/2016</t>
  </si>
  <si>
    <t>10/2/2022</t>
  </si>
  <si>
    <t>9/17/2023</t>
  </si>
  <si>
    <t>12/7/2021</t>
  </si>
  <si>
    <t>4/14/2016</t>
  </si>
  <si>
    <t>BR55-0537</t>
  </si>
  <si>
    <t>AMAZON,AMAZONDS,BLK01,CSNSTORES,DESINC,HDDS,HSNDS,JCPENNEY01,KOHLDSN,MACY02,NORDSTRACKDS,OLLIIX,OVERSTOCK01,TGTDVS,WALMARTDS,Zulily</t>
  </si>
  <si>
    <t>11/9/2015</t>
  </si>
  <si>
    <t>10/13/2015</t>
  </si>
  <si>
    <t>7/14/2016</t>
  </si>
  <si>
    <t>10/27/2016</t>
  </si>
  <si>
    <t>1/11/2016</t>
  </si>
  <si>
    <t>9/28/2016</t>
  </si>
  <si>
    <t>11/17/2015</t>
  </si>
  <si>
    <t>9/4/2015</t>
  </si>
  <si>
    <t>10/27/2022</t>
  </si>
  <si>
    <t>6/12/2022</t>
  </si>
  <si>
    <t>8/31/2023</t>
  </si>
  <si>
    <t>12/9/2021</t>
  </si>
  <si>
    <t>5/2/2016</t>
  </si>
  <si>
    <t>10/3/2017</t>
  </si>
  <si>
    <t>ST55-0068</t>
  </si>
  <si>
    <t>Serta</t>
  </si>
  <si>
    <t>Wyatt AZ</t>
  </si>
  <si>
    <t>Heated Waterproof Mattress Pad</t>
  </si>
  <si>
    <t>ARA</t>
  </si>
  <si>
    <t>1</t>
  </si>
  <si>
    <t>2/17/2021</t>
  </si>
  <si>
    <t>6/27/2024</t>
  </si>
  <si>
    <t>AMAZON,AMAZONDS</t>
  </si>
  <si>
    <t>5/18/2021</t>
  </si>
  <si>
    <t>10/8/2022</t>
  </si>
  <si>
    <t>ST55-0069</t>
  </si>
  <si>
    <t>ARA+</t>
  </si>
  <si>
    <t>AMAZON,AMAZONDS,DESINC</t>
  </si>
  <si>
    <t>9/14/2022</t>
  </si>
  <si>
    <t>11/18/2022</t>
  </si>
  <si>
    <t>ST55-0070</t>
  </si>
  <si>
    <t>5/7/2021</t>
  </si>
  <si>
    <t>11/21/2022</t>
  </si>
  <si>
    <t>ST55-0071</t>
  </si>
  <si>
    <t>5/6/2021</t>
  </si>
  <si>
    <t>12/8/2022</t>
  </si>
  <si>
    <t>ST55-0072</t>
  </si>
  <si>
    <t>4/19/2021</t>
  </si>
  <si>
    <t>11/24/2022</t>
  </si>
  <si>
    <t>ST55-0073</t>
  </si>
  <si>
    <t>5/14/2021</t>
  </si>
  <si>
    <t>TN55-0480</t>
  </si>
  <si>
    <t>TrueNorth</t>
  </si>
  <si>
    <t>Heated Mpad</t>
  </si>
  <si>
    <t>N/A</t>
  </si>
  <si>
    <t>Other</t>
  </si>
  <si>
    <t>8/5/2022</t>
  </si>
  <si>
    <t>10/19/2022</t>
  </si>
  <si>
    <t>11/3/2022</t>
  </si>
  <si>
    <t>TN55-0481</t>
  </si>
  <si>
    <t>8/8/2022</t>
  </si>
  <si>
    <t>10/31/2022</t>
  </si>
  <si>
    <t>TN55-0482</t>
  </si>
  <si>
    <t>BR55-3064</t>
  </si>
  <si>
    <t>Cotton</t>
  </si>
  <si>
    <t>Cotton Deep Pocket Heated Mattress Pad-20 Heat Settings</t>
  </si>
  <si>
    <t>12/1/2021</t>
  </si>
  <si>
    <t>AMAZON,AMAZONDS,BLK01,CSNSTORES,JCPENNEY01,KOHLDSN,MACY02,OLLIIX,OVERSTOCK01,TGTDVS</t>
  </si>
  <si>
    <t>3/24/2022</t>
  </si>
  <si>
    <t>12/5/2021</t>
  </si>
  <si>
    <t>12/14/2021</t>
  </si>
  <si>
    <t>3/17/2022</t>
  </si>
  <si>
    <t>12/15/2021</t>
  </si>
  <si>
    <t>1/21/2022</t>
  </si>
  <si>
    <t>12/30/2021</t>
  </si>
  <si>
    <t>1/12/2022</t>
  </si>
  <si>
    <t>12/13/2021</t>
  </si>
  <si>
    <t>12/17/2021</t>
  </si>
  <si>
    <t>1/17/2022</t>
  </si>
  <si>
    <t>9/10/2023</t>
  </si>
  <si>
    <t>10/9/2023</t>
  </si>
  <si>
    <t>12/16/2021</t>
  </si>
  <si>
    <t>12/12/2022</t>
  </si>
  <si>
    <t>2/16/2022</t>
  </si>
  <si>
    <t>11/23/2022</t>
  </si>
  <si>
    <t>1/10/2022</t>
  </si>
  <si>
    <t>2/11/2022</t>
  </si>
  <si>
    <t>BR55-3065</t>
  </si>
  <si>
    <t>AMAZON,AMAZONDS,BLK01,CSNSTORES,DESINC,HDDS,JCPENNEY01,KOHLDSN,MACY02,OLLIIX,OVERSTOCK01,TGTDVS</t>
  </si>
  <si>
    <t>12/20/2021</t>
  </si>
  <si>
    <t>4/11/2022</t>
  </si>
  <si>
    <t>11/9/2022</t>
  </si>
  <si>
    <t>1/9/2022</t>
  </si>
  <si>
    <t>11/17/2023</t>
  </si>
  <si>
    <t>12/3/2021</t>
  </si>
  <si>
    <t>11/1/2022</t>
  </si>
  <si>
    <t>2/4/2022</t>
  </si>
  <si>
    <t>BR55-0899</t>
  </si>
  <si>
    <t>PF004400</t>
  </si>
  <si>
    <t>10/30/2018</t>
  </si>
  <si>
    <t>AMAZON,AMAZONDS,ASHFURNDS,BLK01,CSNSTORES,DESINC,HDDS,JCPENNEY01,KOHLDSN,MACY02,NORDSTRACKDS,OLLIIX,OVERSTOCK01</t>
  </si>
  <si>
    <t>2/8/2019</t>
  </si>
  <si>
    <t>10/31/2018</t>
  </si>
  <si>
    <t>11/26/2018</t>
  </si>
  <si>
    <t>11/2/2018</t>
  </si>
  <si>
    <t>11/15/2018</t>
  </si>
  <si>
    <t>2/6/2019</t>
  </si>
  <si>
    <t>3/29/2019</t>
  </si>
  <si>
    <t>7/3/2019</t>
  </si>
  <si>
    <t>7/15/2019</t>
  </si>
  <si>
    <t>12/5/2018</t>
  </si>
  <si>
    <t>12/26/2018</t>
  </si>
  <si>
    <t>5/15/2018</t>
  </si>
  <si>
    <t>12/6/2018</t>
  </si>
  <si>
    <t>12/6/2020</t>
  </si>
  <si>
    <t>4/4/2019</t>
  </si>
  <si>
    <t>9/8/2019</t>
  </si>
  <si>
    <t>9/20/2021</t>
  </si>
  <si>
    <t>3/21/2022</t>
  </si>
  <si>
    <t>9/10/2021</t>
  </si>
  <si>
    <t>5/14/2019</t>
  </si>
  <si>
    <t>11/17/2021</t>
  </si>
  <si>
    <t>11/12/2018</t>
  </si>
  <si>
    <t>BR55-0900</t>
  </si>
  <si>
    <t>10/29/2018</t>
  </si>
  <si>
    <t>AMAZON,AMAZONDS,ASHFURNDS,BLK01,CSNSTORES,DESINC,HDDS,JCPENNEY01,KOHLDSN,MACY02,NORDSTRACKDS,OLLIIX,OVERSCONSIGN,OVERSTOCK01,TGTDVS,WALMARTDS,Zulily</t>
  </si>
  <si>
    <t>11/19/2018</t>
  </si>
  <si>
    <t>11/13/2018</t>
  </si>
  <si>
    <t>2/26/2019</t>
  </si>
  <si>
    <t>9/17/2019</t>
  </si>
  <si>
    <t>6/25/2021</t>
  </si>
  <si>
    <t>7/5/2021</t>
  </si>
  <si>
    <t>12/12/2018</t>
  </si>
  <si>
    <t>11/6/2018</t>
  </si>
  <si>
    <t>11/30/2020</t>
  </si>
  <si>
    <t>8/30/2019</t>
  </si>
  <si>
    <t>10/17/2022</t>
  </si>
  <si>
    <t>5/24/2022</t>
  </si>
  <si>
    <t>5/30/2022</t>
  </si>
  <si>
    <t>11/19/2021</t>
  </si>
  <si>
    <t>BR55-0901</t>
  </si>
  <si>
    <t>AMAZON,ASHFURNDS,BLK01,CSNSTORES,DESINC,HDDS,JCPENNEY01,KOHLDSN,MACY02,NORDSTRACKDS,OLLIIX,OVERSTOCK01,TGTDVS,WALMARTDS,Zulily</t>
  </si>
  <si>
    <t>11/5/2018</t>
  </si>
  <si>
    <t>11/20/2018</t>
  </si>
  <si>
    <t>11/8/2018</t>
  </si>
  <si>
    <t>2/13/2019</t>
  </si>
  <si>
    <t>7/26/2021</t>
  </si>
  <si>
    <t>12/13/2018</t>
  </si>
  <si>
    <t>11/16/2018</t>
  </si>
  <si>
    <t>9/16/2019</t>
  </si>
  <si>
    <t>8/18/2022</t>
  </si>
  <si>
    <t>3/29/2021</t>
  </si>
  <si>
    <t>11/8/2021</t>
  </si>
  <si>
    <t>11/14/2018</t>
  </si>
  <si>
    <t>BR55-0902</t>
  </si>
  <si>
    <t>AMAZON,AMAZONDS,ASHFURNDS,BLK01,CSNSTORES,DESINC,HDDS,JCPENNEY01,KOHLDSN,MACY02,NORDSTRACKDS,OLLIIX,OVERSTOCK01,TGTDVS,Zulily</t>
  </si>
  <si>
    <t>11/21/2018</t>
  </si>
  <si>
    <t>11/9/2018</t>
  </si>
  <si>
    <t>2/22/2019</t>
  </si>
  <si>
    <t>11/21/2019</t>
  </si>
  <si>
    <t>8/30/2021</t>
  </si>
  <si>
    <t>12/10/2018</t>
  </si>
  <si>
    <t>11/28/2020</t>
  </si>
  <si>
    <t>12/22/2020</t>
  </si>
  <si>
    <t>10/6/2019</t>
  </si>
  <si>
    <t>9/17/2021</t>
  </si>
  <si>
    <t>10/11/2022</t>
  </si>
  <si>
    <t>1/20/2023</t>
  </si>
  <si>
    <t>8/7/2021</t>
  </si>
  <si>
    <t>11/29/2018</t>
  </si>
  <si>
    <t>ST55-0182</t>
  </si>
  <si>
    <t>Plush</t>
  </si>
  <si>
    <t>PP001879;PF005996</t>
  </si>
  <si>
    <t>6/27/2023</t>
  </si>
  <si>
    <t>BLK01,CSNSTORES,DESINC,JCPENNEY01,KOHLDSN,MACY02,NRTPORT,OVERSTOCK01,TGTDVS,Zulily</t>
  </si>
  <si>
    <t>6/29/2023</t>
  </si>
  <si>
    <t>7/11/2023</t>
  </si>
  <si>
    <t>9/26/2023</t>
  </si>
  <si>
    <t>8/3/2023</t>
  </si>
  <si>
    <t>8/16/2023</t>
  </si>
  <si>
    <t>12/13/2023</t>
  </si>
  <si>
    <t>2/1/2024</t>
  </si>
  <si>
    <t>8/25/2023</t>
  </si>
  <si>
    <t>9/5/2023</t>
  </si>
  <si>
    <t>7/24/2023</t>
  </si>
  <si>
    <t>7/31/2023</t>
  </si>
  <si>
    <t>9/12/2023</t>
  </si>
  <si>
    <t>11/8/2023</t>
  </si>
  <si>
    <t>7/13/2023</t>
  </si>
  <si>
    <t>10/27/2023</t>
  </si>
  <si>
    <t>2/19/2024</t>
  </si>
  <si>
    <t>10/18/2023</t>
  </si>
  <si>
    <t>ST55-0183</t>
  </si>
  <si>
    <t>6/28/2023</t>
  </si>
  <si>
    <t>BLK01,CSNSTORES,DESINC,JCPENNEY01,KOHLDSN,MACY02,OLLIIX,OVERSTOCK01,TGTDVS,Zulily</t>
  </si>
  <si>
    <t>7/20/2023</t>
  </si>
  <si>
    <t>2/2/2024</t>
  </si>
  <si>
    <t>9/6/2023</t>
  </si>
  <si>
    <t>8/28/2023</t>
  </si>
  <si>
    <t>10/3/2023</t>
  </si>
  <si>
    <t>9/1/2023</t>
  </si>
  <si>
    <t>10/21/2023</t>
  </si>
  <si>
    <t>4/4/2024</t>
  </si>
  <si>
    <t>ST55-0184</t>
  </si>
  <si>
    <t>6/28/2021</t>
  </si>
  <si>
    <t>BLK01,CSNSTORES,DESINC,FINGERHUTDS,JCPENNEY01,KOHLDSN,MACY02,OLLIIX,OVERSTOCK01,TGTDVS,WALMARTDS</t>
  </si>
  <si>
    <t>9/26/2021</t>
  </si>
  <si>
    <t>7/28/2021</t>
  </si>
  <si>
    <t>9/13/2021</t>
  </si>
  <si>
    <t>9/29/2022</t>
  </si>
  <si>
    <t>10/4/2022</t>
  </si>
  <si>
    <t>7/21/2022</t>
  </si>
  <si>
    <t>11/4/2021</t>
  </si>
  <si>
    <t>8/3/2022</t>
  </si>
  <si>
    <t>10/8/2021</t>
  </si>
  <si>
    <t>8/6/2021</t>
  </si>
  <si>
    <t>8/23/2021</t>
  </si>
  <si>
    <t>10/28/2022</t>
  </si>
  <si>
    <t>10/23/2023</t>
  </si>
  <si>
    <t>6/29/2021</t>
  </si>
  <si>
    <t>10/27/2021</t>
  </si>
  <si>
    <t>10/11/2021</t>
  </si>
  <si>
    <t>9/25/2022</t>
  </si>
  <si>
    <t>9/29/2021</t>
  </si>
  <si>
    <t>10/15/2021</t>
  </si>
  <si>
    <t>ST55-0185</t>
  </si>
  <si>
    <t>BLK01,CSNSTORES,DESINC,FINGERHUTDS,JCPENNEY01,KOHLDSN,MACY02,OLLIIX,OVERSTOCK01,TGTDVS,WALMARTDS,Zulily</t>
  </si>
  <si>
    <t>9/22/2021</t>
  </si>
  <si>
    <t>10/18/2022</t>
  </si>
  <si>
    <t>1/19/2022</t>
  </si>
  <si>
    <t>10/13/2021</t>
  </si>
  <si>
    <t>8/27/2021</t>
  </si>
  <si>
    <t>11/15/2021</t>
  </si>
  <si>
    <t>9/18/2023</t>
  </si>
  <si>
    <t>9/20/2022</t>
  </si>
  <si>
    <t>6/26/2023</t>
  </si>
  <si>
    <t>ST55-0186</t>
  </si>
  <si>
    <t>BLK01,CSNSTORES,FINGERHUTDS,JCPENNEY01,KOHLDSN,MACY02,OLLIIX,OVERSCONSIGN,OVERSTOCK01,TGTDVS,WALMARTDS,Zulily</t>
  </si>
  <si>
    <t>8/5/2021</t>
  </si>
  <si>
    <t>11/30/2021</t>
  </si>
  <si>
    <t>9/1/2021</t>
  </si>
  <si>
    <t>12/23/2021</t>
  </si>
  <si>
    <t>10/7/2021</t>
  </si>
  <si>
    <t>9/21/2022</t>
  </si>
  <si>
    <t>10/14/2021</t>
  </si>
  <si>
    <t>ST55-0187</t>
  </si>
  <si>
    <t>BLK01,CSNSTORES,DESINC,FINGERHUTDS,JCPENNEY01,KOHLDSN,MACY02,OLLIIX,OVERSTOCK01,WALMARTDS,Zulily</t>
  </si>
  <si>
    <t>9/23/2021</t>
  </si>
  <si>
    <t>8/15/2021</t>
  </si>
  <si>
    <t>8/26/2022</t>
  </si>
  <si>
    <t>9/6/2021</t>
  </si>
  <si>
    <t>11/3/2023</t>
  </si>
  <si>
    <t>10/4/2021</t>
  </si>
  <si>
    <t>10/20/2021</t>
  </si>
  <si>
    <t>ST55-0272</t>
  </si>
  <si>
    <t>Fila AZ</t>
  </si>
  <si>
    <t>Mattress Pad</t>
  </si>
  <si>
    <t>ART</t>
  </si>
  <si>
    <t>7/3/2023</t>
  </si>
  <si>
    <t>ST55-0273</t>
  </si>
  <si>
    <t>ST55-0274</t>
  </si>
  <si>
    <t>ST55-0275</t>
  </si>
  <si>
    <t>ST55-0276</t>
  </si>
  <si>
    <t>ST55-0277</t>
  </si>
  <si>
    <t>BR55-4071</t>
  </si>
  <si>
    <t>Cool Touch</t>
  </si>
  <si>
    <t>PP001881;PF005998</t>
  </si>
  <si>
    <t>7/5/2023</t>
  </si>
  <si>
    <t>AMAZON,AMAZONDS,BLK01,CSNSTORES,DESINC,JCPENNEY01,KOHLDSN,MACY02,OLLIIX,OVERSTOCK01,TGTDVS</t>
  </si>
  <si>
    <t>9/19/2023</t>
  </si>
  <si>
    <t>9/22/2023</t>
  </si>
  <si>
    <t>10/30/2023</t>
  </si>
  <si>
    <t>10/22/2023</t>
  </si>
  <si>
    <t>11/27/2023</t>
  </si>
  <si>
    <t>12/12/2023</t>
  </si>
  <si>
    <t>11/20/2023</t>
  </si>
  <si>
    <t>10/16/2023</t>
  </si>
  <si>
    <t>BR55-4072</t>
  </si>
  <si>
    <t>AMAZON,AMAZONDS,BLK01,CSNSTORES,HDDS,JCPENNEY01,KOHLDSN,MACY02,OLLIIX,OVERSTOCK01,TGTDVS,Zulily</t>
  </si>
  <si>
    <t>7/6/2023</t>
  </si>
  <si>
    <t>7/25/2023</t>
  </si>
  <si>
    <t>9/25/2023</t>
  </si>
  <si>
    <t>12/11/2023</t>
  </si>
  <si>
    <t>9/21/2023</t>
  </si>
  <si>
    <t>10/26/2023</t>
  </si>
  <si>
    <t>BR55-4073</t>
  </si>
  <si>
    <t>12/21/2023</t>
  </si>
  <si>
    <t>9/14/2023</t>
  </si>
  <si>
    <t>10/1/2023</t>
  </si>
  <si>
    <t>1/2/2024</t>
  </si>
  <si>
    <t>11/6/2023</t>
  </si>
  <si>
    <t>9/20/2023</t>
  </si>
  <si>
    <t>11/21/2023</t>
  </si>
  <si>
    <t>BR55-4074</t>
  </si>
  <si>
    <t>AMAZON,AMAZONDS,BLK01,CSNSTORES,DESINC,HDDS,JCPENNEY01,KOHLDSN,MACY02,OLLIIX,OVERSCONSIGN,OVERSTOCK01,TGTDVS,Zulily</t>
  </si>
  <si>
    <t>7/21/2023</t>
  </si>
  <si>
    <t>8/7/2023</t>
  </si>
  <si>
    <t>11/1/2023</t>
  </si>
  <si>
    <t>10/11/2023</t>
  </si>
  <si>
    <t>8/2/2023</t>
  </si>
  <si>
    <t>11/28/2023</t>
  </si>
  <si>
    <t>9/24/2023</t>
  </si>
  <si>
    <t>BR55-4075</t>
  </si>
  <si>
    <t>7/17/2023</t>
  </si>
  <si>
    <t>8/22/2023</t>
  </si>
  <si>
    <t>8/14/2023</t>
  </si>
  <si>
    <t>11/7/2023</t>
  </si>
  <si>
    <t>9/13/2023</t>
  </si>
  <si>
    <t>10/20/2023</t>
  </si>
  <si>
    <t>BR55-4076</t>
  </si>
  <si>
    <t>AMAZON,AMAZONDS,BLK01,CSNSTORES,HDDS,JCPENNEY01,KOHLDSN,MACY02,OVERSCONSIGN,OVERSTOCK01,TGTDVS</t>
  </si>
  <si>
    <t>10/2/2023</t>
  </si>
  <si>
    <t>9/29/2023</t>
  </si>
  <si>
    <t>9/28/2023</t>
  </si>
  <si>
    <t>10/12/2023</t>
  </si>
  <si>
    <t>ST55-0114</t>
  </si>
  <si>
    <t>Waterproof</t>
  </si>
  <si>
    <t>2/16/2021</t>
  </si>
  <si>
    <t>BLK01,CSNSTORES,FINGERHUTDS,JCPENNEY01,KOHLDSN,MACY02,OLLIIX,OVERSTOCK01,TGTDVS</t>
  </si>
  <si>
    <t>4/8/2021</t>
  </si>
  <si>
    <t>11/23/2021</t>
  </si>
  <si>
    <t>11/2/2021</t>
  </si>
  <si>
    <t>2/22/2021</t>
  </si>
  <si>
    <t>4/26/2021</t>
  </si>
  <si>
    <t>6/8/2021</t>
  </si>
  <si>
    <t>7/19/2023</t>
  </si>
  <si>
    <t>ST55-0115</t>
  </si>
  <si>
    <t>10/24/2023</t>
  </si>
  <si>
    <t>3/20/2021</t>
  </si>
  <si>
    <t>ST55-0116</t>
  </si>
  <si>
    <t>10/18/2021</t>
  </si>
  <si>
    <t>3/9/2021</t>
  </si>
  <si>
    <t>12/7/2023</t>
  </si>
  <si>
    <t>10/19/2021</t>
  </si>
  <si>
    <t>ST55-0117</t>
  </si>
  <si>
    <t>2/24/2021</t>
  </si>
  <si>
    <t>10/12/2021</t>
  </si>
  <si>
    <t>3/12/2021</t>
  </si>
  <si>
    <t>10/15/2023</t>
  </si>
  <si>
    <t>10/5/2021</t>
  </si>
  <si>
    <t>1/13/2022</t>
  </si>
  <si>
    <t>ST55-0118</t>
  </si>
  <si>
    <t>2/19/2021</t>
  </si>
  <si>
    <t>2/21/2021</t>
  </si>
  <si>
    <t>10/2/2021</t>
  </si>
  <si>
    <t>1/31/2022</t>
  </si>
  <si>
    <t>3/19/2021</t>
  </si>
  <si>
    <t>11/13/2023</t>
  </si>
  <si>
    <t>10/26/2021</t>
  </si>
  <si>
    <t>10/10/2021</t>
  </si>
  <si>
    <t>ST55-0119</t>
  </si>
  <si>
    <t>BLK01,CSNSTORES,DESINC,FINGERHUTDS,JCPENNEY01,KOHLDSN,MACY02,OLLIIX,OVERSTOCK01,WALMARTDS</t>
  </si>
  <si>
    <t>2/26/2021</t>
  </si>
  <si>
    <t>4/6/2021</t>
  </si>
  <si>
    <t>11/29/2021</t>
  </si>
  <si>
    <t>3/21/2021</t>
  </si>
  <si>
    <t>4/17/2023</t>
  </si>
  <si>
    <t>1/6/2022</t>
  </si>
  <si>
    <t>WR55-1778</t>
  </si>
  <si>
    <t>Woolrich</t>
  </si>
  <si>
    <t>Heated Sherpa</t>
  </si>
  <si>
    <t>C</t>
  </si>
  <si>
    <t>PF003450</t>
  </si>
  <si>
    <t>Berber</t>
  </si>
  <si>
    <t>9/21/2017</t>
  </si>
  <si>
    <t>BLK01,CSNSTORES,HDDS,JCPENNEY01,KOHLDSN,MACY02,OLLIIX,OVERSTOCK01,TGTDVS,WALMARTDS</t>
  </si>
  <si>
    <t>12/13/2016</t>
  </si>
  <si>
    <t>8/27/2016</t>
  </si>
  <si>
    <t>9/12/2016</t>
  </si>
  <si>
    <t>9/20/2018</t>
  </si>
  <si>
    <t>1/4/2018</t>
  </si>
  <si>
    <t>8/1/2020</t>
  </si>
  <si>
    <t>11/4/2020</t>
  </si>
  <si>
    <t>10/21/2016</t>
  </si>
  <si>
    <t>7/27/2016</t>
  </si>
  <si>
    <t>1/16/2022</t>
  </si>
  <si>
    <t>3/18/2019</t>
  </si>
  <si>
    <t>12/6/2021</t>
  </si>
  <si>
    <t>4/19/2023</t>
  </si>
  <si>
    <t>11/18/2016</t>
  </si>
  <si>
    <t>11/3/2021</t>
  </si>
  <si>
    <t>9/27/2018</t>
  </si>
  <si>
    <t>WR55-3906</t>
  </si>
  <si>
    <t>AMAZON,AMAZONDS,CSNSTORES,HDDS,KOHLDSN,MACY02,OLLIIX,OVERSTOCK01,TGTDVS</t>
  </si>
  <si>
    <t>1/25/2024</t>
  </si>
  <si>
    <t>6/23/2023</t>
  </si>
  <si>
    <t>4/1/2024</t>
  </si>
  <si>
    <t>WR55-1779</t>
  </si>
  <si>
    <t>ASHFURNDS,BLK01,CSNSTORES,HDDS,JCPENNEY01,KOHLDSN,MACY02,OLLIIX,OVERSTOCK01,TGTDVS,WALMARTDS</t>
  </si>
  <si>
    <t>10/10/2016</t>
  </si>
  <si>
    <t>9/17/2018</t>
  </si>
  <si>
    <t>11/13/2017</t>
  </si>
  <si>
    <t>11/27/2021</t>
  </si>
  <si>
    <t>8/17/2020</t>
  </si>
  <si>
    <t>10/10/2019</t>
  </si>
  <si>
    <t>1/10/2017</t>
  </si>
  <si>
    <t>10/24/2016</t>
  </si>
  <si>
    <t>3/23/2020</t>
  </si>
  <si>
    <t>WR55-1780</t>
  </si>
  <si>
    <t>ASHFURNDS,BLK01,CSNSTORES,HDDS,HSNDS,JCPENNEY01,KOHLDSN,MACY02,OLLIIX,OVERSTOCK01,TGTDVS,WALMARTDS</t>
  </si>
  <si>
    <t>9/15/2016</t>
  </si>
  <si>
    <t>11/25/2016</t>
  </si>
  <si>
    <t>8/29/2018</t>
  </si>
  <si>
    <t>1/27/2017</t>
  </si>
  <si>
    <t>7/14/2022</t>
  </si>
  <si>
    <t>8/19/2020</t>
  </si>
  <si>
    <t>11/25/2020</t>
  </si>
  <si>
    <t>8/27/2017</t>
  </si>
  <si>
    <t>11/16/2023</t>
  </si>
  <si>
    <t>1/5/2017</t>
  </si>
  <si>
    <t>10/14/2018</t>
  </si>
  <si>
    <t>WR55-1781</t>
  </si>
  <si>
    <t>11/15/2016</t>
  </si>
  <si>
    <t>10/7/2016</t>
  </si>
  <si>
    <t>9/10/2018</t>
  </si>
  <si>
    <t>8/6/2020</t>
  </si>
  <si>
    <t>10/14/2016</t>
  </si>
  <si>
    <t>12/21/2020</t>
  </si>
  <si>
    <t>12/4/2017</t>
  </si>
  <si>
    <t>1/12/2017</t>
  </si>
  <si>
    <t>10/8/2018</t>
  </si>
  <si>
    <t>WR55-1782</t>
  </si>
  <si>
    <t>8/6/2018</t>
  </si>
  <si>
    <t>9/15/2020</t>
  </si>
  <si>
    <t>10/15/2019</t>
  </si>
  <si>
    <t>ST55-0254</t>
  </si>
  <si>
    <t>Plush Top Heated AZ</t>
  </si>
  <si>
    <t>Plush Top Heated Mattress Pad</t>
  </si>
  <si>
    <t>ARB</t>
  </si>
  <si>
    <t>8/31/2022</t>
  </si>
  <si>
    <t>AMAZONDS,DESINC</t>
  </si>
  <si>
    <t>2/7/2023</t>
  </si>
  <si>
    <t>3/27/2023</t>
  </si>
  <si>
    <t>ST55-0255</t>
  </si>
  <si>
    <t>1/18/2024</t>
  </si>
  <si>
    <t>3/16/2023</t>
  </si>
  <si>
    <t>ST55-0256</t>
  </si>
  <si>
    <t>ST55-0257</t>
  </si>
  <si>
    <t>3/20/2023</t>
  </si>
  <si>
    <t>ST55-0258</t>
  </si>
  <si>
    <t>2/22/2023</t>
  </si>
  <si>
    <t>ST55-0259</t>
  </si>
  <si>
    <t>9/1/2022</t>
  </si>
  <si>
    <t>9/4/2023</t>
  </si>
  <si>
    <t>ST55-0266</t>
  </si>
  <si>
    <t>Microfiber Heated</t>
  </si>
  <si>
    <t>PP001880;PF005997</t>
  </si>
  <si>
    <t>BLK01,CSNSTORES,DESINC,JCPENNEY01,KOHLDSN,MACY02,OLLIIX,OVERSTOCK01,TGTDVS</t>
  </si>
  <si>
    <t>7/26/2023</t>
  </si>
  <si>
    <t>11/15/2023</t>
  </si>
  <si>
    <t>12/15/2023</t>
  </si>
  <si>
    <t>ST55-0267</t>
  </si>
  <si>
    <t>11/9/2023</t>
  </si>
  <si>
    <t>11/22/2023</t>
  </si>
  <si>
    <t>9/11/2023</t>
  </si>
  <si>
    <t>ST55-0268</t>
  </si>
  <si>
    <t>BLK01,CSNSTORES,DESINC,JCPENNEY01,KOHLDSN,MACY02,OVERSTOCK01,TGTDVS,Zulily</t>
  </si>
  <si>
    <t>8/24/2023</t>
  </si>
  <si>
    <t>ST55-0269</t>
  </si>
  <si>
    <t>8/17/2023</t>
  </si>
  <si>
    <t>8/21/2023</t>
  </si>
  <si>
    <t>11/25/2023</t>
  </si>
  <si>
    <t>ST55-0270</t>
  </si>
  <si>
    <t>BLK01,CSNSTORES,DESINC,KOHLDSN,MACY02,OLLIIX,OVERSTOCK01,TGTDVS,Zulily</t>
  </si>
  <si>
    <t>8/13/2023</t>
  </si>
  <si>
    <t>ST55-0271</t>
  </si>
  <si>
    <t>BLK01,DESINC,JCPENNEY01,KOHLDSN,MACY02,OVERSTOCK01,TGTDVS,Zulily</t>
  </si>
  <si>
    <t>11/24/2023</t>
  </si>
  <si>
    <t>MCC55-2165</t>
  </si>
  <si>
    <t>Premier Comfort</t>
  </si>
  <si>
    <t>Heated</t>
  </si>
  <si>
    <t>CVC Heated Mattress Pad</t>
  </si>
  <si>
    <t>7/31/2020</t>
  </si>
  <si>
    <t>11/9/2020</t>
  </si>
  <si>
    <t>MCC55-2166</t>
  </si>
  <si>
    <t>TXL</t>
  </si>
  <si>
    <t>9/7/2020</t>
  </si>
  <si>
    <t>MCC55-2167</t>
  </si>
  <si>
    <t>10/15/2020</t>
  </si>
  <si>
    <t>MCC55-2168</t>
  </si>
  <si>
    <t>MCC55-2169</t>
  </si>
  <si>
    <t>10/12/2020</t>
  </si>
  <si>
    <t>MCC55-2170</t>
  </si>
  <si>
    <t>10/8/2020</t>
  </si>
  <si>
    <t>MCH55-5447</t>
  </si>
  <si>
    <t>All Season</t>
  </si>
  <si>
    <t>Cal King: 72x84"+15"</t>
  </si>
  <si>
    <t>MACY</t>
  </si>
  <si>
    <t>MCH55-5444</t>
  </si>
  <si>
    <t>Full: 54x75"+15"</t>
  </si>
  <si>
    <t>MCH55-5446</t>
  </si>
  <si>
    <t>King: 78x80"+15"</t>
  </si>
  <si>
    <t>MCH55-5445</t>
  </si>
  <si>
    <t>Queen: 60x80"+15"</t>
  </si>
  <si>
    <t>MCH55-5443</t>
  </si>
  <si>
    <t>Twin XL: 39x80"+15"</t>
  </si>
  <si>
    <t>MCH55-5442</t>
  </si>
  <si>
    <t>Twin: 39x75"+15"</t>
  </si>
  <si>
    <t>MCH55-4908</t>
  </si>
  <si>
    <t>MCH55-4905</t>
  </si>
  <si>
    <t>MCH55-4907</t>
  </si>
  <si>
    <t>MCH55-4904</t>
  </si>
  <si>
    <t>MCH55-5441</t>
  </si>
  <si>
    <t>Microfiber Waterproof</t>
  </si>
  <si>
    <t>MCH55-5438</t>
  </si>
  <si>
    <t>MCH55-5440</t>
  </si>
  <si>
    <t>MCH55-5439</t>
  </si>
  <si>
    <t>MCH55-5437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</si>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</sst>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45</v>
      </c>
      <c r="M6" s="3">
        <v>47.25</v>
      </c>
      <c r="N6" s="3">
        <v>89.99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130</v>
      </c>
      <c r="V6" s="2" t="s">
        <v>133</v>
      </c>
      <c r="W6" s="2" t="s">
        <v>134</v>
      </c>
      <c r="X6" s="2" t="s">
        <v>130</v>
      </c>
      <c r="Y6" s="2" t="s">
        <v>135</v>
      </c>
      <c r="Z6" s="4">
        <v>59</v>
      </c>
      <c r="AA6" s="4">
        <f>=ROUNDDOWN(1.78787878787879,0)</f>
      </c>
      <c r="AB6" s="5">
        <v>33</v>
      </c>
      <c r="AC6" s="2" t="s">
        <v>136</v>
      </c>
      <c r="AD6" s="4">
        <v>240</v>
      </c>
      <c r="AE6" s="4">
        <v>680</v>
      </c>
      <c r="AF6" s="6">
        <v>65</v>
      </c>
      <c r="AG6" s="6"/>
      <c r="AH6" s="7">
        <v>0.7432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412</v>
      </c>
      <c r="AQ6" s="8">
        <v>16853.32</v>
      </c>
      <c r="AR6" s="4"/>
      <c r="AS6" s="8"/>
      <c r="AT6" s="7"/>
      <c r="AU6" s="7"/>
      <c r="AV6" s="4">
        <v>18025</v>
      </c>
      <c r="AW6" s="8">
        <v>921477.17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0.0183</v>
      </c>
      <c r="BC6" s="4">
        <v>18025</v>
      </c>
      <c r="BD6" s="8">
        <v>921477.17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412</v>
      </c>
      <c r="BK6" s="8">
        <v>16853.32</v>
      </c>
      <c r="BL6" s="2" t="s">
        <v>137</v>
      </c>
      <c r="BM6" s="7">
        <v>1</v>
      </c>
      <c r="BN6" s="7">
        <v>1</v>
      </c>
      <c r="BO6" s="4">
        <v>352</v>
      </c>
      <c r="BP6" s="8">
        <v>14051.84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5</v>
      </c>
      <c r="CB6" s="8">
        <v>225.7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/>
      <c r="CN6" s="8"/>
      <c r="CO6" s="4"/>
      <c r="CP6" s="8"/>
      <c r="CQ6" s="7"/>
      <c r="CR6" s="7"/>
      <c r="CS6" s="2" t="s">
        <v>130</v>
      </c>
      <c r="CT6" s="2" t="s">
        <v>130</v>
      </c>
      <c r="CU6" s="2" t="s">
        <v>130</v>
      </c>
      <c r="CV6" s="2" t="s">
        <v>130</v>
      </c>
      <c r="CW6" s="2" t="s">
        <v>130</v>
      </c>
      <c r="CX6" s="2" t="s">
        <v>130</v>
      </c>
      <c r="CY6" s="4">
        <v>14</v>
      </c>
      <c r="CZ6" s="8">
        <v>669.76</v>
      </c>
      <c r="DA6" s="4"/>
      <c r="DB6" s="8"/>
      <c r="DC6" s="7"/>
      <c r="DD6" s="7"/>
      <c r="DE6" s="2" t="s">
        <v>138</v>
      </c>
      <c r="DF6" s="2" t="s">
        <v>127</v>
      </c>
      <c r="DG6" s="2" t="s">
        <v>141</v>
      </c>
      <c r="DH6" s="2" t="s">
        <v>143</v>
      </c>
      <c r="DI6" s="2" t="s">
        <v>140</v>
      </c>
      <c r="DJ6" s="2" t="s">
        <v>130</v>
      </c>
      <c r="DK6" s="4">
        <v>2</v>
      </c>
      <c r="DL6" s="8">
        <v>97.18</v>
      </c>
      <c r="DM6" s="4"/>
      <c r="DN6" s="8"/>
      <c r="DO6" s="7"/>
      <c r="DP6" s="7"/>
      <c r="DQ6" s="2" t="s">
        <v>138</v>
      </c>
      <c r="DR6" s="2" t="s">
        <v>127</v>
      </c>
      <c r="DS6" s="2" t="s">
        <v>144</v>
      </c>
      <c r="DT6" s="2" t="s">
        <v>145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138</v>
      </c>
      <c r="ED6" s="2" t="s">
        <v>127</v>
      </c>
      <c r="EE6" s="2" t="s">
        <v>141</v>
      </c>
      <c r="EF6" s="2" t="s">
        <v>146</v>
      </c>
      <c r="EG6" s="2" t="s">
        <v>140</v>
      </c>
      <c r="EH6" s="2" t="s">
        <v>130</v>
      </c>
      <c r="EI6" s="4">
        <v>17</v>
      </c>
      <c r="EJ6" s="8">
        <v>770.95</v>
      </c>
      <c r="EK6" s="4"/>
      <c r="EL6" s="8"/>
      <c r="EM6" s="7"/>
      <c r="EN6" s="7"/>
      <c r="EO6" s="2" t="s">
        <v>138</v>
      </c>
      <c r="EP6" s="2" t="s">
        <v>127</v>
      </c>
      <c r="EQ6" s="2" t="s">
        <v>141</v>
      </c>
      <c r="ER6" s="2" t="s">
        <v>142</v>
      </c>
      <c r="ES6" s="2" t="s">
        <v>140</v>
      </c>
      <c r="ET6" s="2" t="s">
        <v>130</v>
      </c>
      <c r="EU6" s="4">
        <v>8</v>
      </c>
      <c r="EV6" s="8">
        <v>382.72</v>
      </c>
      <c r="EW6" s="4"/>
      <c r="EX6" s="8"/>
      <c r="EY6" s="7"/>
      <c r="EZ6" s="7"/>
      <c r="FA6" s="2" t="s">
        <v>138</v>
      </c>
      <c r="FB6" s="2" t="s">
        <v>127</v>
      </c>
      <c r="FC6" s="2" t="s">
        <v>147</v>
      </c>
      <c r="FD6" s="2" t="s">
        <v>148</v>
      </c>
      <c r="FE6" s="2" t="s">
        <v>140</v>
      </c>
      <c r="FF6" s="2" t="s">
        <v>130</v>
      </c>
      <c r="FG6" s="4">
        <v>5</v>
      </c>
      <c r="FH6" s="8">
        <v>220.48</v>
      </c>
      <c r="FI6" s="4"/>
      <c r="FJ6" s="8"/>
      <c r="FK6" s="7"/>
      <c r="FL6" s="7"/>
      <c r="FM6" s="2" t="s">
        <v>138</v>
      </c>
      <c r="FN6" s="2" t="s">
        <v>127</v>
      </c>
      <c r="FO6" s="2" t="s">
        <v>141</v>
      </c>
      <c r="FP6" s="2" t="s">
        <v>142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141</v>
      </c>
      <c r="GB6" s="2" t="s">
        <v>149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150</v>
      </c>
      <c r="GN6" s="2" t="s">
        <v>151</v>
      </c>
      <c r="GO6" s="2" t="s">
        <v>140</v>
      </c>
      <c r="GP6" s="2" t="s">
        <v>130</v>
      </c>
      <c r="GQ6" s="4">
        <v>1</v>
      </c>
      <c r="GR6" s="8">
        <v>47.24</v>
      </c>
      <c r="GS6" s="4"/>
      <c r="GT6" s="8"/>
      <c r="GU6" s="7"/>
      <c r="GV6" s="7"/>
      <c r="GW6" s="2" t="s">
        <v>138</v>
      </c>
      <c r="GX6" s="2" t="s">
        <v>127</v>
      </c>
      <c r="GY6" s="2" t="s">
        <v>141</v>
      </c>
      <c r="GZ6" s="2" t="s">
        <v>152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153</v>
      </c>
      <c r="HJ6" s="2" t="s">
        <v>154</v>
      </c>
      <c r="HK6" s="2" t="s">
        <v>155</v>
      </c>
      <c r="HL6" s="2" t="s">
        <v>156</v>
      </c>
      <c r="HM6" s="2" t="s">
        <v>140</v>
      </c>
      <c r="HN6" s="2" t="s">
        <v>130</v>
      </c>
      <c r="HO6" s="4">
        <v>2</v>
      </c>
      <c r="HP6" s="8">
        <v>99.22</v>
      </c>
      <c r="HQ6" s="4"/>
      <c r="HR6" s="8"/>
      <c r="HS6" s="7"/>
      <c r="HT6" s="7"/>
      <c r="HU6" s="2" t="s">
        <v>138</v>
      </c>
      <c r="HV6" s="2" t="s">
        <v>127</v>
      </c>
      <c r="HW6" s="2" t="s">
        <v>157</v>
      </c>
      <c r="HX6" s="2" t="s">
        <v>158</v>
      </c>
      <c r="HY6" s="2" t="s">
        <v>140</v>
      </c>
      <c r="HZ6" s="2" t="s">
        <v>130</v>
      </c>
      <c r="IA6" s="4">
        <v>1</v>
      </c>
      <c r="IB6" s="8">
        <v>47.25</v>
      </c>
      <c r="IC6" s="4"/>
      <c r="ID6" s="8"/>
      <c r="IE6" s="7"/>
      <c r="IF6" s="7"/>
      <c r="IG6" s="2" t="s">
        <v>138</v>
      </c>
      <c r="IH6" s="2" t="s">
        <v>127</v>
      </c>
      <c r="II6" s="2" t="s">
        <v>159</v>
      </c>
      <c r="IJ6" s="2" t="s">
        <v>160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154</v>
      </c>
      <c r="IU6" s="2" t="s">
        <v>161</v>
      </c>
      <c r="IV6" s="2" t="s">
        <v>162</v>
      </c>
      <c r="IW6" s="2" t="s">
        <v>140</v>
      </c>
      <c r="IX6" s="2" t="s">
        <v>130</v>
      </c>
      <c r="IY6" s="4">
        <v>1</v>
      </c>
      <c r="IZ6" s="8">
        <v>51.98</v>
      </c>
      <c r="JA6" s="4"/>
      <c r="JB6" s="8"/>
      <c r="JC6" s="7"/>
      <c r="JD6" s="7"/>
      <c r="JE6" s="2" t="s">
        <v>138</v>
      </c>
      <c r="JF6" s="2" t="s">
        <v>127</v>
      </c>
      <c r="JG6" s="2" t="s">
        <v>163</v>
      </c>
      <c r="JH6" s="2" t="s">
        <v>164</v>
      </c>
      <c r="JI6" s="2" t="s">
        <v>140</v>
      </c>
      <c r="JJ6" s="2" t="s">
        <v>130</v>
      </c>
      <c r="JK6" s="4">
        <v>4</v>
      </c>
      <c r="JL6" s="8">
        <v>189</v>
      </c>
      <c r="JM6" s="4"/>
      <c r="JN6" s="8"/>
      <c r="JO6" s="7"/>
      <c r="JP6" s="7"/>
      <c r="JQ6" s="2" t="s">
        <v>138</v>
      </c>
      <c r="JR6" s="2" t="s">
        <v>127</v>
      </c>
      <c r="JS6" s="2" t="s">
        <v>165</v>
      </c>
      <c r="JT6" s="2" t="s">
        <v>166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167</v>
      </c>
      <c r="KF6" s="2" t="s">
        <v>168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138</v>
      </c>
      <c r="KP6" s="2" t="s">
        <v>127</v>
      </c>
      <c r="KQ6" s="2" t="s">
        <v>169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170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138</v>
      </c>
      <c r="LZ6" s="2" t="s">
        <v>171</v>
      </c>
      <c r="MA6" s="2" t="s">
        <v>172</v>
      </c>
      <c r="MB6" s="2" t="s">
        <v>139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130</v>
      </c>
      <c r="ML6" s="2" t="s">
        <v>130</v>
      </c>
      <c r="MM6" s="2" t="s">
        <v>130</v>
      </c>
      <c r="MN6" s="2" t="s">
        <v>130</v>
      </c>
      <c r="MO6" s="2" t="s">
        <v>130</v>
      </c>
      <c r="MP6" s="2" t="s">
        <v>130</v>
      </c>
      <c r="MQ6" s="4"/>
      <c r="MR6" s="8"/>
      <c r="MS6" s="4"/>
      <c r="MT6" s="8"/>
      <c r="MU6" s="7"/>
      <c r="MV6" s="7"/>
      <c r="MW6" s="2" t="s">
        <v>173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138</v>
      </c>
      <c r="NJ6" s="2" t="s">
        <v>127</v>
      </c>
      <c r="NK6" s="2" t="s">
        <v>174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138</v>
      </c>
      <c r="NV6" s="2" t="s">
        <v>154</v>
      </c>
      <c r="NW6" s="2" t="s">
        <v>175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176</v>
      </c>
      <c r="OH6" s="2" t="s">
        <v>127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170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173</v>
      </c>
      <c r="PF6" s="2" t="s">
        <v>127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173</v>
      </c>
      <c r="PR6" s="2" t="s">
        <v>127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176</v>
      </c>
      <c r="QD6" s="2" t="s">
        <v>154</v>
      </c>
      <c r="QE6" s="2" t="s">
        <v>177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173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179</v>
      </c>
      <c r="K7" s="2" t="s">
        <v>126</v>
      </c>
      <c r="L7" s="3">
        <v>45</v>
      </c>
      <c r="M7" s="3">
        <v>47.25</v>
      </c>
      <c r="N7" s="3">
        <v>89.99</v>
      </c>
      <c r="O7" s="2" t="s">
        <v>127</v>
      </c>
      <c r="P7" s="2" t="s">
        <v>180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130</v>
      </c>
      <c r="V7" s="2" t="s">
        <v>133</v>
      </c>
      <c r="W7" s="2" t="s">
        <v>134</v>
      </c>
      <c r="X7" s="2" t="s">
        <v>130</v>
      </c>
      <c r="Y7" s="2" t="s">
        <v>135</v>
      </c>
      <c r="Z7" s="4"/>
      <c r="AA7" s="4">
        <f>=ROUNDDOWN({0},0)</f>
      </c>
      <c r="AB7" s="5">
        <v>617</v>
      </c>
      <c r="AC7" s="2" t="s">
        <v>136</v>
      </c>
      <c r="AD7" s="4">
        <v>1500</v>
      </c>
      <c r="AE7" s="4">
        <v>6780</v>
      </c>
      <c r="AF7" s="6">
        <v>65</v>
      </c>
      <c r="AG7" s="6"/>
      <c r="AH7" s="7">
        <v>0.3934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9739</v>
      </c>
      <c r="AQ7" s="8">
        <v>386003.22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0.4189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9739</v>
      </c>
      <c r="BK7" s="8">
        <v>386003.22</v>
      </c>
      <c r="BL7" s="2" t="s">
        <v>181</v>
      </c>
      <c r="BM7" s="7">
        <v>1</v>
      </c>
      <c r="BN7" s="7">
        <v>1</v>
      </c>
      <c r="BO7" s="4">
        <v>9511</v>
      </c>
      <c r="BP7" s="8">
        <v>374352.96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182</v>
      </c>
      <c r="BY7" s="2" t="s">
        <v>140</v>
      </c>
      <c r="BZ7" s="2" t="s">
        <v>130</v>
      </c>
      <c r="CA7" s="4">
        <v>8</v>
      </c>
      <c r="CB7" s="8">
        <v>361.12</v>
      </c>
      <c r="CC7" s="4"/>
      <c r="CD7" s="8"/>
      <c r="CE7" s="7"/>
      <c r="CF7" s="7"/>
      <c r="CG7" s="2" t="s">
        <v>138</v>
      </c>
      <c r="CH7" s="2" t="s">
        <v>127</v>
      </c>
      <c r="CI7" s="2" t="s">
        <v>183</v>
      </c>
      <c r="CJ7" s="2" t="s">
        <v>184</v>
      </c>
      <c r="CK7" s="2" t="s">
        <v>140</v>
      </c>
      <c r="CL7" s="2" t="s">
        <v>130</v>
      </c>
      <c r="CM7" s="4"/>
      <c r="CN7" s="8"/>
      <c r="CO7" s="4"/>
      <c r="CP7" s="8"/>
      <c r="CQ7" s="7"/>
      <c r="CR7" s="7"/>
      <c r="CS7" s="2" t="s">
        <v>130</v>
      </c>
      <c r="CT7" s="2" t="s">
        <v>130</v>
      </c>
      <c r="CU7" s="2" t="s">
        <v>130</v>
      </c>
      <c r="CV7" s="2" t="s">
        <v>130</v>
      </c>
      <c r="CW7" s="2" t="s">
        <v>130</v>
      </c>
      <c r="CX7" s="2" t="s">
        <v>130</v>
      </c>
      <c r="CY7" s="4">
        <v>11</v>
      </c>
      <c r="CZ7" s="8">
        <v>526.24</v>
      </c>
      <c r="DA7" s="4"/>
      <c r="DB7" s="8"/>
      <c r="DC7" s="7"/>
      <c r="DD7" s="7"/>
      <c r="DE7" s="2" t="s">
        <v>138</v>
      </c>
      <c r="DF7" s="2" t="s">
        <v>127</v>
      </c>
      <c r="DG7" s="2" t="s">
        <v>147</v>
      </c>
      <c r="DH7" s="2" t="s">
        <v>185</v>
      </c>
      <c r="DI7" s="2" t="s">
        <v>140</v>
      </c>
      <c r="DJ7" s="2" t="s">
        <v>130</v>
      </c>
      <c r="DK7" s="4">
        <v>3</v>
      </c>
      <c r="DL7" s="8">
        <v>145.77</v>
      </c>
      <c r="DM7" s="4"/>
      <c r="DN7" s="8"/>
      <c r="DO7" s="7"/>
      <c r="DP7" s="7"/>
      <c r="DQ7" s="2" t="s">
        <v>138</v>
      </c>
      <c r="DR7" s="2" t="s">
        <v>127</v>
      </c>
      <c r="DS7" s="2" t="s">
        <v>144</v>
      </c>
      <c r="DT7" s="2" t="s">
        <v>186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127</v>
      </c>
      <c r="EE7" s="2" t="s">
        <v>187</v>
      </c>
      <c r="EF7" s="2" t="s">
        <v>188</v>
      </c>
      <c r="EG7" s="2" t="s">
        <v>140</v>
      </c>
      <c r="EH7" s="2" t="s">
        <v>130</v>
      </c>
      <c r="EI7" s="4">
        <v>189</v>
      </c>
      <c r="EJ7" s="8">
        <v>9644.67</v>
      </c>
      <c r="EK7" s="4"/>
      <c r="EL7" s="8"/>
      <c r="EM7" s="7"/>
      <c r="EN7" s="7"/>
      <c r="EO7" s="2" t="s">
        <v>138</v>
      </c>
      <c r="EP7" s="2" t="s">
        <v>127</v>
      </c>
      <c r="EQ7" s="2" t="s">
        <v>189</v>
      </c>
      <c r="ER7" s="2" t="s">
        <v>190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138</v>
      </c>
      <c r="FB7" s="2" t="s">
        <v>127</v>
      </c>
      <c r="FC7" s="2" t="s">
        <v>147</v>
      </c>
      <c r="FD7" s="2" t="s">
        <v>191</v>
      </c>
      <c r="FE7" s="2" t="s">
        <v>140</v>
      </c>
      <c r="FF7" s="2" t="s">
        <v>130</v>
      </c>
      <c r="FG7" s="4">
        <v>6</v>
      </c>
      <c r="FH7" s="8">
        <v>257.53</v>
      </c>
      <c r="FI7" s="4"/>
      <c r="FJ7" s="8"/>
      <c r="FK7" s="7"/>
      <c r="FL7" s="7"/>
      <c r="FM7" s="2" t="s">
        <v>138</v>
      </c>
      <c r="FN7" s="2" t="s">
        <v>127</v>
      </c>
      <c r="FO7" s="2" t="s">
        <v>192</v>
      </c>
      <c r="FP7" s="2" t="s">
        <v>193</v>
      </c>
      <c r="FQ7" s="2" t="s">
        <v>140</v>
      </c>
      <c r="FR7" s="2" t="s">
        <v>130</v>
      </c>
      <c r="FS7" s="4">
        <v>5</v>
      </c>
      <c r="FT7" s="8">
        <v>413.95</v>
      </c>
      <c r="FU7" s="4"/>
      <c r="FV7" s="8"/>
      <c r="FW7" s="7"/>
      <c r="FX7" s="7"/>
      <c r="FY7" s="2" t="s">
        <v>138</v>
      </c>
      <c r="FZ7" s="2" t="s">
        <v>127</v>
      </c>
      <c r="GA7" s="2" t="s">
        <v>141</v>
      </c>
      <c r="GB7" s="2" t="s">
        <v>194</v>
      </c>
      <c r="GC7" s="2" t="s">
        <v>140</v>
      </c>
      <c r="GD7" s="2" t="s">
        <v>130</v>
      </c>
      <c r="GE7" s="4">
        <v>2</v>
      </c>
      <c r="GF7" s="8">
        <v>93.06</v>
      </c>
      <c r="GG7" s="4"/>
      <c r="GH7" s="8"/>
      <c r="GI7" s="7"/>
      <c r="GJ7" s="7"/>
      <c r="GK7" s="2" t="s">
        <v>138</v>
      </c>
      <c r="GL7" s="2" t="s">
        <v>127</v>
      </c>
      <c r="GM7" s="2" t="s">
        <v>195</v>
      </c>
      <c r="GN7" s="2" t="s">
        <v>196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138</v>
      </c>
      <c r="GX7" s="2" t="s">
        <v>127</v>
      </c>
      <c r="GY7" s="2" t="s">
        <v>141</v>
      </c>
      <c r="GZ7" s="2" t="s">
        <v>197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153</v>
      </c>
      <c r="HJ7" s="2" t="s">
        <v>154</v>
      </c>
      <c r="HK7" s="2" t="s">
        <v>198</v>
      </c>
      <c r="HL7" s="2" t="s">
        <v>199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138</v>
      </c>
      <c r="HV7" s="2" t="s">
        <v>127</v>
      </c>
      <c r="HW7" s="2" t="s">
        <v>200</v>
      </c>
      <c r="HX7" s="2" t="s">
        <v>201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138</v>
      </c>
      <c r="IH7" s="2" t="s">
        <v>127</v>
      </c>
      <c r="II7" s="2" t="s">
        <v>159</v>
      </c>
      <c r="IJ7" s="2" t="s">
        <v>202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171</v>
      </c>
      <c r="IU7" s="2" t="s">
        <v>203</v>
      </c>
      <c r="IV7" s="2" t="s">
        <v>204</v>
      </c>
      <c r="IW7" s="2" t="s">
        <v>140</v>
      </c>
      <c r="IX7" s="2" t="s">
        <v>130</v>
      </c>
      <c r="IY7" s="4">
        <v>4</v>
      </c>
      <c r="IZ7" s="8">
        <v>207.92</v>
      </c>
      <c r="JA7" s="4"/>
      <c r="JB7" s="8"/>
      <c r="JC7" s="7"/>
      <c r="JD7" s="7"/>
      <c r="JE7" s="2" t="s">
        <v>138</v>
      </c>
      <c r="JF7" s="2" t="s">
        <v>127</v>
      </c>
      <c r="JG7" s="2" t="s">
        <v>205</v>
      </c>
      <c r="JH7" s="2" t="s">
        <v>206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127</v>
      </c>
      <c r="JS7" s="2" t="s">
        <v>165</v>
      </c>
      <c r="JT7" s="2" t="s">
        <v>207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208</v>
      </c>
      <c r="KD7" s="2" t="s">
        <v>127</v>
      </c>
      <c r="KE7" s="2" t="s">
        <v>167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138</v>
      </c>
      <c r="KP7" s="2" t="s">
        <v>127</v>
      </c>
      <c r="KQ7" s="2" t="s">
        <v>209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170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138</v>
      </c>
      <c r="LZ7" s="2" t="s">
        <v>171</v>
      </c>
      <c r="MA7" s="2" t="s">
        <v>210</v>
      </c>
      <c r="MB7" s="2" t="s">
        <v>211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173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138</v>
      </c>
      <c r="NJ7" s="2" t="s">
        <v>127</v>
      </c>
      <c r="NK7" s="2" t="s">
        <v>174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173</v>
      </c>
      <c r="NV7" s="2" t="s">
        <v>154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176</v>
      </c>
      <c r="OH7" s="2" t="s">
        <v>127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170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212</v>
      </c>
      <c r="PF7" s="2" t="s">
        <v>127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173</v>
      </c>
      <c r="PR7" s="2" t="s">
        <v>127</v>
      </c>
      <c r="PS7" s="2" t="s">
        <v>130</v>
      </c>
      <c r="PT7" s="2" t="s">
        <v>130</v>
      </c>
      <c r="PU7" s="2" t="s">
        <v>140</v>
      </c>
      <c r="PV7" s="2" t="s">
        <v>130</v>
      </c>
      <c r="PW7" s="4"/>
      <c r="PX7" s="8"/>
      <c r="PY7" s="4"/>
      <c r="PZ7" s="8"/>
      <c r="QA7" s="7"/>
      <c r="QB7" s="7"/>
      <c r="QC7" s="2" t="s">
        <v>176</v>
      </c>
      <c r="QD7" s="2" t="s">
        <v>154</v>
      </c>
      <c r="QE7" s="2" t="s">
        <v>213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173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130</v>
      </c>
    </row>
    <row r="8">
      <c r="A8" s="2" t="s">
        <v>214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215</v>
      </c>
      <c r="K8" s="2" t="s">
        <v>126</v>
      </c>
      <c r="L8" s="3">
        <v>50</v>
      </c>
      <c r="M8" s="3">
        <v>52.5</v>
      </c>
      <c r="N8" s="3">
        <v>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130</v>
      </c>
      <c r="V8" s="2" t="s">
        <v>133</v>
      </c>
      <c r="W8" s="2" t="s">
        <v>134</v>
      </c>
      <c r="X8" s="2" t="s">
        <v>130</v>
      </c>
      <c r="Y8" s="2" t="s">
        <v>135</v>
      </c>
      <c r="Z8" s="4">
        <v>520</v>
      </c>
      <c r="AA8" s="4">
        <f>=ROUNDDOWN(2.53658536585366,0)</f>
      </c>
      <c r="AB8" s="5">
        <v>205</v>
      </c>
      <c r="AC8" s="2" t="s">
        <v>136</v>
      </c>
      <c r="AD8" s="4">
        <v>160</v>
      </c>
      <c r="AE8" s="4">
        <v>1610</v>
      </c>
      <c r="AF8" s="6">
        <v>65</v>
      </c>
      <c r="AG8" s="6"/>
      <c r="AH8" s="7">
        <v>0.6339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1128</v>
      </c>
      <c r="AQ8" s="8">
        <v>51984.4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0.0564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1128</v>
      </c>
      <c r="BK8" s="8">
        <v>51984.4</v>
      </c>
      <c r="BL8" s="2" t="s">
        <v>216</v>
      </c>
      <c r="BM8" s="7">
        <v>1</v>
      </c>
      <c r="BN8" s="7">
        <v>1</v>
      </c>
      <c r="BO8" s="4">
        <v>1052</v>
      </c>
      <c r="BP8" s="8">
        <v>47992.24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139</v>
      </c>
      <c r="BY8" s="2" t="s">
        <v>140</v>
      </c>
      <c r="BZ8" s="2" t="s">
        <v>130</v>
      </c>
      <c r="CA8" s="4">
        <v>20</v>
      </c>
      <c r="CB8" s="8">
        <v>1015.6</v>
      </c>
      <c r="CC8" s="4"/>
      <c r="CD8" s="8"/>
      <c r="CE8" s="7"/>
      <c r="CF8" s="7"/>
      <c r="CG8" s="2" t="s">
        <v>138</v>
      </c>
      <c r="CH8" s="2" t="s">
        <v>127</v>
      </c>
      <c r="CI8" s="2" t="s">
        <v>141</v>
      </c>
      <c r="CJ8" s="2" t="s">
        <v>142</v>
      </c>
      <c r="CK8" s="2" t="s">
        <v>140</v>
      </c>
      <c r="CL8" s="2" t="s">
        <v>130</v>
      </c>
      <c r="CM8" s="4"/>
      <c r="CN8" s="8"/>
      <c r="CO8" s="4"/>
      <c r="CP8" s="8"/>
      <c r="CQ8" s="7"/>
      <c r="CR8" s="7"/>
      <c r="CS8" s="2" t="s">
        <v>130</v>
      </c>
      <c r="CT8" s="2" t="s">
        <v>130</v>
      </c>
      <c r="CU8" s="2" t="s">
        <v>130</v>
      </c>
      <c r="CV8" s="2" t="s">
        <v>130</v>
      </c>
      <c r="CW8" s="2" t="s">
        <v>130</v>
      </c>
      <c r="CX8" s="2" t="s">
        <v>130</v>
      </c>
      <c r="CY8" s="4">
        <v>14</v>
      </c>
      <c r="CZ8" s="8">
        <v>753.62</v>
      </c>
      <c r="DA8" s="4"/>
      <c r="DB8" s="8"/>
      <c r="DC8" s="7"/>
      <c r="DD8" s="7"/>
      <c r="DE8" s="2" t="s">
        <v>138</v>
      </c>
      <c r="DF8" s="2" t="s">
        <v>127</v>
      </c>
      <c r="DG8" s="2" t="s">
        <v>141</v>
      </c>
      <c r="DH8" s="2" t="s">
        <v>217</v>
      </c>
      <c r="DI8" s="2" t="s">
        <v>140</v>
      </c>
      <c r="DJ8" s="2" t="s">
        <v>130</v>
      </c>
      <c r="DK8" s="4">
        <v>4</v>
      </c>
      <c r="DL8" s="8">
        <v>215.96</v>
      </c>
      <c r="DM8" s="4"/>
      <c r="DN8" s="8"/>
      <c r="DO8" s="7"/>
      <c r="DP8" s="7"/>
      <c r="DQ8" s="2" t="s">
        <v>138</v>
      </c>
      <c r="DR8" s="2" t="s">
        <v>127</v>
      </c>
      <c r="DS8" s="2" t="s">
        <v>144</v>
      </c>
      <c r="DT8" s="2" t="s">
        <v>218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141</v>
      </c>
      <c r="EF8" s="2" t="s">
        <v>146</v>
      </c>
      <c r="EG8" s="2" t="s">
        <v>140</v>
      </c>
      <c r="EH8" s="2" t="s">
        <v>130</v>
      </c>
      <c r="EI8" s="4">
        <v>22</v>
      </c>
      <c r="EJ8" s="8">
        <v>1122.44</v>
      </c>
      <c r="EK8" s="4"/>
      <c r="EL8" s="8"/>
      <c r="EM8" s="7"/>
      <c r="EN8" s="7"/>
      <c r="EO8" s="2" t="s">
        <v>138</v>
      </c>
      <c r="EP8" s="2" t="s">
        <v>127</v>
      </c>
      <c r="EQ8" s="2" t="s">
        <v>141</v>
      </c>
      <c r="ER8" s="2" t="s">
        <v>142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147</v>
      </c>
      <c r="FD8" s="2" t="s">
        <v>219</v>
      </c>
      <c r="FE8" s="2" t="s">
        <v>140</v>
      </c>
      <c r="FF8" s="2" t="s">
        <v>130</v>
      </c>
      <c r="FG8" s="4">
        <v>6</v>
      </c>
      <c r="FH8" s="8">
        <v>271.04</v>
      </c>
      <c r="FI8" s="4"/>
      <c r="FJ8" s="8"/>
      <c r="FK8" s="7"/>
      <c r="FL8" s="7"/>
      <c r="FM8" s="2" t="s">
        <v>138</v>
      </c>
      <c r="FN8" s="2" t="s">
        <v>127</v>
      </c>
      <c r="FO8" s="2" t="s">
        <v>141</v>
      </c>
      <c r="FP8" s="2" t="s">
        <v>142</v>
      </c>
      <c r="FQ8" s="2" t="s">
        <v>140</v>
      </c>
      <c r="FR8" s="2" t="s">
        <v>130</v>
      </c>
      <c r="FS8" s="4">
        <v>2</v>
      </c>
      <c r="FT8" s="8">
        <v>185.98</v>
      </c>
      <c r="FU8" s="4"/>
      <c r="FV8" s="8"/>
      <c r="FW8" s="7"/>
      <c r="FX8" s="7"/>
      <c r="FY8" s="2" t="s">
        <v>138</v>
      </c>
      <c r="FZ8" s="2" t="s">
        <v>127</v>
      </c>
      <c r="GA8" s="2" t="s">
        <v>141</v>
      </c>
      <c r="GB8" s="2" t="s">
        <v>146</v>
      </c>
      <c r="GC8" s="2" t="s">
        <v>140</v>
      </c>
      <c r="GD8" s="2" t="s">
        <v>130</v>
      </c>
      <c r="GE8" s="4">
        <v>2</v>
      </c>
      <c r="GF8" s="8">
        <v>104.68</v>
      </c>
      <c r="GG8" s="4"/>
      <c r="GH8" s="8"/>
      <c r="GI8" s="7"/>
      <c r="GJ8" s="7"/>
      <c r="GK8" s="2" t="s">
        <v>138</v>
      </c>
      <c r="GL8" s="2" t="s">
        <v>127</v>
      </c>
      <c r="GM8" s="2" t="s">
        <v>195</v>
      </c>
      <c r="GN8" s="2" t="s">
        <v>220</v>
      </c>
      <c r="GO8" s="2" t="s">
        <v>140</v>
      </c>
      <c r="GP8" s="2" t="s">
        <v>130</v>
      </c>
      <c r="GQ8" s="4">
        <v>3</v>
      </c>
      <c r="GR8" s="8">
        <v>157.47</v>
      </c>
      <c r="GS8" s="4"/>
      <c r="GT8" s="8"/>
      <c r="GU8" s="7"/>
      <c r="GV8" s="7"/>
      <c r="GW8" s="2" t="s">
        <v>138</v>
      </c>
      <c r="GX8" s="2" t="s">
        <v>127</v>
      </c>
      <c r="GY8" s="2" t="s">
        <v>141</v>
      </c>
      <c r="GZ8" s="2" t="s">
        <v>152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153</v>
      </c>
      <c r="HJ8" s="2" t="s">
        <v>154</v>
      </c>
      <c r="HK8" s="2" t="s">
        <v>155</v>
      </c>
      <c r="HL8" s="2" t="s">
        <v>221</v>
      </c>
      <c r="HM8" s="2" t="s">
        <v>140</v>
      </c>
      <c r="HN8" s="2" t="s">
        <v>130</v>
      </c>
      <c r="HO8" s="4">
        <v>1</v>
      </c>
      <c r="HP8" s="8">
        <v>55.12</v>
      </c>
      <c r="HQ8" s="4"/>
      <c r="HR8" s="8"/>
      <c r="HS8" s="7"/>
      <c r="HT8" s="7"/>
      <c r="HU8" s="2" t="s">
        <v>138</v>
      </c>
      <c r="HV8" s="2" t="s">
        <v>127</v>
      </c>
      <c r="HW8" s="2" t="s">
        <v>222</v>
      </c>
      <c r="HX8" s="2" t="s">
        <v>223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159</v>
      </c>
      <c r="IJ8" s="2" t="s">
        <v>130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154</v>
      </c>
      <c r="IU8" s="2" t="s">
        <v>224</v>
      </c>
      <c r="IV8" s="2" t="s">
        <v>130</v>
      </c>
      <c r="IW8" s="2" t="s">
        <v>140</v>
      </c>
      <c r="IX8" s="2" t="s">
        <v>130</v>
      </c>
      <c r="IY8" s="4">
        <v>1</v>
      </c>
      <c r="IZ8" s="8">
        <v>57.75</v>
      </c>
      <c r="JA8" s="4"/>
      <c r="JB8" s="8"/>
      <c r="JC8" s="7"/>
      <c r="JD8" s="7"/>
      <c r="JE8" s="2" t="s">
        <v>138</v>
      </c>
      <c r="JF8" s="2" t="s">
        <v>127</v>
      </c>
      <c r="JG8" s="2" t="s">
        <v>163</v>
      </c>
      <c r="JH8" s="2" t="s">
        <v>225</v>
      </c>
      <c r="JI8" s="2" t="s">
        <v>140</v>
      </c>
      <c r="JJ8" s="2" t="s">
        <v>130</v>
      </c>
      <c r="JK8" s="4">
        <v>1</v>
      </c>
      <c r="JL8" s="8">
        <v>52.5</v>
      </c>
      <c r="JM8" s="4"/>
      <c r="JN8" s="8"/>
      <c r="JO8" s="7"/>
      <c r="JP8" s="7"/>
      <c r="JQ8" s="2" t="s">
        <v>138</v>
      </c>
      <c r="JR8" s="2" t="s">
        <v>127</v>
      </c>
      <c r="JS8" s="2" t="s">
        <v>226</v>
      </c>
      <c r="JT8" s="2" t="s">
        <v>227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127</v>
      </c>
      <c r="KE8" s="2" t="s">
        <v>167</v>
      </c>
      <c r="KF8" s="2" t="s">
        <v>228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138</v>
      </c>
      <c r="KP8" s="2" t="s">
        <v>127</v>
      </c>
      <c r="KQ8" s="2" t="s">
        <v>169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170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138</v>
      </c>
      <c r="LZ8" s="2" t="s">
        <v>171</v>
      </c>
      <c r="MA8" s="2" t="s">
        <v>172</v>
      </c>
      <c r="MB8" s="2" t="s">
        <v>229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173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138</v>
      </c>
      <c r="NJ8" s="2" t="s">
        <v>127</v>
      </c>
      <c r="NK8" s="2" t="s">
        <v>230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138</v>
      </c>
      <c r="NV8" s="2" t="s">
        <v>154</v>
      </c>
      <c r="NW8" s="2" t="s">
        <v>175</v>
      </c>
      <c r="NX8" s="2" t="s">
        <v>231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176</v>
      </c>
      <c r="OH8" s="2" t="s">
        <v>127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170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173</v>
      </c>
      <c r="PF8" s="2" t="s">
        <v>127</v>
      </c>
      <c r="PG8" s="2" t="s">
        <v>130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173</v>
      </c>
      <c r="PR8" s="2" t="s">
        <v>127</v>
      </c>
      <c r="PS8" s="2" t="s">
        <v>130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176</v>
      </c>
      <c r="QD8" s="2" t="s">
        <v>154</v>
      </c>
      <c r="QE8" s="2" t="s">
        <v>177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208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130</v>
      </c>
    </row>
    <row r="9">
      <c r="A9" s="2" t="s">
        <v>232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233</v>
      </c>
      <c r="K9" s="2" t="s">
        <v>126</v>
      </c>
      <c r="L9" s="3">
        <v>68.89</v>
      </c>
      <c r="M9" s="3">
        <v>72.33</v>
      </c>
      <c r="N9" s="3">
        <v>129.99</v>
      </c>
      <c r="O9" s="2" t="s">
        <v>127</v>
      </c>
      <c r="P9" s="2" t="s">
        <v>234</v>
      </c>
      <c r="Q9" s="2" t="s">
        <v>129</v>
      </c>
      <c r="R9" s="2" t="s">
        <v>130</v>
      </c>
      <c r="S9" s="2" t="s">
        <v>131</v>
      </c>
      <c r="T9" s="2" t="s">
        <v>132</v>
      </c>
      <c r="U9" s="2" t="s">
        <v>130</v>
      </c>
      <c r="V9" s="2" t="s">
        <v>133</v>
      </c>
      <c r="W9" s="2" t="s">
        <v>134</v>
      </c>
      <c r="X9" s="2" t="s">
        <v>130</v>
      </c>
      <c r="Y9" s="2" t="s">
        <v>135</v>
      </c>
      <c r="Z9" s="4">
        <v>749</v>
      </c>
      <c r="AA9" s="4">
        <f>=ROUNDDOWN(2.75367647058824,0)</f>
      </c>
      <c r="AB9" s="5">
        <v>272</v>
      </c>
      <c r="AC9" s="2" t="s">
        <v>136</v>
      </c>
      <c r="AD9" s="4">
        <v>1040</v>
      </c>
      <c r="AE9" s="4">
        <v>3370</v>
      </c>
      <c r="AF9" s="6">
        <v>65</v>
      </c>
      <c r="AG9" s="6"/>
      <c r="AH9" s="7">
        <v>0.8525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2794</v>
      </c>
      <c r="AQ9" s="8">
        <v>186751.45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0.2027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2794</v>
      </c>
      <c r="BK9" s="8">
        <v>186751.45</v>
      </c>
      <c r="BL9" s="2" t="s">
        <v>235</v>
      </c>
      <c r="BM9" s="7">
        <v>1</v>
      </c>
      <c r="BN9" s="7">
        <v>1</v>
      </c>
      <c r="BO9" s="4">
        <v>2016</v>
      </c>
      <c r="BP9" s="8">
        <v>129225.6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139</v>
      </c>
      <c r="BY9" s="2" t="s">
        <v>140</v>
      </c>
      <c r="BZ9" s="2" t="s">
        <v>130</v>
      </c>
      <c r="CA9" s="4">
        <v>228</v>
      </c>
      <c r="CB9" s="8">
        <v>16726.08</v>
      </c>
      <c r="CC9" s="4"/>
      <c r="CD9" s="8"/>
      <c r="CE9" s="7"/>
      <c r="CF9" s="7"/>
      <c r="CG9" s="2" t="s">
        <v>138</v>
      </c>
      <c r="CH9" s="2" t="s">
        <v>127</v>
      </c>
      <c r="CI9" s="2" t="s">
        <v>141</v>
      </c>
      <c r="CJ9" s="2" t="s">
        <v>142</v>
      </c>
      <c r="CK9" s="2" t="s">
        <v>140</v>
      </c>
      <c r="CL9" s="2" t="s">
        <v>130</v>
      </c>
      <c r="CM9" s="4"/>
      <c r="CN9" s="8"/>
      <c r="CO9" s="4"/>
      <c r="CP9" s="8"/>
      <c r="CQ9" s="7"/>
      <c r="CR9" s="7"/>
      <c r="CS9" s="2" t="s">
        <v>130</v>
      </c>
      <c r="CT9" s="2" t="s">
        <v>130</v>
      </c>
      <c r="CU9" s="2" t="s">
        <v>130</v>
      </c>
      <c r="CV9" s="2" t="s">
        <v>130</v>
      </c>
      <c r="CW9" s="2" t="s">
        <v>130</v>
      </c>
      <c r="CX9" s="2" t="s">
        <v>130</v>
      </c>
      <c r="CY9" s="4">
        <v>119</v>
      </c>
      <c r="CZ9" s="8">
        <v>9252.25</v>
      </c>
      <c r="DA9" s="4"/>
      <c r="DB9" s="8"/>
      <c r="DC9" s="7"/>
      <c r="DD9" s="7"/>
      <c r="DE9" s="2" t="s">
        <v>138</v>
      </c>
      <c r="DF9" s="2" t="s">
        <v>127</v>
      </c>
      <c r="DG9" s="2" t="s">
        <v>141</v>
      </c>
      <c r="DH9" s="2" t="s">
        <v>236</v>
      </c>
      <c r="DI9" s="2" t="s">
        <v>140</v>
      </c>
      <c r="DJ9" s="2" t="s">
        <v>130</v>
      </c>
      <c r="DK9" s="4">
        <v>50</v>
      </c>
      <c r="DL9" s="8">
        <v>3639.5</v>
      </c>
      <c r="DM9" s="4"/>
      <c r="DN9" s="8"/>
      <c r="DO9" s="7"/>
      <c r="DP9" s="7"/>
      <c r="DQ9" s="2" t="s">
        <v>138</v>
      </c>
      <c r="DR9" s="2" t="s">
        <v>127</v>
      </c>
      <c r="DS9" s="2" t="s">
        <v>144</v>
      </c>
      <c r="DT9" s="2" t="s">
        <v>145</v>
      </c>
      <c r="DU9" s="2" t="s">
        <v>140</v>
      </c>
      <c r="DV9" s="2" t="s">
        <v>130</v>
      </c>
      <c r="DW9" s="4">
        <v>186</v>
      </c>
      <c r="DX9" s="8">
        <v>13263.66</v>
      </c>
      <c r="DY9" s="4"/>
      <c r="DZ9" s="8"/>
      <c r="EA9" s="7"/>
      <c r="EB9" s="7"/>
      <c r="EC9" s="2" t="s">
        <v>138</v>
      </c>
      <c r="ED9" s="2" t="s">
        <v>127</v>
      </c>
      <c r="EE9" s="2" t="s">
        <v>141</v>
      </c>
      <c r="EF9" s="2" t="s">
        <v>142</v>
      </c>
      <c r="EG9" s="2" t="s">
        <v>140</v>
      </c>
      <c r="EH9" s="2" t="s">
        <v>130</v>
      </c>
      <c r="EI9" s="4">
        <v>96</v>
      </c>
      <c r="EJ9" s="8">
        <v>7075.2</v>
      </c>
      <c r="EK9" s="4"/>
      <c r="EL9" s="8"/>
      <c r="EM9" s="7"/>
      <c r="EN9" s="7"/>
      <c r="EO9" s="2" t="s">
        <v>138</v>
      </c>
      <c r="EP9" s="2" t="s">
        <v>127</v>
      </c>
      <c r="EQ9" s="2" t="s">
        <v>141</v>
      </c>
      <c r="ER9" s="2" t="s">
        <v>142</v>
      </c>
      <c r="ES9" s="2" t="s">
        <v>140</v>
      </c>
      <c r="ET9" s="2" t="s">
        <v>130</v>
      </c>
      <c r="EU9" s="4">
        <v>33</v>
      </c>
      <c r="EV9" s="8">
        <v>2565.75</v>
      </c>
      <c r="EW9" s="4"/>
      <c r="EX9" s="8"/>
      <c r="EY9" s="7"/>
      <c r="EZ9" s="7"/>
      <c r="FA9" s="2" t="s">
        <v>138</v>
      </c>
      <c r="FB9" s="2" t="s">
        <v>127</v>
      </c>
      <c r="FC9" s="2" t="s">
        <v>147</v>
      </c>
      <c r="FD9" s="2" t="s">
        <v>237</v>
      </c>
      <c r="FE9" s="2" t="s">
        <v>140</v>
      </c>
      <c r="FF9" s="2" t="s">
        <v>130</v>
      </c>
      <c r="FG9" s="4">
        <v>19</v>
      </c>
      <c r="FH9" s="8">
        <v>1325.97</v>
      </c>
      <c r="FI9" s="4"/>
      <c r="FJ9" s="8"/>
      <c r="FK9" s="7"/>
      <c r="FL9" s="7"/>
      <c r="FM9" s="2" t="s">
        <v>138</v>
      </c>
      <c r="FN9" s="2" t="s">
        <v>127</v>
      </c>
      <c r="FO9" s="2" t="s">
        <v>141</v>
      </c>
      <c r="FP9" s="2" t="s">
        <v>142</v>
      </c>
      <c r="FQ9" s="2" t="s">
        <v>140</v>
      </c>
      <c r="FR9" s="2" t="s">
        <v>130</v>
      </c>
      <c r="FS9" s="4">
        <v>6</v>
      </c>
      <c r="FT9" s="8">
        <v>609.64</v>
      </c>
      <c r="FU9" s="4"/>
      <c r="FV9" s="8"/>
      <c r="FW9" s="7"/>
      <c r="FX9" s="7"/>
      <c r="FY9" s="2" t="s">
        <v>138</v>
      </c>
      <c r="FZ9" s="2" t="s">
        <v>127</v>
      </c>
      <c r="GA9" s="2" t="s">
        <v>141</v>
      </c>
      <c r="GB9" s="2" t="s">
        <v>146</v>
      </c>
      <c r="GC9" s="2" t="s">
        <v>140</v>
      </c>
      <c r="GD9" s="2" t="s">
        <v>130</v>
      </c>
      <c r="GE9" s="4">
        <v>8</v>
      </c>
      <c r="GF9" s="8">
        <v>604.8</v>
      </c>
      <c r="GG9" s="4"/>
      <c r="GH9" s="8"/>
      <c r="GI9" s="7"/>
      <c r="GJ9" s="7"/>
      <c r="GK9" s="2" t="s">
        <v>138</v>
      </c>
      <c r="GL9" s="2" t="s">
        <v>127</v>
      </c>
      <c r="GM9" s="2" t="s">
        <v>238</v>
      </c>
      <c r="GN9" s="2" t="s">
        <v>239</v>
      </c>
      <c r="GO9" s="2" t="s">
        <v>140</v>
      </c>
      <c r="GP9" s="2" t="s">
        <v>130</v>
      </c>
      <c r="GQ9" s="4">
        <v>7</v>
      </c>
      <c r="GR9" s="8">
        <v>515.78</v>
      </c>
      <c r="GS9" s="4"/>
      <c r="GT9" s="8"/>
      <c r="GU9" s="7"/>
      <c r="GV9" s="7"/>
      <c r="GW9" s="2" t="s">
        <v>138</v>
      </c>
      <c r="GX9" s="2" t="s">
        <v>127</v>
      </c>
      <c r="GY9" s="2" t="s">
        <v>141</v>
      </c>
      <c r="GZ9" s="2" t="s">
        <v>152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153</v>
      </c>
      <c r="HJ9" s="2" t="s">
        <v>154</v>
      </c>
      <c r="HK9" s="2" t="s">
        <v>155</v>
      </c>
      <c r="HL9" s="2" t="s">
        <v>240</v>
      </c>
      <c r="HM9" s="2" t="s">
        <v>140</v>
      </c>
      <c r="HN9" s="2" t="s">
        <v>130</v>
      </c>
      <c r="HO9" s="4">
        <v>9</v>
      </c>
      <c r="HP9" s="8">
        <v>668.37</v>
      </c>
      <c r="HQ9" s="4"/>
      <c r="HR9" s="8"/>
      <c r="HS9" s="7"/>
      <c r="HT9" s="7"/>
      <c r="HU9" s="2" t="s">
        <v>138</v>
      </c>
      <c r="HV9" s="2" t="s">
        <v>127</v>
      </c>
      <c r="HW9" s="2" t="s">
        <v>241</v>
      </c>
      <c r="HX9" s="2" t="s">
        <v>242</v>
      </c>
      <c r="HY9" s="2" t="s">
        <v>140</v>
      </c>
      <c r="HZ9" s="2" t="s">
        <v>130</v>
      </c>
      <c r="IA9" s="4">
        <v>6</v>
      </c>
      <c r="IB9" s="8">
        <v>433.98</v>
      </c>
      <c r="IC9" s="4"/>
      <c r="ID9" s="8"/>
      <c r="IE9" s="7"/>
      <c r="IF9" s="7"/>
      <c r="IG9" s="2" t="s">
        <v>138</v>
      </c>
      <c r="IH9" s="2" t="s">
        <v>127</v>
      </c>
      <c r="II9" s="2" t="s">
        <v>159</v>
      </c>
      <c r="IJ9" s="2" t="s">
        <v>243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154</v>
      </c>
      <c r="IU9" s="2" t="s">
        <v>161</v>
      </c>
      <c r="IV9" s="2" t="s">
        <v>244</v>
      </c>
      <c r="IW9" s="2" t="s">
        <v>140</v>
      </c>
      <c r="IX9" s="2" t="s">
        <v>130</v>
      </c>
      <c r="IY9" s="4">
        <v>6</v>
      </c>
      <c r="IZ9" s="8">
        <v>477.42</v>
      </c>
      <c r="JA9" s="4"/>
      <c r="JB9" s="8"/>
      <c r="JC9" s="7"/>
      <c r="JD9" s="7"/>
      <c r="JE9" s="2" t="s">
        <v>138</v>
      </c>
      <c r="JF9" s="2" t="s">
        <v>127</v>
      </c>
      <c r="JG9" s="2" t="s">
        <v>163</v>
      </c>
      <c r="JH9" s="2" t="s">
        <v>225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138</v>
      </c>
      <c r="JR9" s="2" t="s">
        <v>127</v>
      </c>
      <c r="JS9" s="2" t="s">
        <v>245</v>
      </c>
      <c r="JT9" s="2" t="s">
        <v>130</v>
      </c>
      <c r="JU9" s="2" t="s">
        <v>140</v>
      </c>
      <c r="JV9" s="2" t="s">
        <v>130</v>
      </c>
      <c r="JW9" s="4">
        <v>4</v>
      </c>
      <c r="JX9" s="8">
        <v>289.32</v>
      </c>
      <c r="JY9" s="4"/>
      <c r="JZ9" s="8"/>
      <c r="KA9" s="7"/>
      <c r="KB9" s="7"/>
      <c r="KC9" s="2" t="s">
        <v>138</v>
      </c>
      <c r="KD9" s="2" t="s">
        <v>127</v>
      </c>
      <c r="KE9" s="2" t="s">
        <v>167</v>
      </c>
      <c r="KF9" s="2" t="s">
        <v>246</v>
      </c>
      <c r="KG9" s="2" t="s">
        <v>140</v>
      </c>
      <c r="KH9" s="2" t="s">
        <v>130</v>
      </c>
      <c r="KI9" s="4">
        <v>1</v>
      </c>
      <c r="KJ9" s="8">
        <v>78.13</v>
      </c>
      <c r="KK9" s="4"/>
      <c r="KL9" s="8"/>
      <c r="KM9" s="7"/>
      <c r="KN9" s="7"/>
      <c r="KO9" s="2" t="s">
        <v>138</v>
      </c>
      <c r="KP9" s="2" t="s">
        <v>127</v>
      </c>
      <c r="KQ9" s="2" t="s">
        <v>169</v>
      </c>
      <c r="KR9" s="2" t="s">
        <v>247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138</v>
      </c>
      <c r="LB9" s="2" t="s">
        <v>127</v>
      </c>
      <c r="LC9" s="2" t="s">
        <v>248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170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138</v>
      </c>
      <c r="LZ9" s="2" t="s">
        <v>171</v>
      </c>
      <c r="MA9" s="2" t="s">
        <v>172</v>
      </c>
      <c r="MB9" s="2" t="s">
        <v>249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173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138</v>
      </c>
      <c r="NJ9" s="2" t="s">
        <v>127</v>
      </c>
      <c r="NK9" s="2" t="s">
        <v>174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138</v>
      </c>
      <c r="NV9" s="2" t="s">
        <v>154</v>
      </c>
      <c r="NW9" s="2" t="s">
        <v>175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176</v>
      </c>
      <c r="OH9" s="2" t="s">
        <v>127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170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212</v>
      </c>
      <c r="PF9" s="2" t="s">
        <v>127</v>
      </c>
      <c r="PG9" s="2" t="s">
        <v>130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173</v>
      </c>
      <c r="PR9" s="2" t="s">
        <v>127</v>
      </c>
      <c r="PS9" s="2" t="s">
        <v>130</v>
      </c>
      <c r="PT9" s="2" t="s">
        <v>130</v>
      </c>
      <c r="PU9" s="2" t="s">
        <v>140</v>
      </c>
      <c r="PV9" s="2" t="s">
        <v>130</v>
      </c>
      <c r="PW9" s="4"/>
      <c r="PX9" s="8"/>
      <c r="PY9" s="4"/>
      <c r="PZ9" s="8"/>
      <c r="QA9" s="7"/>
      <c r="QB9" s="7"/>
      <c r="QC9" s="2" t="s">
        <v>176</v>
      </c>
      <c r="QD9" s="2" t="s">
        <v>154</v>
      </c>
      <c r="QE9" s="2" t="s">
        <v>177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208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130</v>
      </c>
    </row>
    <row r="10">
      <c r="A10" s="2" t="s">
        <v>250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251</v>
      </c>
      <c r="K10" s="2" t="s">
        <v>126</v>
      </c>
      <c r="L10" s="3">
        <v>74.19</v>
      </c>
      <c r="M10" s="3">
        <v>77.9</v>
      </c>
      <c r="N10" s="3">
        <v>139.99</v>
      </c>
      <c r="O10" s="2" t="s">
        <v>127</v>
      </c>
      <c r="P10" s="2" t="s">
        <v>252</v>
      </c>
      <c r="Q10" s="2" t="s">
        <v>129</v>
      </c>
      <c r="R10" s="2" t="s">
        <v>130</v>
      </c>
      <c r="S10" s="2" t="s">
        <v>131</v>
      </c>
      <c r="T10" s="2" t="s">
        <v>132</v>
      </c>
      <c r="U10" s="2" t="s">
        <v>130</v>
      </c>
      <c r="V10" s="2" t="s">
        <v>133</v>
      </c>
      <c r="W10" s="2" t="s">
        <v>134</v>
      </c>
      <c r="X10" s="2" t="s">
        <v>130</v>
      </c>
      <c r="Y10" s="2" t="s">
        <v>135</v>
      </c>
      <c r="Z10" s="4"/>
      <c r="AA10" s="4">
        <f>=ROUNDDOWN({0},0)</f>
      </c>
      <c r="AB10" s="5">
        <v>200</v>
      </c>
      <c r="AC10" s="2" t="s">
        <v>136</v>
      </c>
      <c r="AD10" s="4">
        <v>790</v>
      </c>
      <c r="AE10" s="4">
        <v>3070</v>
      </c>
      <c r="AF10" s="6">
        <v>65</v>
      </c>
      <c r="AG10" s="6"/>
      <c r="AH10" s="7">
        <v>0.4809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2656</v>
      </c>
      <c r="AQ10" s="8">
        <v>188375.16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0.2044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2656</v>
      </c>
      <c r="BK10" s="8">
        <v>188375.16</v>
      </c>
      <c r="BL10" s="2" t="s">
        <v>253</v>
      </c>
      <c r="BM10" s="7">
        <v>1</v>
      </c>
      <c r="BN10" s="7">
        <v>1</v>
      </c>
      <c r="BO10" s="4">
        <v>2321</v>
      </c>
      <c r="BP10" s="8">
        <v>161193.45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139</v>
      </c>
      <c r="BY10" s="2" t="s">
        <v>140</v>
      </c>
      <c r="BZ10" s="2" t="s">
        <v>130</v>
      </c>
      <c r="CA10" s="4">
        <v>119</v>
      </c>
      <c r="CB10" s="8">
        <v>9401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141</v>
      </c>
      <c r="CJ10" s="2" t="s">
        <v>142</v>
      </c>
      <c r="CK10" s="2" t="s">
        <v>140</v>
      </c>
      <c r="CL10" s="2" t="s">
        <v>130</v>
      </c>
      <c r="CM10" s="4"/>
      <c r="CN10" s="8"/>
      <c r="CO10" s="4"/>
      <c r="CP10" s="8"/>
      <c r="CQ10" s="7"/>
      <c r="CR10" s="7"/>
      <c r="CS10" s="2" t="s">
        <v>130</v>
      </c>
      <c r="CT10" s="2" t="s">
        <v>130</v>
      </c>
      <c r="CU10" s="2" t="s">
        <v>130</v>
      </c>
      <c r="CV10" s="2" t="s">
        <v>130</v>
      </c>
      <c r="CW10" s="2" t="s">
        <v>130</v>
      </c>
      <c r="CX10" s="2" t="s">
        <v>130</v>
      </c>
      <c r="CY10" s="4">
        <v>117</v>
      </c>
      <c r="CZ10" s="8">
        <v>9796.41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141</v>
      </c>
      <c r="DH10" s="2" t="s">
        <v>254</v>
      </c>
      <c r="DI10" s="2" t="s">
        <v>140</v>
      </c>
      <c r="DJ10" s="2" t="s">
        <v>130</v>
      </c>
      <c r="DK10" s="4">
        <v>12</v>
      </c>
      <c r="DL10" s="8">
        <v>940.68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144</v>
      </c>
      <c r="DT10" s="2" t="s">
        <v>255</v>
      </c>
      <c r="DU10" s="2" t="s">
        <v>140</v>
      </c>
      <c r="DV10" s="2" t="s">
        <v>130</v>
      </c>
      <c r="DW10" s="4"/>
      <c r="DX10" s="8"/>
      <c r="DY10" s="4"/>
      <c r="DZ10" s="8"/>
      <c r="EA10" s="7"/>
      <c r="EB10" s="7"/>
      <c r="EC10" s="2" t="s">
        <v>138</v>
      </c>
      <c r="ED10" s="2" t="s">
        <v>127</v>
      </c>
      <c r="EE10" s="2" t="s">
        <v>141</v>
      </c>
      <c r="EF10" s="2" t="s">
        <v>142</v>
      </c>
      <c r="EG10" s="2" t="s">
        <v>140</v>
      </c>
      <c r="EH10" s="2" t="s">
        <v>130</v>
      </c>
      <c r="EI10" s="4">
        <v>42</v>
      </c>
      <c r="EJ10" s="8">
        <v>3333.54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141</v>
      </c>
      <c r="ER10" s="2" t="s">
        <v>142</v>
      </c>
      <c r="ES10" s="2" t="s">
        <v>140</v>
      </c>
      <c r="ET10" s="2" t="s">
        <v>130</v>
      </c>
      <c r="EU10" s="4">
        <v>14</v>
      </c>
      <c r="EV10" s="8">
        <v>1172.22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147</v>
      </c>
      <c r="FD10" s="2" t="s">
        <v>256</v>
      </c>
      <c r="FE10" s="2" t="s">
        <v>140</v>
      </c>
      <c r="FF10" s="2" t="s">
        <v>130</v>
      </c>
      <c r="FG10" s="4">
        <v>7</v>
      </c>
      <c r="FH10" s="8">
        <v>548.9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141</v>
      </c>
      <c r="FP10" s="2" t="s">
        <v>142</v>
      </c>
      <c r="FQ10" s="2" t="s">
        <v>140</v>
      </c>
      <c r="FR10" s="2" t="s">
        <v>130</v>
      </c>
      <c r="FS10" s="4">
        <v>2</v>
      </c>
      <c r="FT10" s="8">
        <v>198.78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141</v>
      </c>
      <c r="GB10" s="2" t="s">
        <v>146</v>
      </c>
      <c r="GC10" s="2" t="s">
        <v>140</v>
      </c>
      <c r="GD10" s="2" t="s">
        <v>130</v>
      </c>
      <c r="GE10" s="4">
        <v>4</v>
      </c>
      <c r="GF10" s="8">
        <v>325.68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257</v>
      </c>
      <c r="GN10" s="2" t="s">
        <v>258</v>
      </c>
      <c r="GO10" s="2" t="s">
        <v>140</v>
      </c>
      <c r="GP10" s="2" t="s">
        <v>130</v>
      </c>
      <c r="GQ10" s="4">
        <v>1</v>
      </c>
      <c r="GR10" s="8">
        <v>77.9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141</v>
      </c>
      <c r="GZ10" s="2" t="s">
        <v>259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153</v>
      </c>
      <c r="HJ10" s="2" t="s">
        <v>154</v>
      </c>
      <c r="HK10" s="2" t="s">
        <v>155</v>
      </c>
      <c r="HL10" s="2" t="s">
        <v>260</v>
      </c>
      <c r="HM10" s="2" t="s">
        <v>140</v>
      </c>
      <c r="HN10" s="2" t="s">
        <v>130</v>
      </c>
      <c r="HO10" s="4">
        <v>4</v>
      </c>
      <c r="HP10" s="8">
        <v>327.16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241</v>
      </c>
      <c r="HX10" s="2" t="s">
        <v>261</v>
      </c>
      <c r="HY10" s="2" t="s">
        <v>140</v>
      </c>
      <c r="HZ10" s="2" t="s">
        <v>130</v>
      </c>
      <c r="IA10" s="4">
        <v>4</v>
      </c>
      <c r="IB10" s="8">
        <v>311.6</v>
      </c>
      <c r="IC10" s="4"/>
      <c r="ID10" s="8"/>
      <c r="IE10" s="7"/>
      <c r="IF10" s="7"/>
      <c r="IG10" s="2" t="s">
        <v>138</v>
      </c>
      <c r="IH10" s="2" t="s">
        <v>127</v>
      </c>
      <c r="II10" s="2" t="s">
        <v>159</v>
      </c>
      <c r="IJ10" s="2" t="s">
        <v>262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171</v>
      </c>
      <c r="IU10" s="2" t="s">
        <v>161</v>
      </c>
      <c r="IV10" s="2" t="s">
        <v>263</v>
      </c>
      <c r="IW10" s="2" t="s">
        <v>140</v>
      </c>
      <c r="IX10" s="2" t="s">
        <v>130</v>
      </c>
      <c r="IY10" s="4">
        <v>6</v>
      </c>
      <c r="IZ10" s="8">
        <v>514.14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163</v>
      </c>
      <c r="JH10" s="2" t="s">
        <v>224</v>
      </c>
      <c r="JI10" s="2" t="s">
        <v>140</v>
      </c>
      <c r="JJ10" s="2" t="s">
        <v>130</v>
      </c>
      <c r="JK10" s="4">
        <v>3</v>
      </c>
      <c r="JL10" s="8">
        <v>233.7</v>
      </c>
      <c r="JM10" s="4"/>
      <c r="JN10" s="8"/>
      <c r="JO10" s="7"/>
      <c r="JP10" s="7"/>
      <c r="JQ10" s="2" t="s">
        <v>138</v>
      </c>
      <c r="JR10" s="2" t="s">
        <v>127</v>
      </c>
      <c r="JS10" s="2" t="s">
        <v>245</v>
      </c>
      <c r="JT10" s="2" t="s">
        <v>264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208</v>
      </c>
      <c r="KD10" s="2" t="s">
        <v>127</v>
      </c>
      <c r="KE10" s="2" t="s">
        <v>167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138</v>
      </c>
      <c r="KP10" s="2" t="s">
        <v>127</v>
      </c>
      <c r="KQ10" s="2" t="s">
        <v>169</v>
      </c>
      <c r="KR10" s="2" t="s">
        <v>265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170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138</v>
      </c>
      <c r="LZ10" s="2" t="s">
        <v>171</v>
      </c>
      <c r="MA10" s="2" t="s">
        <v>172</v>
      </c>
      <c r="MB10" s="2" t="s">
        <v>139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173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138</v>
      </c>
      <c r="NJ10" s="2" t="s">
        <v>127</v>
      </c>
      <c r="NK10" s="2" t="s">
        <v>266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138</v>
      </c>
      <c r="NV10" s="2" t="s">
        <v>154</v>
      </c>
      <c r="NW10" s="2" t="s">
        <v>175</v>
      </c>
      <c r="NX10" s="2" t="s">
        <v>267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176</v>
      </c>
      <c r="OH10" s="2" t="s">
        <v>127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170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212</v>
      </c>
      <c r="PF10" s="2" t="s">
        <v>127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173</v>
      </c>
      <c r="PR10" s="2" t="s">
        <v>127</v>
      </c>
      <c r="PS10" s="2" t="s">
        <v>130</v>
      </c>
      <c r="PT10" s="2" t="s">
        <v>130</v>
      </c>
      <c r="PU10" s="2" t="s">
        <v>140</v>
      </c>
      <c r="PV10" s="2" t="s">
        <v>130</v>
      </c>
      <c r="PW10" s="4"/>
      <c r="PX10" s="8"/>
      <c r="PY10" s="4"/>
      <c r="PZ10" s="8"/>
      <c r="QA10" s="7"/>
      <c r="QB10" s="7"/>
      <c r="QC10" s="2" t="s">
        <v>176</v>
      </c>
      <c r="QD10" s="2" t="s">
        <v>154</v>
      </c>
      <c r="QE10" s="2" t="s">
        <v>177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208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130</v>
      </c>
    </row>
    <row r="11">
      <c r="A11" s="2" t="s">
        <v>268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269</v>
      </c>
      <c r="K11" s="2" t="s">
        <v>126</v>
      </c>
      <c r="L11" s="3">
        <v>74.19</v>
      </c>
      <c r="M11" s="3">
        <v>77.9</v>
      </c>
      <c r="N11" s="3">
        <v>139.99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131</v>
      </c>
      <c r="T11" s="2" t="s">
        <v>132</v>
      </c>
      <c r="U11" s="2" t="s">
        <v>130</v>
      </c>
      <c r="V11" s="2" t="s">
        <v>133</v>
      </c>
      <c r="W11" s="2" t="s">
        <v>134</v>
      </c>
      <c r="X11" s="2" t="s">
        <v>130</v>
      </c>
      <c r="Y11" s="2" t="s">
        <v>135</v>
      </c>
      <c r="Z11" s="4"/>
      <c r="AA11" s="4">
        <f>=ROUNDDOWN({0},0)</f>
      </c>
      <c r="AB11" s="5">
        <v>69</v>
      </c>
      <c r="AC11" s="2" t="s">
        <v>136</v>
      </c>
      <c r="AD11" s="4">
        <v>390</v>
      </c>
      <c r="AE11" s="4">
        <v>1870</v>
      </c>
      <c r="AF11" s="6">
        <v>65</v>
      </c>
      <c r="AG11" s="6"/>
      <c r="AH11" s="7">
        <v>0.3716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1296</v>
      </c>
      <c r="AQ11" s="8">
        <v>91509.62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0.0993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1296</v>
      </c>
      <c r="BK11" s="8">
        <v>91509.62</v>
      </c>
      <c r="BL11" s="2" t="s">
        <v>270</v>
      </c>
      <c r="BM11" s="7">
        <v>1</v>
      </c>
      <c r="BN11" s="7">
        <v>1</v>
      </c>
      <c r="BO11" s="4">
        <v>1163</v>
      </c>
      <c r="BP11" s="8">
        <v>80770.35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139</v>
      </c>
      <c r="BY11" s="2" t="s">
        <v>140</v>
      </c>
      <c r="BZ11" s="2" t="s">
        <v>130</v>
      </c>
      <c r="CA11" s="4">
        <v>17</v>
      </c>
      <c r="CB11" s="8">
        <v>1343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141</v>
      </c>
      <c r="CJ11" s="2" t="s">
        <v>142</v>
      </c>
      <c r="CK11" s="2" t="s">
        <v>140</v>
      </c>
      <c r="CL11" s="2" t="s">
        <v>130</v>
      </c>
      <c r="CM11" s="4"/>
      <c r="CN11" s="8"/>
      <c r="CO11" s="4"/>
      <c r="CP11" s="8"/>
      <c r="CQ11" s="7"/>
      <c r="CR11" s="7"/>
      <c r="CS11" s="2" t="s">
        <v>130</v>
      </c>
      <c r="CT11" s="2" t="s">
        <v>130</v>
      </c>
      <c r="CU11" s="2" t="s">
        <v>130</v>
      </c>
      <c r="CV11" s="2" t="s">
        <v>130</v>
      </c>
      <c r="CW11" s="2" t="s">
        <v>130</v>
      </c>
      <c r="CX11" s="2" t="s">
        <v>130</v>
      </c>
      <c r="CY11" s="4">
        <v>38</v>
      </c>
      <c r="CZ11" s="8">
        <v>3181.74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141</v>
      </c>
      <c r="DH11" s="2" t="s">
        <v>271</v>
      </c>
      <c r="DI11" s="2" t="s">
        <v>140</v>
      </c>
      <c r="DJ11" s="2" t="s">
        <v>130</v>
      </c>
      <c r="DK11" s="4">
        <v>3</v>
      </c>
      <c r="DL11" s="8">
        <v>235.17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144</v>
      </c>
      <c r="DT11" s="2" t="s">
        <v>218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127</v>
      </c>
      <c r="EE11" s="2" t="s">
        <v>141</v>
      </c>
      <c r="EF11" s="2" t="s">
        <v>142</v>
      </c>
      <c r="EG11" s="2" t="s">
        <v>140</v>
      </c>
      <c r="EH11" s="2" t="s">
        <v>130</v>
      </c>
      <c r="EI11" s="4">
        <v>62</v>
      </c>
      <c r="EJ11" s="8">
        <v>4920.94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141</v>
      </c>
      <c r="ER11" s="2" t="s">
        <v>142</v>
      </c>
      <c r="ES11" s="2" t="s">
        <v>140</v>
      </c>
      <c r="ET11" s="2" t="s">
        <v>130</v>
      </c>
      <c r="EU11" s="4">
        <v>6</v>
      </c>
      <c r="EV11" s="8">
        <v>502.38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147</v>
      </c>
      <c r="FD11" s="2" t="s">
        <v>272</v>
      </c>
      <c r="FE11" s="2" t="s">
        <v>140</v>
      </c>
      <c r="FF11" s="2" t="s">
        <v>130</v>
      </c>
      <c r="FG11" s="4">
        <v>2</v>
      </c>
      <c r="FH11" s="8">
        <v>143.19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141</v>
      </c>
      <c r="FP11" s="2" t="s">
        <v>146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141</v>
      </c>
      <c r="GB11" s="2" t="s">
        <v>273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138</v>
      </c>
      <c r="GL11" s="2" t="s">
        <v>127</v>
      </c>
      <c r="GM11" s="2" t="s">
        <v>195</v>
      </c>
      <c r="GN11" s="2" t="s">
        <v>274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141</v>
      </c>
      <c r="GZ11" s="2" t="s">
        <v>275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153</v>
      </c>
      <c r="HJ11" s="2" t="s">
        <v>154</v>
      </c>
      <c r="HK11" s="2" t="s">
        <v>155</v>
      </c>
      <c r="HL11" s="2" t="s">
        <v>276</v>
      </c>
      <c r="HM11" s="2" t="s">
        <v>140</v>
      </c>
      <c r="HN11" s="2" t="s">
        <v>130</v>
      </c>
      <c r="HO11" s="4">
        <v>4</v>
      </c>
      <c r="HP11" s="8">
        <v>327.16</v>
      </c>
      <c r="HQ11" s="4"/>
      <c r="HR11" s="8"/>
      <c r="HS11" s="7"/>
      <c r="HT11" s="7"/>
      <c r="HU11" s="2" t="s">
        <v>138</v>
      </c>
      <c r="HV11" s="2" t="s">
        <v>127</v>
      </c>
      <c r="HW11" s="2" t="s">
        <v>277</v>
      </c>
      <c r="HX11" s="2" t="s">
        <v>278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159</v>
      </c>
      <c r="IJ11" s="2" t="s">
        <v>279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171</v>
      </c>
      <c r="IU11" s="2" t="s">
        <v>161</v>
      </c>
      <c r="IV11" s="2" t="s">
        <v>280</v>
      </c>
      <c r="IW11" s="2" t="s">
        <v>140</v>
      </c>
      <c r="IX11" s="2" t="s">
        <v>130</v>
      </c>
      <c r="IY11" s="4">
        <v>1</v>
      </c>
      <c r="IZ11" s="8">
        <v>85.69</v>
      </c>
      <c r="JA11" s="4"/>
      <c r="JB11" s="8"/>
      <c r="JC11" s="7"/>
      <c r="JD11" s="7"/>
      <c r="JE11" s="2" t="s">
        <v>138</v>
      </c>
      <c r="JF11" s="2" t="s">
        <v>127</v>
      </c>
      <c r="JG11" s="2" t="s">
        <v>163</v>
      </c>
      <c r="JH11" s="2" t="s">
        <v>164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138</v>
      </c>
      <c r="JR11" s="2" t="s">
        <v>127</v>
      </c>
      <c r="JS11" s="2" t="s">
        <v>165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127</v>
      </c>
      <c r="KE11" s="2" t="s">
        <v>167</v>
      </c>
      <c r="KF11" s="2" t="s">
        <v>218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138</v>
      </c>
      <c r="KP11" s="2" t="s">
        <v>127</v>
      </c>
      <c r="KQ11" s="2" t="s">
        <v>169</v>
      </c>
      <c r="KR11" s="2" t="s">
        <v>281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170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138</v>
      </c>
      <c r="LZ11" s="2" t="s">
        <v>171</v>
      </c>
      <c r="MA11" s="2" t="s">
        <v>172</v>
      </c>
      <c r="MB11" s="2" t="s">
        <v>139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130</v>
      </c>
      <c r="ML11" s="2" t="s">
        <v>130</v>
      </c>
      <c r="MM11" s="2" t="s">
        <v>130</v>
      </c>
      <c r="MN11" s="2" t="s">
        <v>130</v>
      </c>
      <c r="MO11" s="2" t="s">
        <v>130</v>
      </c>
      <c r="MP11" s="2" t="s">
        <v>130</v>
      </c>
      <c r="MQ11" s="4"/>
      <c r="MR11" s="8"/>
      <c r="MS11" s="4"/>
      <c r="MT11" s="8"/>
      <c r="MU11" s="7"/>
      <c r="MV11" s="7"/>
      <c r="MW11" s="2" t="s">
        <v>173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138</v>
      </c>
      <c r="NJ11" s="2" t="s">
        <v>127</v>
      </c>
      <c r="NK11" s="2" t="s">
        <v>266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138</v>
      </c>
      <c r="NV11" s="2" t="s">
        <v>154</v>
      </c>
      <c r="NW11" s="2" t="s">
        <v>175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176</v>
      </c>
      <c r="OH11" s="2" t="s">
        <v>127</v>
      </c>
      <c r="OI11" s="2" t="s">
        <v>130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170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173</v>
      </c>
      <c r="PF11" s="2" t="s">
        <v>127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173</v>
      </c>
      <c r="PR11" s="2" t="s">
        <v>127</v>
      </c>
      <c r="PS11" s="2" t="s">
        <v>130</v>
      </c>
      <c r="PT11" s="2" t="s">
        <v>130</v>
      </c>
      <c r="PU11" s="2" t="s">
        <v>140</v>
      </c>
      <c r="PV11" s="2" t="s">
        <v>130</v>
      </c>
      <c r="PW11" s="4"/>
      <c r="PX11" s="8"/>
      <c r="PY11" s="4"/>
      <c r="PZ11" s="8"/>
      <c r="QA11" s="7"/>
      <c r="QB11" s="7"/>
      <c r="QC11" s="2" t="s">
        <v>176</v>
      </c>
      <c r="QD11" s="2" t="s">
        <v>154</v>
      </c>
      <c r="QE11" s="2" t="s">
        <v>177</v>
      </c>
      <c r="QF11" s="2" t="s">
        <v>130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208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130</v>
      </c>
    </row>
    <row r="12">
      <c r="A12" s="2" t="s">
        <v>282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125</v>
      </c>
      <c r="K12" s="2" t="s">
        <v>126</v>
      </c>
      <c r="L12" s="3">
        <v>38.4</v>
      </c>
      <c r="M12" s="3">
        <v>40.32</v>
      </c>
      <c r="N12" s="3">
        <v>79.99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285</v>
      </c>
      <c r="T12" s="2" t="s">
        <v>286</v>
      </c>
      <c r="U12" s="2" t="s">
        <v>130</v>
      </c>
      <c r="V12" s="2" t="s">
        <v>133</v>
      </c>
      <c r="W12" s="2" t="s">
        <v>134</v>
      </c>
      <c r="X12" s="2" t="s">
        <v>130</v>
      </c>
      <c r="Y12" s="2" t="s">
        <v>287</v>
      </c>
      <c r="Z12" s="4">
        <v>725</v>
      </c>
      <c r="AA12" s="4">
        <f>=ROUNDDOWN(22.65625,0)</f>
      </c>
      <c r="AB12" s="5">
        <v>32</v>
      </c>
      <c r="AC12" s="2" t="s">
        <v>288</v>
      </c>
      <c r="AD12" s="4">
        <v>300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710</v>
      </c>
      <c r="AQ12" s="8">
        <v>29110.39</v>
      </c>
      <c r="AR12" s="4"/>
      <c r="AS12" s="8"/>
      <c r="AT12" s="7"/>
      <c r="AU12" s="7"/>
      <c r="AV12" s="4">
        <v>14836</v>
      </c>
      <c r="AW12" s="8">
        <v>876416.88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0.0332</v>
      </c>
      <c r="BC12" s="4">
        <v>14836</v>
      </c>
      <c r="BD12" s="8">
        <v>876416.88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>
        <v>710</v>
      </c>
      <c r="BK12" s="8">
        <v>29110.39</v>
      </c>
      <c r="BL12" s="2" t="s">
        <v>289</v>
      </c>
      <c r="BM12" s="7">
        <v>1</v>
      </c>
      <c r="BN12" s="7">
        <v>1</v>
      </c>
      <c r="BO12" s="4">
        <v>179</v>
      </c>
      <c r="BP12" s="8">
        <v>7518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290</v>
      </c>
      <c r="BY12" s="2" t="s">
        <v>140</v>
      </c>
      <c r="BZ12" s="2" t="s">
        <v>130</v>
      </c>
      <c r="CA12" s="4">
        <v>250</v>
      </c>
      <c r="CB12" s="8">
        <v>9875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141</v>
      </c>
      <c r="CJ12" s="2" t="s">
        <v>291</v>
      </c>
      <c r="CK12" s="2" t="s">
        <v>140</v>
      </c>
      <c r="CL12" s="2" t="s">
        <v>130</v>
      </c>
      <c r="CM12" s="4"/>
      <c r="CN12" s="8"/>
      <c r="CO12" s="4"/>
      <c r="CP12" s="8"/>
      <c r="CQ12" s="7"/>
      <c r="CR12" s="7"/>
      <c r="CS12" s="2" t="s">
        <v>130</v>
      </c>
      <c r="CT12" s="2" t="s">
        <v>130</v>
      </c>
      <c r="CU12" s="2" t="s">
        <v>130</v>
      </c>
      <c r="CV12" s="2" t="s">
        <v>130</v>
      </c>
      <c r="CW12" s="2" t="s">
        <v>130</v>
      </c>
      <c r="CX12" s="2" t="s">
        <v>130</v>
      </c>
      <c r="CY12" s="4">
        <v>98</v>
      </c>
      <c r="CZ12" s="8">
        <v>4102.28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141</v>
      </c>
      <c r="DH12" s="2" t="s">
        <v>292</v>
      </c>
      <c r="DI12" s="2" t="s">
        <v>140</v>
      </c>
      <c r="DJ12" s="2" t="s">
        <v>130</v>
      </c>
      <c r="DK12" s="4">
        <v>35</v>
      </c>
      <c r="DL12" s="8">
        <v>1455.65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141</v>
      </c>
      <c r="DT12" s="2" t="s">
        <v>293</v>
      </c>
      <c r="DU12" s="2" t="s">
        <v>140</v>
      </c>
      <c r="DV12" s="2" t="s">
        <v>130</v>
      </c>
      <c r="DW12" s="4">
        <v>45</v>
      </c>
      <c r="DX12" s="8">
        <v>1905.3</v>
      </c>
      <c r="DY12" s="4"/>
      <c r="DZ12" s="8"/>
      <c r="EA12" s="7"/>
      <c r="EB12" s="7"/>
      <c r="EC12" s="2" t="s">
        <v>138</v>
      </c>
      <c r="ED12" s="2" t="s">
        <v>127</v>
      </c>
      <c r="EE12" s="2" t="s">
        <v>187</v>
      </c>
      <c r="EF12" s="2" t="s">
        <v>294</v>
      </c>
      <c r="EG12" s="2" t="s">
        <v>140</v>
      </c>
      <c r="EH12" s="2" t="s">
        <v>130</v>
      </c>
      <c r="EI12" s="4">
        <v>22</v>
      </c>
      <c r="EJ12" s="8">
        <v>872.96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141</v>
      </c>
      <c r="ER12" s="2" t="s">
        <v>295</v>
      </c>
      <c r="ES12" s="2" t="s">
        <v>140</v>
      </c>
      <c r="ET12" s="2" t="s">
        <v>130</v>
      </c>
      <c r="EU12" s="4">
        <v>32</v>
      </c>
      <c r="EV12" s="8">
        <v>1339.52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147</v>
      </c>
      <c r="FD12" s="2" t="s">
        <v>296</v>
      </c>
      <c r="FE12" s="2" t="s">
        <v>140</v>
      </c>
      <c r="FF12" s="2" t="s">
        <v>130</v>
      </c>
      <c r="FG12" s="4">
        <v>14</v>
      </c>
      <c r="FH12" s="8">
        <v>539.01</v>
      </c>
      <c r="FI12" s="4"/>
      <c r="FJ12" s="8"/>
      <c r="FK12" s="7"/>
      <c r="FL12" s="7"/>
      <c r="FM12" s="2" t="s">
        <v>138</v>
      </c>
      <c r="FN12" s="2" t="s">
        <v>127</v>
      </c>
      <c r="FO12" s="2" t="s">
        <v>141</v>
      </c>
      <c r="FP12" s="2" t="s">
        <v>297</v>
      </c>
      <c r="FQ12" s="2" t="s">
        <v>140</v>
      </c>
      <c r="FR12" s="2" t="s">
        <v>130</v>
      </c>
      <c r="FS12" s="4">
        <v>3</v>
      </c>
      <c r="FT12" s="8">
        <v>193.57</v>
      </c>
      <c r="FU12" s="4"/>
      <c r="FV12" s="8"/>
      <c r="FW12" s="7"/>
      <c r="FX12" s="7"/>
      <c r="FY12" s="2" t="s">
        <v>138</v>
      </c>
      <c r="FZ12" s="2" t="s">
        <v>127</v>
      </c>
      <c r="GA12" s="2" t="s">
        <v>141</v>
      </c>
      <c r="GB12" s="2" t="s">
        <v>298</v>
      </c>
      <c r="GC12" s="2" t="s">
        <v>140</v>
      </c>
      <c r="GD12" s="2" t="s">
        <v>130</v>
      </c>
      <c r="GE12" s="4">
        <v>11</v>
      </c>
      <c r="GF12" s="8">
        <v>443.74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257</v>
      </c>
      <c r="GN12" s="2" t="s">
        <v>299</v>
      </c>
      <c r="GO12" s="2" t="s">
        <v>140</v>
      </c>
      <c r="GP12" s="2" t="s">
        <v>130</v>
      </c>
      <c r="GQ12" s="4">
        <v>3</v>
      </c>
      <c r="GR12" s="8">
        <v>120.93</v>
      </c>
      <c r="GS12" s="4"/>
      <c r="GT12" s="8"/>
      <c r="GU12" s="7"/>
      <c r="GV12" s="7"/>
      <c r="GW12" s="2" t="s">
        <v>138</v>
      </c>
      <c r="GX12" s="2" t="s">
        <v>127</v>
      </c>
      <c r="GY12" s="2" t="s">
        <v>300</v>
      </c>
      <c r="GZ12" s="2" t="s">
        <v>192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153</v>
      </c>
      <c r="HJ12" s="2" t="s">
        <v>154</v>
      </c>
      <c r="HK12" s="2" t="s">
        <v>155</v>
      </c>
      <c r="HL12" s="2" t="s">
        <v>301</v>
      </c>
      <c r="HM12" s="2" t="s">
        <v>140</v>
      </c>
      <c r="HN12" s="2" t="s">
        <v>130</v>
      </c>
      <c r="HO12" s="4">
        <v>7</v>
      </c>
      <c r="HP12" s="8">
        <v>264.64</v>
      </c>
      <c r="HQ12" s="4"/>
      <c r="HR12" s="8"/>
      <c r="HS12" s="7"/>
      <c r="HT12" s="7"/>
      <c r="HU12" s="2" t="s">
        <v>138</v>
      </c>
      <c r="HV12" s="2" t="s">
        <v>127</v>
      </c>
      <c r="HW12" s="2" t="s">
        <v>277</v>
      </c>
      <c r="HX12" s="2" t="s">
        <v>302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159</v>
      </c>
      <c r="IJ12" s="2" t="s">
        <v>130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154</v>
      </c>
      <c r="IU12" s="2" t="s">
        <v>224</v>
      </c>
      <c r="IV12" s="2" t="s">
        <v>303</v>
      </c>
      <c r="IW12" s="2" t="s">
        <v>140</v>
      </c>
      <c r="IX12" s="2" t="s">
        <v>130</v>
      </c>
      <c r="IY12" s="4">
        <v>9</v>
      </c>
      <c r="IZ12" s="8">
        <v>399.15</v>
      </c>
      <c r="JA12" s="4"/>
      <c r="JB12" s="8"/>
      <c r="JC12" s="7"/>
      <c r="JD12" s="7"/>
      <c r="JE12" s="2" t="s">
        <v>138</v>
      </c>
      <c r="JF12" s="2" t="s">
        <v>127</v>
      </c>
      <c r="JG12" s="2" t="s">
        <v>163</v>
      </c>
      <c r="JH12" s="2" t="s">
        <v>304</v>
      </c>
      <c r="JI12" s="2" t="s">
        <v>140</v>
      </c>
      <c r="JJ12" s="2" t="s">
        <v>130</v>
      </c>
      <c r="JK12" s="4">
        <v>2</v>
      </c>
      <c r="JL12" s="8">
        <v>80.64</v>
      </c>
      <c r="JM12" s="4"/>
      <c r="JN12" s="8"/>
      <c r="JO12" s="7"/>
      <c r="JP12" s="7"/>
      <c r="JQ12" s="2" t="s">
        <v>138</v>
      </c>
      <c r="JR12" s="2" t="s">
        <v>127</v>
      </c>
      <c r="JS12" s="2" t="s">
        <v>165</v>
      </c>
      <c r="JT12" s="2" t="s">
        <v>305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208</v>
      </c>
      <c r="KD12" s="2" t="s">
        <v>127</v>
      </c>
      <c r="KE12" s="2" t="s">
        <v>167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138</v>
      </c>
      <c r="KP12" s="2" t="s">
        <v>127</v>
      </c>
      <c r="KQ12" s="2" t="s">
        <v>169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138</v>
      </c>
      <c r="LB12" s="2" t="s">
        <v>127</v>
      </c>
      <c r="LC12" s="2" t="s">
        <v>248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170</v>
      </c>
      <c r="LN12" s="2" t="s">
        <v>127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138</v>
      </c>
      <c r="LZ12" s="2" t="s">
        <v>171</v>
      </c>
      <c r="MA12" s="2" t="s">
        <v>172</v>
      </c>
      <c r="MB12" s="2" t="s">
        <v>306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130</v>
      </c>
      <c r="ML12" s="2" t="s">
        <v>130</v>
      </c>
      <c r="MM12" s="2" t="s">
        <v>130</v>
      </c>
      <c r="MN12" s="2" t="s">
        <v>130</v>
      </c>
      <c r="MO12" s="2" t="s">
        <v>130</v>
      </c>
      <c r="MP12" s="2" t="s">
        <v>130</v>
      </c>
      <c r="MQ12" s="4"/>
      <c r="MR12" s="8"/>
      <c r="MS12" s="4"/>
      <c r="MT12" s="8"/>
      <c r="MU12" s="7"/>
      <c r="MV12" s="7"/>
      <c r="MW12" s="2" t="s">
        <v>173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138</v>
      </c>
      <c r="NJ12" s="2" t="s">
        <v>127</v>
      </c>
      <c r="NK12" s="2" t="s">
        <v>174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138</v>
      </c>
      <c r="NV12" s="2" t="s">
        <v>154</v>
      </c>
      <c r="NW12" s="2" t="s">
        <v>175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176</v>
      </c>
      <c r="OH12" s="2" t="s">
        <v>127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170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173</v>
      </c>
      <c r="PF12" s="2" t="s">
        <v>127</v>
      </c>
      <c r="PG12" s="2" t="s">
        <v>130</v>
      </c>
      <c r="PH12" s="2" t="s">
        <v>130</v>
      </c>
      <c r="PI12" s="2" t="s">
        <v>140</v>
      </c>
      <c r="PJ12" s="2" t="s">
        <v>130</v>
      </c>
      <c r="PK12" s="4"/>
      <c r="PL12" s="8"/>
      <c r="PM12" s="4"/>
      <c r="PN12" s="8"/>
      <c r="PO12" s="7"/>
      <c r="PP12" s="7"/>
      <c r="PQ12" s="2" t="s">
        <v>173</v>
      </c>
      <c r="PR12" s="2" t="s">
        <v>127</v>
      </c>
      <c r="PS12" s="2" t="s">
        <v>130</v>
      </c>
      <c r="PT12" s="2" t="s">
        <v>130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176</v>
      </c>
      <c r="QD12" s="2" t="s">
        <v>154</v>
      </c>
      <c r="QE12" s="2" t="s">
        <v>177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173</v>
      </c>
      <c r="QP12" s="2" t="s">
        <v>127</v>
      </c>
      <c r="QQ12" s="2" t="s">
        <v>130</v>
      </c>
      <c r="QR12" s="2" t="s">
        <v>130</v>
      </c>
      <c r="QS12" s="2" t="s">
        <v>140</v>
      </c>
      <c r="QT12" s="2" t="s">
        <v>130</v>
      </c>
    </row>
    <row r="13">
      <c r="A13" s="2" t="s">
        <v>307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283</v>
      </c>
      <c r="G13" s="2" t="s">
        <v>283</v>
      </c>
      <c r="H13" s="2" t="s">
        <v>283</v>
      </c>
      <c r="I13" s="2" t="s">
        <v>308</v>
      </c>
      <c r="J13" s="2" t="s">
        <v>179</v>
      </c>
      <c r="K13" s="2" t="s">
        <v>126</v>
      </c>
      <c r="L13" s="3">
        <v>38.4</v>
      </c>
      <c r="M13" s="3">
        <v>40.32</v>
      </c>
      <c r="N13" s="3">
        <v>79.99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285</v>
      </c>
      <c r="T13" s="2" t="s">
        <v>286</v>
      </c>
      <c r="U13" s="2" t="s">
        <v>130</v>
      </c>
      <c r="V13" s="2" t="s">
        <v>133</v>
      </c>
      <c r="W13" s="2" t="s">
        <v>134</v>
      </c>
      <c r="X13" s="2" t="s">
        <v>130</v>
      </c>
      <c r="Y13" s="2" t="s">
        <v>135</v>
      </c>
      <c r="Z13" s="4">
        <v>4468</v>
      </c>
      <c r="AA13" s="4">
        <f>=ROUNDDOWN(31.4647887323944,0)</f>
      </c>
      <c r="AB13" s="5">
        <v>142</v>
      </c>
      <c r="AC13" s="2" t="s">
        <v>309</v>
      </c>
      <c r="AD13" s="4">
        <v>1650</v>
      </c>
      <c r="AE13" s="4">
        <v>1650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2625</v>
      </c>
      <c r="AQ13" s="8">
        <v>98084.56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0.1119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2625</v>
      </c>
      <c r="BK13" s="8">
        <v>98084.56</v>
      </c>
      <c r="BL13" s="2" t="s">
        <v>310</v>
      </c>
      <c r="BM13" s="7">
        <v>1</v>
      </c>
      <c r="BN13" s="7">
        <v>1</v>
      </c>
      <c r="BO13" s="4">
        <v>1101</v>
      </c>
      <c r="BP13" s="8">
        <v>45317.16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311</v>
      </c>
      <c r="BY13" s="2" t="s">
        <v>140</v>
      </c>
      <c r="BZ13" s="2" t="s">
        <v>130</v>
      </c>
      <c r="CA13" s="4">
        <v>1120</v>
      </c>
      <c r="CB13" s="8">
        <v>36120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183</v>
      </c>
      <c r="CJ13" s="2" t="s">
        <v>312</v>
      </c>
      <c r="CK13" s="2" t="s">
        <v>140</v>
      </c>
      <c r="CL13" s="2" t="s">
        <v>130</v>
      </c>
      <c r="CM13" s="4"/>
      <c r="CN13" s="8"/>
      <c r="CO13" s="4"/>
      <c r="CP13" s="8"/>
      <c r="CQ13" s="7"/>
      <c r="CR13" s="7"/>
      <c r="CS13" s="2" t="s">
        <v>130</v>
      </c>
      <c r="CT13" s="2" t="s">
        <v>130</v>
      </c>
      <c r="CU13" s="2" t="s">
        <v>130</v>
      </c>
      <c r="CV13" s="2" t="s">
        <v>130</v>
      </c>
      <c r="CW13" s="2" t="s">
        <v>130</v>
      </c>
      <c r="CX13" s="2" t="s">
        <v>130</v>
      </c>
      <c r="CY13" s="4">
        <v>175</v>
      </c>
      <c r="CZ13" s="8">
        <v>7325.5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313</v>
      </c>
      <c r="DH13" s="2" t="s">
        <v>314</v>
      </c>
      <c r="DI13" s="2" t="s">
        <v>140</v>
      </c>
      <c r="DJ13" s="2" t="s">
        <v>130</v>
      </c>
      <c r="DK13" s="4">
        <v>57</v>
      </c>
      <c r="DL13" s="8">
        <v>2370.63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315</v>
      </c>
      <c r="DT13" s="2" t="s">
        <v>316</v>
      </c>
      <c r="DU13" s="2" t="s">
        <v>140</v>
      </c>
      <c r="DV13" s="2" t="s">
        <v>130</v>
      </c>
      <c r="DW13" s="4">
        <v>43</v>
      </c>
      <c r="DX13" s="8">
        <v>1820.62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187</v>
      </c>
      <c r="EF13" s="2" t="s">
        <v>317</v>
      </c>
      <c r="EG13" s="2" t="s">
        <v>140</v>
      </c>
      <c r="EH13" s="2" t="s">
        <v>130</v>
      </c>
      <c r="EI13" s="4"/>
      <c r="EJ13" s="8"/>
      <c r="EK13" s="4"/>
      <c r="EL13" s="8"/>
      <c r="EM13" s="7"/>
      <c r="EN13" s="7"/>
      <c r="EO13" s="2" t="s">
        <v>138</v>
      </c>
      <c r="EP13" s="2" t="s">
        <v>154</v>
      </c>
      <c r="EQ13" s="2" t="s">
        <v>189</v>
      </c>
      <c r="ER13" s="2" t="s">
        <v>316</v>
      </c>
      <c r="ES13" s="2" t="s">
        <v>140</v>
      </c>
      <c r="ET13" s="2" t="s">
        <v>130</v>
      </c>
      <c r="EU13" s="4">
        <v>47</v>
      </c>
      <c r="EV13" s="8">
        <v>1967.42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147</v>
      </c>
      <c r="FD13" s="2" t="s">
        <v>317</v>
      </c>
      <c r="FE13" s="2" t="s">
        <v>140</v>
      </c>
      <c r="FF13" s="2" t="s">
        <v>130</v>
      </c>
      <c r="FG13" s="4">
        <v>46</v>
      </c>
      <c r="FH13" s="8">
        <v>1676.65</v>
      </c>
      <c r="FI13" s="4"/>
      <c r="FJ13" s="8"/>
      <c r="FK13" s="7"/>
      <c r="FL13" s="7"/>
      <c r="FM13" s="2" t="s">
        <v>138</v>
      </c>
      <c r="FN13" s="2" t="s">
        <v>127</v>
      </c>
      <c r="FO13" s="2" t="s">
        <v>318</v>
      </c>
      <c r="FP13" s="2" t="s">
        <v>319</v>
      </c>
      <c r="FQ13" s="2" t="s">
        <v>140</v>
      </c>
      <c r="FR13" s="2" t="s">
        <v>130</v>
      </c>
      <c r="FS13" s="4">
        <v>1</v>
      </c>
      <c r="FT13" s="8">
        <v>79.99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300</v>
      </c>
      <c r="GB13" s="2" t="s">
        <v>320</v>
      </c>
      <c r="GC13" s="2" t="s">
        <v>140</v>
      </c>
      <c r="GD13" s="2" t="s">
        <v>130</v>
      </c>
      <c r="GE13" s="4">
        <v>15</v>
      </c>
      <c r="GF13" s="8">
        <v>598.44</v>
      </c>
      <c r="GG13" s="4"/>
      <c r="GH13" s="8"/>
      <c r="GI13" s="7"/>
      <c r="GJ13" s="7"/>
      <c r="GK13" s="2" t="s">
        <v>138</v>
      </c>
      <c r="GL13" s="2" t="s">
        <v>127</v>
      </c>
      <c r="GM13" s="2" t="s">
        <v>321</v>
      </c>
      <c r="GN13" s="2" t="s">
        <v>322</v>
      </c>
      <c r="GO13" s="2" t="s">
        <v>140</v>
      </c>
      <c r="GP13" s="2" t="s">
        <v>130</v>
      </c>
      <c r="GQ13" s="4">
        <v>5</v>
      </c>
      <c r="GR13" s="8">
        <v>214.99</v>
      </c>
      <c r="GS13" s="4"/>
      <c r="GT13" s="8"/>
      <c r="GU13" s="7"/>
      <c r="GV13" s="7"/>
      <c r="GW13" s="2" t="s">
        <v>138</v>
      </c>
      <c r="GX13" s="2" t="s">
        <v>127</v>
      </c>
      <c r="GY13" s="2" t="s">
        <v>300</v>
      </c>
      <c r="GZ13" s="2" t="s">
        <v>317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153</v>
      </c>
      <c r="HJ13" s="2" t="s">
        <v>154</v>
      </c>
      <c r="HK13" s="2" t="s">
        <v>155</v>
      </c>
      <c r="HL13" s="2" t="s">
        <v>316</v>
      </c>
      <c r="HM13" s="2" t="s">
        <v>140</v>
      </c>
      <c r="HN13" s="2" t="s">
        <v>130</v>
      </c>
      <c r="HO13" s="4">
        <v>11</v>
      </c>
      <c r="HP13" s="8">
        <v>431.88</v>
      </c>
      <c r="HQ13" s="4"/>
      <c r="HR13" s="8"/>
      <c r="HS13" s="7"/>
      <c r="HT13" s="7"/>
      <c r="HU13" s="2" t="s">
        <v>138</v>
      </c>
      <c r="HV13" s="2" t="s">
        <v>127</v>
      </c>
      <c r="HW13" s="2" t="s">
        <v>277</v>
      </c>
      <c r="HX13" s="2" t="s">
        <v>323</v>
      </c>
      <c r="HY13" s="2" t="s">
        <v>140</v>
      </c>
      <c r="HZ13" s="2" t="s">
        <v>130</v>
      </c>
      <c r="IA13" s="4">
        <v>2</v>
      </c>
      <c r="IB13" s="8">
        <v>80.64</v>
      </c>
      <c r="IC13" s="4"/>
      <c r="ID13" s="8"/>
      <c r="IE13" s="7"/>
      <c r="IF13" s="7"/>
      <c r="IG13" s="2" t="s">
        <v>138</v>
      </c>
      <c r="IH13" s="2" t="s">
        <v>127</v>
      </c>
      <c r="II13" s="2" t="s">
        <v>159</v>
      </c>
      <c r="IJ13" s="2" t="s">
        <v>324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154</v>
      </c>
      <c r="IU13" s="2" t="s">
        <v>325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163</v>
      </c>
      <c r="JH13" s="2" t="s">
        <v>326</v>
      </c>
      <c r="JI13" s="2" t="s">
        <v>140</v>
      </c>
      <c r="JJ13" s="2" t="s">
        <v>130</v>
      </c>
      <c r="JK13" s="4">
        <v>2</v>
      </c>
      <c r="JL13" s="8">
        <v>80.64</v>
      </c>
      <c r="JM13" s="4"/>
      <c r="JN13" s="8"/>
      <c r="JO13" s="7"/>
      <c r="JP13" s="7"/>
      <c r="JQ13" s="2" t="s">
        <v>138</v>
      </c>
      <c r="JR13" s="2" t="s">
        <v>127</v>
      </c>
      <c r="JS13" s="2" t="s">
        <v>165</v>
      </c>
      <c r="JT13" s="2" t="s">
        <v>327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208</v>
      </c>
      <c r="KD13" s="2" t="s">
        <v>127</v>
      </c>
      <c r="KE13" s="2" t="s">
        <v>130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138</v>
      </c>
      <c r="KP13" s="2" t="s">
        <v>127</v>
      </c>
      <c r="KQ13" s="2" t="s">
        <v>169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170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138</v>
      </c>
      <c r="LZ13" s="2" t="s">
        <v>171</v>
      </c>
      <c r="MA13" s="2" t="s">
        <v>210</v>
      </c>
      <c r="MB13" s="2" t="s">
        <v>328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130</v>
      </c>
      <c r="ML13" s="2" t="s">
        <v>130</v>
      </c>
      <c r="MM13" s="2" t="s">
        <v>130</v>
      </c>
      <c r="MN13" s="2" t="s">
        <v>130</v>
      </c>
      <c r="MO13" s="2" t="s">
        <v>130</v>
      </c>
      <c r="MP13" s="2" t="s">
        <v>130</v>
      </c>
      <c r="MQ13" s="4"/>
      <c r="MR13" s="8"/>
      <c r="MS13" s="4"/>
      <c r="MT13" s="8"/>
      <c r="MU13" s="7"/>
      <c r="MV13" s="7"/>
      <c r="MW13" s="2" t="s">
        <v>173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138</v>
      </c>
      <c r="NJ13" s="2" t="s">
        <v>127</v>
      </c>
      <c r="NK13" s="2" t="s">
        <v>174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138</v>
      </c>
      <c r="NV13" s="2" t="s">
        <v>154</v>
      </c>
      <c r="NW13" s="2" t="s">
        <v>175</v>
      </c>
      <c r="NX13" s="2" t="s">
        <v>329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176</v>
      </c>
      <c r="OH13" s="2" t="s">
        <v>127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170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212</v>
      </c>
      <c r="PF13" s="2" t="s">
        <v>127</v>
      </c>
      <c r="PG13" s="2" t="s">
        <v>130</v>
      </c>
      <c r="PH13" s="2" t="s">
        <v>130</v>
      </c>
      <c r="PI13" s="2" t="s">
        <v>140</v>
      </c>
      <c r="PJ13" s="2" t="s">
        <v>130</v>
      </c>
      <c r="PK13" s="4"/>
      <c r="PL13" s="8"/>
      <c r="PM13" s="4"/>
      <c r="PN13" s="8"/>
      <c r="PO13" s="7"/>
      <c r="PP13" s="7"/>
      <c r="PQ13" s="2" t="s">
        <v>173</v>
      </c>
      <c r="PR13" s="2" t="s">
        <v>127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176</v>
      </c>
      <c r="QD13" s="2" t="s">
        <v>154</v>
      </c>
      <c r="QE13" s="2" t="s">
        <v>130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173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130</v>
      </c>
    </row>
    <row r="14">
      <c r="A14" s="2" t="s">
        <v>330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283</v>
      </c>
      <c r="G14" s="2" t="s">
        <v>283</v>
      </c>
      <c r="H14" s="2" t="s">
        <v>283</v>
      </c>
      <c r="I14" s="2" t="s">
        <v>284</v>
      </c>
      <c r="J14" s="2" t="s">
        <v>215</v>
      </c>
      <c r="K14" s="2" t="s">
        <v>126</v>
      </c>
      <c r="L14" s="3">
        <v>43.2</v>
      </c>
      <c r="M14" s="3">
        <v>45.36</v>
      </c>
      <c r="N14" s="3">
        <v>89.99</v>
      </c>
      <c r="O14" s="2" t="s">
        <v>127</v>
      </c>
      <c r="P14" s="2" t="s">
        <v>331</v>
      </c>
      <c r="Q14" s="2" t="s">
        <v>129</v>
      </c>
      <c r="R14" s="2" t="s">
        <v>130</v>
      </c>
      <c r="S14" s="2" t="s">
        <v>285</v>
      </c>
      <c r="T14" s="2" t="s">
        <v>286</v>
      </c>
      <c r="U14" s="2" t="s">
        <v>130</v>
      </c>
      <c r="V14" s="2" t="s">
        <v>133</v>
      </c>
      <c r="W14" s="2" t="s">
        <v>134</v>
      </c>
      <c r="X14" s="2" t="s">
        <v>130</v>
      </c>
      <c r="Y14" s="2" t="s">
        <v>287</v>
      </c>
      <c r="Z14" s="4">
        <v>212</v>
      </c>
      <c r="AA14" s="4">
        <f>=ROUNDDOWN(1.53623188405797,0)</f>
      </c>
      <c r="AB14" s="5">
        <v>138</v>
      </c>
      <c r="AC14" s="2" t="s">
        <v>136</v>
      </c>
      <c r="AD14" s="4">
        <v>740</v>
      </c>
      <c r="AE14" s="4">
        <v>2430</v>
      </c>
      <c r="AF14" s="6">
        <v>65</v>
      </c>
      <c r="AG14" s="6"/>
      <c r="AH14" s="7">
        <v>0.9563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2777</v>
      </c>
      <c r="AQ14" s="8">
        <v>130747.36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0.1492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2777</v>
      </c>
      <c r="BK14" s="8">
        <v>130747.36</v>
      </c>
      <c r="BL14" s="2" t="s">
        <v>332</v>
      </c>
      <c r="BM14" s="7">
        <v>1</v>
      </c>
      <c r="BN14" s="7">
        <v>1</v>
      </c>
      <c r="BO14" s="4">
        <v>1563</v>
      </c>
      <c r="BP14" s="8">
        <v>75024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130</v>
      </c>
      <c r="BX14" s="2" t="s">
        <v>333</v>
      </c>
      <c r="BY14" s="2" t="s">
        <v>140</v>
      </c>
      <c r="BZ14" s="2" t="s">
        <v>130</v>
      </c>
      <c r="CA14" s="4">
        <v>541</v>
      </c>
      <c r="CB14" s="8">
        <v>24420.74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141</v>
      </c>
      <c r="CJ14" s="2" t="s">
        <v>334</v>
      </c>
      <c r="CK14" s="2" t="s">
        <v>140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>
        <v>211</v>
      </c>
      <c r="CZ14" s="8">
        <v>10094.24</v>
      </c>
      <c r="DA14" s="4"/>
      <c r="DB14" s="8"/>
      <c r="DC14" s="7"/>
      <c r="DD14" s="7"/>
      <c r="DE14" s="2" t="s">
        <v>138</v>
      </c>
      <c r="DF14" s="2" t="s">
        <v>127</v>
      </c>
      <c r="DG14" s="2" t="s">
        <v>141</v>
      </c>
      <c r="DH14" s="2" t="s">
        <v>335</v>
      </c>
      <c r="DI14" s="2" t="s">
        <v>140</v>
      </c>
      <c r="DJ14" s="2" t="s">
        <v>130</v>
      </c>
      <c r="DK14" s="4">
        <v>101</v>
      </c>
      <c r="DL14" s="8">
        <v>4725.79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141</v>
      </c>
      <c r="DT14" s="2" t="s">
        <v>336</v>
      </c>
      <c r="DU14" s="2" t="s">
        <v>140</v>
      </c>
      <c r="DV14" s="2" t="s">
        <v>130</v>
      </c>
      <c r="DW14" s="4">
        <v>57</v>
      </c>
      <c r="DX14" s="8">
        <v>2501.16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187</v>
      </c>
      <c r="EF14" s="2" t="s">
        <v>337</v>
      </c>
      <c r="EG14" s="2" t="s">
        <v>140</v>
      </c>
      <c r="EH14" s="2" t="s">
        <v>130</v>
      </c>
      <c r="EI14" s="4">
        <v>141</v>
      </c>
      <c r="EJ14" s="8">
        <v>6394.35</v>
      </c>
      <c r="EK14" s="4"/>
      <c r="EL14" s="8"/>
      <c r="EM14" s="7"/>
      <c r="EN14" s="7"/>
      <c r="EO14" s="2" t="s">
        <v>138</v>
      </c>
      <c r="EP14" s="2" t="s">
        <v>127</v>
      </c>
      <c r="EQ14" s="2" t="s">
        <v>141</v>
      </c>
      <c r="ER14" s="2" t="s">
        <v>338</v>
      </c>
      <c r="ES14" s="2" t="s">
        <v>140</v>
      </c>
      <c r="ET14" s="2" t="s">
        <v>130</v>
      </c>
      <c r="EU14" s="4">
        <v>59</v>
      </c>
      <c r="EV14" s="8">
        <v>2822.56</v>
      </c>
      <c r="EW14" s="4"/>
      <c r="EX14" s="8"/>
      <c r="EY14" s="7"/>
      <c r="EZ14" s="7"/>
      <c r="FA14" s="2" t="s">
        <v>138</v>
      </c>
      <c r="FB14" s="2" t="s">
        <v>127</v>
      </c>
      <c r="FC14" s="2" t="s">
        <v>147</v>
      </c>
      <c r="FD14" s="2" t="s">
        <v>339</v>
      </c>
      <c r="FE14" s="2" t="s">
        <v>140</v>
      </c>
      <c r="FF14" s="2" t="s">
        <v>130</v>
      </c>
      <c r="FG14" s="4">
        <v>30</v>
      </c>
      <c r="FH14" s="8">
        <v>1293.33</v>
      </c>
      <c r="FI14" s="4"/>
      <c r="FJ14" s="8"/>
      <c r="FK14" s="7"/>
      <c r="FL14" s="7"/>
      <c r="FM14" s="2" t="s">
        <v>138</v>
      </c>
      <c r="FN14" s="2" t="s">
        <v>127</v>
      </c>
      <c r="FO14" s="2" t="s">
        <v>141</v>
      </c>
      <c r="FP14" s="2" t="s">
        <v>340</v>
      </c>
      <c r="FQ14" s="2" t="s">
        <v>140</v>
      </c>
      <c r="FR14" s="2" t="s">
        <v>130</v>
      </c>
      <c r="FS14" s="4">
        <v>3</v>
      </c>
      <c r="FT14" s="8">
        <v>262.77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141</v>
      </c>
      <c r="GB14" s="2" t="s">
        <v>341</v>
      </c>
      <c r="GC14" s="2" t="s">
        <v>140</v>
      </c>
      <c r="GD14" s="2" t="s">
        <v>130</v>
      </c>
      <c r="GE14" s="4">
        <v>25</v>
      </c>
      <c r="GF14" s="8">
        <v>1130.7</v>
      </c>
      <c r="GG14" s="4"/>
      <c r="GH14" s="8"/>
      <c r="GI14" s="7"/>
      <c r="GJ14" s="7"/>
      <c r="GK14" s="2" t="s">
        <v>138</v>
      </c>
      <c r="GL14" s="2" t="s">
        <v>127</v>
      </c>
      <c r="GM14" s="2" t="s">
        <v>321</v>
      </c>
      <c r="GN14" s="2" t="s">
        <v>342</v>
      </c>
      <c r="GO14" s="2" t="s">
        <v>140</v>
      </c>
      <c r="GP14" s="2" t="s">
        <v>130</v>
      </c>
      <c r="GQ14" s="4">
        <v>7</v>
      </c>
      <c r="GR14" s="8">
        <v>317.45</v>
      </c>
      <c r="GS14" s="4"/>
      <c r="GT14" s="8"/>
      <c r="GU14" s="7"/>
      <c r="GV14" s="7"/>
      <c r="GW14" s="2" t="s">
        <v>138</v>
      </c>
      <c r="GX14" s="2" t="s">
        <v>127</v>
      </c>
      <c r="GY14" s="2" t="s">
        <v>300</v>
      </c>
      <c r="GZ14" s="2" t="s">
        <v>343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153</v>
      </c>
      <c r="HJ14" s="2" t="s">
        <v>154</v>
      </c>
      <c r="HK14" s="2" t="s">
        <v>155</v>
      </c>
      <c r="HL14" s="2" t="s">
        <v>267</v>
      </c>
      <c r="HM14" s="2" t="s">
        <v>140</v>
      </c>
      <c r="HN14" s="2" t="s">
        <v>130</v>
      </c>
      <c r="HO14" s="4">
        <v>8</v>
      </c>
      <c r="HP14" s="8">
        <v>321.49</v>
      </c>
      <c r="HQ14" s="4"/>
      <c r="HR14" s="8"/>
      <c r="HS14" s="7"/>
      <c r="HT14" s="7"/>
      <c r="HU14" s="2" t="s">
        <v>138</v>
      </c>
      <c r="HV14" s="2" t="s">
        <v>127</v>
      </c>
      <c r="HW14" s="2" t="s">
        <v>277</v>
      </c>
      <c r="HX14" s="2" t="s">
        <v>344</v>
      </c>
      <c r="HY14" s="2" t="s">
        <v>140</v>
      </c>
      <c r="HZ14" s="2" t="s">
        <v>130</v>
      </c>
      <c r="IA14" s="4">
        <v>10</v>
      </c>
      <c r="IB14" s="8">
        <v>453.6</v>
      </c>
      <c r="IC14" s="4"/>
      <c r="ID14" s="8"/>
      <c r="IE14" s="7"/>
      <c r="IF14" s="7"/>
      <c r="IG14" s="2" t="s">
        <v>138</v>
      </c>
      <c r="IH14" s="2" t="s">
        <v>127</v>
      </c>
      <c r="II14" s="2" t="s">
        <v>345</v>
      </c>
      <c r="IJ14" s="2" t="s">
        <v>346</v>
      </c>
      <c r="IK14" s="2" t="s">
        <v>140</v>
      </c>
      <c r="IL14" s="2" t="s">
        <v>130</v>
      </c>
      <c r="IM14" s="4">
        <v>4</v>
      </c>
      <c r="IN14" s="8">
        <v>181.44</v>
      </c>
      <c r="IO14" s="4"/>
      <c r="IP14" s="8"/>
      <c r="IQ14" s="7"/>
      <c r="IR14" s="7"/>
      <c r="IS14" s="2" t="s">
        <v>138</v>
      </c>
      <c r="IT14" s="2" t="s">
        <v>154</v>
      </c>
      <c r="IU14" s="2" t="s">
        <v>224</v>
      </c>
      <c r="IV14" s="2" t="s">
        <v>347</v>
      </c>
      <c r="IW14" s="2" t="s">
        <v>140</v>
      </c>
      <c r="IX14" s="2" t="s">
        <v>130</v>
      </c>
      <c r="IY14" s="4">
        <v>12</v>
      </c>
      <c r="IZ14" s="8">
        <v>598.8</v>
      </c>
      <c r="JA14" s="4"/>
      <c r="JB14" s="8"/>
      <c r="JC14" s="7"/>
      <c r="JD14" s="7"/>
      <c r="JE14" s="2" t="s">
        <v>138</v>
      </c>
      <c r="JF14" s="2" t="s">
        <v>127</v>
      </c>
      <c r="JG14" s="2" t="s">
        <v>163</v>
      </c>
      <c r="JH14" s="2" t="s">
        <v>348</v>
      </c>
      <c r="JI14" s="2" t="s">
        <v>140</v>
      </c>
      <c r="JJ14" s="2" t="s">
        <v>130</v>
      </c>
      <c r="JK14" s="4">
        <v>4</v>
      </c>
      <c r="JL14" s="8">
        <v>181.44</v>
      </c>
      <c r="JM14" s="4"/>
      <c r="JN14" s="8"/>
      <c r="JO14" s="7"/>
      <c r="JP14" s="7"/>
      <c r="JQ14" s="2" t="s">
        <v>138</v>
      </c>
      <c r="JR14" s="2" t="s">
        <v>127</v>
      </c>
      <c r="JS14" s="2" t="s">
        <v>165</v>
      </c>
      <c r="JT14" s="2" t="s">
        <v>349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208</v>
      </c>
      <c r="KD14" s="2" t="s">
        <v>127</v>
      </c>
      <c r="KE14" s="2" t="s">
        <v>167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138</v>
      </c>
      <c r="KP14" s="2" t="s">
        <v>127</v>
      </c>
      <c r="KQ14" s="2" t="s">
        <v>350</v>
      </c>
      <c r="KR14" s="2" t="s">
        <v>130</v>
      </c>
      <c r="KS14" s="2" t="s">
        <v>140</v>
      </c>
      <c r="KT14" s="2" t="s">
        <v>130</v>
      </c>
      <c r="KU14" s="4">
        <v>1</v>
      </c>
      <c r="KV14" s="8">
        <v>23.5</v>
      </c>
      <c r="KW14" s="4"/>
      <c r="KX14" s="8"/>
      <c r="KY14" s="7"/>
      <c r="KZ14" s="7"/>
      <c r="LA14" s="2" t="s">
        <v>138</v>
      </c>
      <c r="LB14" s="2" t="s">
        <v>127</v>
      </c>
      <c r="LC14" s="2" t="s">
        <v>248</v>
      </c>
      <c r="LD14" s="2" t="s">
        <v>351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170</v>
      </c>
      <c r="LN14" s="2" t="s">
        <v>127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138</v>
      </c>
      <c r="LZ14" s="2" t="s">
        <v>171</v>
      </c>
      <c r="MA14" s="2" t="s">
        <v>172</v>
      </c>
      <c r="MB14" s="2" t="s">
        <v>352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173</v>
      </c>
      <c r="MX14" s="2" t="s">
        <v>127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138</v>
      </c>
      <c r="NJ14" s="2" t="s">
        <v>127</v>
      </c>
      <c r="NK14" s="2" t="s">
        <v>174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138</v>
      </c>
      <c r="NV14" s="2" t="s">
        <v>154</v>
      </c>
      <c r="NW14" s="2" t="s">
        <v>175</v>
      </c>
      <c r="NX14" s="2" t="s">
        <v>353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176</v>
      </c>
      <c r="OH14" s="2" t="s">
        <v>127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170</v>
      </c>
      <c r="OT14" s="2" t="s">
        <v>127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173</v>
      </c>
      <c r="PF14" s="2" t="s">
        <v>127</v>
      </c>
      <c r="PG14" s="2" t="s">
        <v>130</v>
      </c>
      <c r="PH14" s="2" t="s">
        <v>130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173</v>
      </c>
      <c r="PR14" s="2" t="s">
        <v>127</v>
      </c>
      <c r="PS14" s="2" t="s">
        <v>130</v>
      </c>
      <c r="PT14" s="2" t="s">
        <v>130</v>
      </c>
      <c r="PU14" s="2" t="s">
        <v>140</v>
      </c>
      <c r="PV14" s="2" t="s">
        <v>130</v>
      </c>
      <c r="PW14" s="4"/>
      <c r="PX14" s="8"/>
      <c r="PY14" s="4"/>
      <c r="PZ14" s="8"/>
      <c r="QA14" s="7"/>
      <c r="QB14" s="7"/>
      <c r="QC14" s="2" t="s">
        <v>176</v>
      </c>
      <c r="QD14" s="2" t="s">
        <v>154</v>
      </c>
      <c r="QE14" s="2" t="s">
        <v>177</v>
      </c>
      <c r="QF14" s="2" t="s">
        <v>130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208</v>
      </c>
      <c r="QP14" s="2" t="s">
        <v>127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2" t="s">
        <v>354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283</v>
      </c>
      <c r="G15" s="2" t="s">
        <v>283</v>
      </c>
      <c r="H15" s="2" t="s">
        <v>283</v>
      </c>
      <c r="I15" s="2" t="s">
        <v>284</v>
      </c>
      <c r="J15" s="2" t="s">
        <v>233</v>
      </c>
      <c r="K15" s="2" t="s">
        <v>126</v>
      </c>
      <c r="L15" s="3">
        <v>64.79</v>
      </c>
      <c r="M15" s="3">
        <v>68.03</v>
      </c>
      <c r="N15" s="3">
        <v>119.99</v>
      </c>
      <c r="O15" s="2" t="s">
        <v>127</v>
      </c>
      <c r="P15" s="2" t="s">
        <v>180</v>
      </c>
      <c r="Q15" s="2" t="s">
        <v>129</v>
      </c>
      <c r="R15" s="2" t="s">
        <v>130</v>
      </c>
      <c r="S15" s="2" t="s">
        <v>285</v>
      </c>
      <c r="T15" s="2" t="s">
        <v>286</v>
      </c>
      <c r="U15" s="2" t="s">
        <v>130</v>
      </c>
      <c r="V15" s="2" t="s">
        <v>133</v>
      </c>
      <c r="W15" s="2" t="s">
        <v>134</v>
      </c>
      <c r="X15" s="2" t="s">
        <v>130</v>
      </c>
      <c r="Y15" s="2" t="s">
        <v>287</v>
      </c>
      <c r="Z15" s="4"/>
      <c r="AA15" s="4">
        <f>=ROUNDDOWN({0},0)</f>
      </c>
      <c r="AB15" s="5">
        <v>233</v>
      </c>
      <c r="AC15" s="2" t="s">
        <v>136</v>
      </c>
      <c r="AD15" s="4">
        <v>1430</v>
      </c>
      <c r="AE15" s="4">
        <v>4330</v>
      </c>
      <c r="AF15" s="6">
        <v>65</v>
      </c>
      <c r="AG15" s="6"/>
      <c r="AH15" s="7">
        <v>0.8525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4444</v>
      </c>
      <c r="AQ15" s="8">
        <v>299616.01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0.3419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4444</v>
      </c>
      <c r="BK15" s="8">
        <v>299616.01</v>
      </c>
      <c r="BL15" s="2" t="s">
        <v>355</v>
      </c>
      <c r="BM15" s="7">
        <v>1</v>
      </c>
      <c r="BN15" s="7">
        <v>1</v>
      </c>
      <c r="BO15" s="4">
        <v>2321</v>
      </c>
      <c r="BP15" s="8">
        <v>156551.45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130</v>
      </c>
      <c r="BX15" s="2" t="s">
        <v>139</v>
      </c>
      <c r="BY15" s="2" t="s">
        <v>140</v>
      </c>
      <c r="BZ15" s="2" t="s">
        <v>130</v>
      </c>
      <c r="CA15" s="4">
        <v>945</v>
      </c>
      <c r="CB15" s="8">
        <v>60952.5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356</v>
      </c>
      <c r="CJ15" s="2" t="s">
        <v>291</v>
      </c>
      <c r="CK15" s="2" t="s">
        <v>140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>
        <v>417</v>
      </c>
      <c r="CZ15" s="8">
        <v>29923.92</v>
      </c>
      <c r="DA15" s="4"/>
      <c r="DB15" s="8"/>
      <c r="DC15" s="7"/>
      <c r="DD15" s="7"/>
      <c r="DE15" s="2" t="s">
        <v>138</v>
      </c>
      <c r="DF15" s="2" t="s">
        <v>127</v>
      </c>
      <c r="DG15" s="2" t="s">
        <v>356</v>
      </c>
      <c r="DH15" s="2" t="s">
        <v>357</v>
      </c>
      <c r="DI15" s="2" t="s">
        <v>140</v>
      </c>
      <c r="DJ15" s="2" t="s">
        <v>130</v>
      </c>
      <c r="DK15" s="4">
        <v>233</v>
      </c>
      <c r="DL15" s="8">
        <v>15934.87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356</v>
      </c>
      <c r="DT15" s="2" t="s">
        <v>358</v>
      </c>
      <c r="DU15" s="2" t="s">
        <v>140</v>
      </c>
      <c r="DV15" s="2" t="s">
        <v>130</v>
      </c>
      <c r="DW15" s="4">
        <v>135</v>
      </c>
      <c r="DX15" s="8">
        <v>8885.7</v>
      </c>
      <c r="DY15" s="4"/>
      <c r="DZ15" s="8"/>
      <c r="EA15" s="7"/>
      <c r="EB15" s="7"/>
      <c r="EC15" s="2" t="s">
        <v>138</v>
      </c>
      <c r="ED15" s="2" t="s">
        <v>127</v>
      </c>
      <c r="EE15" s="2" t="s">
        <v>187</v>
      </c>
      <c r="EF15" s="2" t="s">
        <v>359</v>
      </c>
      <c r="EG15" s="2" t="s">
        <v>140</v>
      </c>
      <c r="EH15" s="2" t="s">
        <v>130</v>
      </c>
      <c r="EI15" s="4">
        <v>149</v>
      </c>
      <c r="EJ15" s="8">
        <v>10136.47</v>
      </c>
      <c r="EK15" s="4"/>
      <c r="EL15" s="8"/>
      <c r="EM15" s="7"/>
      <c r="EN15" s="7"/>
      <c r="EO15" s="2" t="s">
        <v>138</v>
      </c>
      <c r="EP15" s="2" t="s">
        <v>127</v>
      </c>
      <c r="EQ15" s="2" t="s">
        <v>356</v>
      </c>
      <c r="ER15" s="2" t="s">
        <v>295</v>
      </c>
      <c r="ES15" s="2" t="s">
        <v>140</v>
      </c>
      <c r="ET15" s="2" t="s">
        <v>130</v>
      </c>
      <c r="EU15" s="4">
        <v>46</v>
      </c>
      <c r="EV15" s="8">
        <v>3300.96</v>
      </c>
      <c r="EW15" s="4"/>
      <c r="EX15" s="8"/>
      <c r="EY15" s="7"/>
      <c r="EZ15" s="7"/>
      <c r="FA15" s="2" t="s">
        <v>138</v>
      </c>
      <c r="FB15" s="2" t="s">
        <v>127</v>
      </c>
      <c r="FC15" s="2" t="s">
        <v>147</v>
      </c>
      <c r="FD15" s="2" t="s">
        <v>360</v>
      </c>
      <c r="FE15" s="2" t="s">
        <v>140</v>
      </c>
      <c r="FF15" s="2" t="s">
        <v>130</v>
      </c>
      <c r="FG15" s="4">
        <v>68</v>
      </c>
      <c r="FH15" s="8">
        <v>4540.01</v>
      </c>
      <c r="FI15" s="4"/>
      <c r="FJ15" s="8"/>
      <c r="FK15" s="7"/>
      <c r="FL15" s="7"/>
      <c r="FM15" s="2" t="s">
        <v>138</v>
      </c>
      <c r="FN15" s="2" t="s">
        <v>127</v>
      </c>
      <c r="FO15" s="2" t="s">
        <v>356</v>
      </c>
      <c r="FP15" s="2" t="s">
        <v>361</v>
      </c>
      <c r="FQ15" s="2" t="s">
        <v>140</v>
      </c>
      <c r="FR15" s="2" t="s">
        <v>130</v>
      </c>
      <c r="FS15" s="4">
        <v>8</v>
      </c>
      <c r="FT15" s="8">
        <v>911.92</v>
      </c>
      <c r="FU15" s="4"/>
      <c r="FV15" s="8"/>
      <c r="FW15" s="7"/>
      <c r="FX15" s="7"/>
      <c r="FY15" s="2" t="s">
        <v>138</v>
      </c>
      <c r="FZ15" s="2" t="s">
        <v>127</v>
      </c>
      <c r="GA15" s="2" t="s">
        <v>356</v>
      </c>
      <c r="GB15" s="2" t="s">
        <v>362</v>
      </c>
      <c r="GC15" s="2" t="s">
        <v>140</v>
      </c>
      <c r="GD15" s="2" t="s">
        <v>130</v>
      </c>
      <c r="GE15" s="4">
        <v>52</v>
      </c>
      <c r="GF15" s="8">
        <v>3629.08</v>
      </c>
      <c r="GG15" s="4"/>
      <c r="GH15" s="8"/>
      <c r="GI15" s="7"/>
      <c r="GJ15" s="7"/>
      <c r="GK15" s="2" t="s">
        <v>138</v>
      </c>
      <c r="GL15" s="2" t="s">
        <v>127</v>
      </c>
      <c r="GM15" s="2" t="s">
        <v>321</v>
      </c>
      <c r="GN15" s="2" t="s">
        <v>274</v>
      </c>
      <c r="GO15" s="2" t="s">
        <v>140</v>
      </c>
      <c r="GP15" s="2" t="s">
        <v>130</v>
      </c>
      <c r="GQ15" s="4">
        <v>22</v>
      </c>
      <c r="GR15" s="8">
        <v>1496.66</v>
      </c>
      <c r="GS15" s="4"/>
      <c r="GT15" s="8"/>
      <c r="GU15" s="7"/>
      <c r="GV15" s="7"/>
      <c r="GW15" s="2" t="s">
        <v>138</v>
      </c>
      <c r="GX15" s="2" t="s">
        <v>127</v>
      </c>
      <c r="GY15" s="2" t="s">
        <v>300</v>
      </c>
      <c r="GZ15" s="2" t="s">
        <v>363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153</v>
      </c>
      <c r="HJ15" s="2" t="s">
        <v>154</v>
      </c>
      <c r="HK15" s="2" t="s">
        <v>155</v>
      </c>
      <c r="HL15" s="2" t="s">
        <v>267</v>
      </c>
      <c r="HM15" s="2" t="s">
        <v>140</v>
      </c>
      <c r="HN15" s="2" t="s">
        <v>130</v>
      </c>
      <c r="HO15" s="4">
        <v>18</v>
      </c>
      <c r="HP15" s="8">
        <v>1257.17</v>
      </c>
      <c r="HQ15" s="4"/>
      <c r="HR15" s="8"/>
      <c r="HS15" s="7"/>
      <c r="HT15" s="7"/>
      <c r="HU15" s="2" t="s">
        <v>138</v>
      </c>
      <c r="HV15" s="2" t="s">
        <v>127</v>
      </c>
      <c r="HW15" s="2" t="s">
        <v>277</v>
      </c>
      <c r="HX15" s="2" t="s">
        <v>364</v>
      </c>
      <c r="HY15" s="2" t="s">
        <v>140</v>
      </c>
      <c r="HZ15" s="2" t="s">
        <v>130</v>
      </c>
      <c r="IA15" s="4">
        <v>15</v>
      </c>
      <c r="IB15" s="8">
        <v>1020.45</v>
      </c>
      <c r="IC15" s="4"/>
      <c r="ID15" s="8"/>
      <c r="IE15" s="7"/>
      <c r="IF15" s="7"/>
      <c r="IG15" s="2" t="s">
        <v>138</v>
      </c>
      <c r="IH15" s="2" t="s">
        <v>127</v>
      </c>
      <c r="II15" s="2" t="s">
        <v>159</v>
      </c>
      <c r="IJ15" s="2" t="s">
        <v>365</v>
      </c>
      <c r="IK15" s="2" t="s">
        <v>140</v>
      </c>
      <c r="IL15" s="2" t="s">
        <v>130</v>
      </c>
      <c r="IM15" s="4">
        <v>6</v>
      </c>
      <c r="IN15" s="8">
        <v>408.18</v>
      </c>
      <c r="IO15" s="4"/>
      <c r="IP15" s="8"/>
      <c r="IQ15" s="7"/>
      <c r="IR15" s="7"/>
      <c r="IS15" s="2" t="s">
        <v>138</v>
      </c>
      <c r="IT15" s="2" t="s">
        <v>154</v>
      </c>
      <c r="IU15" s="2" t="s">
        <v>224</v>
      </c>
      <c r="IV15" s="2" t="s">
        <v>366</v>
      </c>
      <c r="IW15" s="2" t="s">
        <v>140</v>
      </c>
      <c r="IX15" s="2" t="s">
        <v>130</v>
      </c>
      <c r="IY15" s="4">
        <v>8</v>
      </c>
      <c r="IZ15" s="8">
        <v>598.64</v>
      </c>
      <c r="JA15" s="4"/>
      <c r="JB15" s="8"/>
      <c r="JC15" s="7"/>
      <c r="JD15" s="7"/>
      <c r="JE15" s="2" t="s">
        <v>138</v>
      </c>
      <c r="JF15" s="2" t="s">
        <v>127</v>
      </c>
      <c r="JG15" s="2" t="s">
        <v>163</v>
      </c>
      <c r="JH15" s="2" t="s">
        <v>367</v>
      </c>
      <c r="JI15" s="2" t="s">
        <v>140</v>
      </c>
      <c r="JJ15" s="2" t="s">
        <v>130</v>
      </c>
      <c r="JK15" s="4">
        <v>1</v>
      </c>
      <c r="JL15" s="8">
        <v>68.03</v>
      </c>
      <c r="JM15" s="4"/>
      <c r="JN15" s="8"/>
      <c r="JO15" s="7"/>
      <c r="JP15" s="7"/>
      <c r="JQ15" s="2" t="s">
        <v>138</v>
      </c>
      <c r="JR15" s="2" t="s">
        <v>127</v>
      </c>
      <c r="JS15" s="2" t="s">
        <v>368</v>
      </c>
      <c r="JT15" s="2" t="s">
        <v>369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208</v>
      </c>
      <c r="KD15" s="2" t="s">
        <v>127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138</v>
      </c>
      <c r="KP15" s="2" t="s">
        <v>127</v>
      </c>
      <c r="KQ15" s="2" t="s">
        <v>370</v>
      </c>
      <c r="KR15" s="2" t="s">
        <v>371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170</v>
      </c>
      <c r="LN15" s="2" t="s">
        <v>127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138</v>
      </c>
      <c r="LZ15" s="2" t="s">
        <v>171</v>
      </c>
      <c r="MA15" s="2" t="s">
        <v>356</v>
      </c>
      <c r="MB15" s="2" t="s">
        <v>297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173</v>
      </c>
      <c r="MX15" s="2" t="s">
        <v>127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138</v>
      </c>
      <c r="NJ15" s="2" t="s">
        <v>127</v>
      </c>
      <c r="NK15" s="2" t="s">
        <v>174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138</v>
      </c>
      <c r="NV15" s="2" t="s">
        <v>154</v>
      </c>
      <c r="NW15" s="2" t="s">
        <v>175</v>
      </c>
      <c r="NX15" s="2" t="s">
        <v>372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176</v>
      </c>
      <c r="OH15" s="2" t="s">
        <v>127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170</v>
      </c>
      <c r="OT15" s="2" t="s">
        <v>127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173</v>
      </c>
      <c r="PF15" s="2" t="s">
        <v>127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173</v>
      </c>
      <c r="PR15" s="2" t="s">
        <v>127</v>
      </c>
      <c r="PS15" s="2" t="s">
        <v>130</v>
      </c>
      <c r="PT15" s="2" t="s">
        <v>130</v>
      </c>
      <c r="PU15" s="2" t="s">
        <v>140</v>
      </c>
      <c r="PV15" s="2" t="s">
        <v>130</v>
      </c>
      <c r="PW15" s="4"/>
      <c r="PX15" s="8"/>
      <c r="PY15" s="4"/>
      <c r="PZ15" s="8"/>
      <c r="QA15" s="7"/>
      <c r="QB15" s="7"/>
      <c r="QC15" s="2" t="s">
        <v>176</v>
      </c>
      <c r="QD15" s="2" t="s">
        <v>154</v>
      </c>
      <c r="QE15" s="2" t="s">
        <v>130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208</v>
      </c>
      <c r="QP15" s="2" t="s">
        <v>127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373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283</v>
      </c>
      <c r="G16" s="2" t="s">
        <v>283</v>
      </c>
      <c r="H16" s="2" t="s">
        <v>283</v>
      </c>
      <c r="I16" s="2" t="s">
        <v>284</v>
      </c>
      <c r="J16" s="2" t="s">
        <v>251</v>
      </c>
      <c r="K16" s="2" t="s">
        <v>126</v>
      </c>
      <c r="L16" s="3">
        <v>70.19</v>
      </c>
      <c r="M16" s="3">
        <v>73.7</v>
      </c>
      <c r="N16" s="3">
        <v>129.99</v>
      </c>
      <c r="O16" s="2" t="s">
        <v>127</v>
      </c>
      <c r="P16" s="2" t="s">
        <v>234</v>
      </c>
      <c r="Q16" s="2" t="s">
        <v>129</v>
      </c>
      <c r="R16" s="2" t="s">
        <v>130</v>
      </c>
      <c r="S16" s="2" t="s">
        <v>285</v>
      </c>
      <c r="T16" s="2" t="s">
        <v>286</v>
      </c>
      <c r="U16" s="2" t="s">
        <v>130</v>
      </c>
      <c r="V16" s="2" t="s">
        <v>133</v>
      </c>
      <c r="W16" s="2" t="s">
        <v>134</v>
      </c>
      <c r="X16" s="2" t="s">
        <v>130</v>
      </c>
      <c r="Y16" s="2" t="s">
        <v>374</v>
      </c>
      <c r="Z16" s="4">
        <v>1473</v>
      </c>
      <c r="AA16" s="4">
        <f>=ROUNDDOWN(9.9527027027027,0)</f>
      </c>
      <c r="AB16" s="5">
        <v>148</v>
      </c>
      <c r="AC16" s="2" t="s">
        <v>288</v>
      </c>
      <c r="AD16" s="4">
        <v>1740</v>
      </c>
      <c r="AE16" s="4">
        <v>1740</v>
      </c>
      <c r="AF16" s="6">
        <v>65</v>
      </c>
      <c r="AG16" s="6"/>
      <c r="AH16" s="7">
        <v>0.9727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2969</v>
      </c>
      <c r="AQ16" s="8">
        <v>222873.45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0.2543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2969</v>
      </c>
      <c r="BK16" s="8">
        <v>222873.45</v>
      </c>
      <c r="BL16" s="2" t="s">
        <v>375</v>
      </c>
      <c r="BM16" s="7">
        <v>1</v>
      </c>
      <c r="BN16" s="7">
        <v>1</v>
      </c>
      <c r="BO16" s="4">
        <v>1251</v>
      </c>
      <c r="BP16" s="8">
        <v>97578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130</v>
      </c>
      <c r="BX16" s="2" t="s">
        <v>139</v>
      </c>
      <c r="BY16" s="2" t="s">
        <v>140</v>
      </c>
      <c r="BZ16" s="2" t="s">
        <v>130</v>
      </c>
      <c r="CA16" s="4">
        <v>813</v>
      </c>
      <c r="CB16" s="8">
        <v>56812.44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141</v>
      </c>
      <c r="CJ16" s="2" t="s">
        <v>376</v>
      </c>
      <c r="CK16" s="2" t="s">
        <v>140</v>
      </c>
      <c r="CL16" s="2" t="s">
        <v>130</v>
      </c>
      <c r="CM16" s="4"/>
      <c r="CN16" s="8"/>
      <c r="CO16" s="4"/>
      <c r="CP16" s="8"/>
      <c r="CQ16" s="7"/>
      <c r="CR16" s="7"/>
      <c r="CS16" s="2" t="s">
        <v>130</v>
      </c>
      <c r="CT16" s="2" t="s">
        <v>130</v>
      </c>
      <c r="CU16" s="2" t="s">
        <v>130</v>
      </c>
      <c r="CV16" s="2" t="s">
        <v>130</v>
      </c>
      <c r="CW16" s="2" t="s">
        <v>130</v>
      </c>
      <c r="CX16" s="2" t="s">
        <v>130</v>
      </c>
      <c r="CY16" s="4">
        <v>306</v>
      </c>
      <c r="CZ16" s="8">
        <v>23791.5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141</v>
      </c>
      <c r="DH16" s="2" t="s">
        <v>377</v>
      </c>
      <c r="DI16" s="2" t="s">
        <v>140</v>
      </c>
      <c r="DJ16" s="2" t="s">
        <v>130</v>
      </c>
      <c r="DK16" s="4">
        <v>169</v>
      </c>
      <c r="DL16" s="8">
        <v>12521.21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141</v>
      </c>
      <c r="DT16" s="2" t="s">
        <v>378</v>
      </c>
      <c r="DU16" s="2" t="s">
        <v>140</v>
      </c>
      <c r="DV16" s="2" t="s">
        <v>130</v>
      </c>
      <c r="DW16" s="4">
        <v>129</v>
      </c>
      <c r="DX16" s="8">
        <v>9198.99</v>
      </c>
      <c r="DY16" s="4"/>
      <c r="DZ16" s="8"/>
      <c r="EA16" s="7"/>
      <c r="EB16" s="7"/>
      <c r="EC16" s="2" t="s">
        <v>138</v>
      </c>
      <c r="ED16" s="2" t="s">
        <v>127</v>
      </c>
      <c r="EE16" s="2" t="s">
        <v>187</v>
      </c>
      <c r="EF16" s="2" t="s">
        <v>379</v>
      </c>
      <c r="EG16" s="2" t="s">
        <v>140</v>
      </c>
      <c r="EH16" s="2" t="s">
        <v>130</v>
      </c>
      <c r="EI16" s="4">
        <v>97</v>
      </c>
      <c r="EJ16" s="8">
        <v>7148.9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141</v>
      </c>
      <c r="ER16" s="2" t="s">
        <v>380</v>
      </c>
      <c r="ES16" s="2" t="s">
        <v>140</v>
      </c>
      <c r="ET16" s="2" t="s">
        <v>130</v>
      </c>
      <c r="EU16" s="4">
        <v>47</v>
      </c>
      <c r="EV16" s="8">
        <v>3654.25</v>
      </c>
      <c r="EW16" s="4"/>
      <c r="EX16" s="8"/>
      <c r="EY16" s="7"/>
      <c r="EZ16" s="7"/>
      <c r="FA16" s="2" t="s">
        <v>138</v>
      </c>
      <c r="FB16" s="2" t="s">
        <v>127</v>
      </c>
      <c r="FC16" s="2" t="s">
        <v>147</v>
      </c>
      <c r="FD16" s="2" t="s">
        <v>256</v>
      </c>
      <c r="FE16" s="2" t="s">
        <v>140</v>
      </c>
      <c r="FF16" s="2" t="s">
        <v>130</v>
      </c>
      <c r="FG16" s="4">
        <v>55</v>
      </c>
      <c r="FH16" s="8">
        <v>3937.29</v>
      </c>
      <c r="FI16" s="4"/>
      <c r="FJ16" s="8"/>
      <c r="FK16" s="7"/>
      <c r="FL16" s="7"/>
      <c r="FM16" s="2" t="s">
        <v>138</v>
      </c>
      <c r="FN16" s="2" t="s">
        <v>127</v>
      </c>
      <c r="FO16" s="2" t="s">
        <v>141</v>
      </c>
      <c r="FP16" s="2" t="s">
        <v>291</v>
      </c>
      <c r="FQ16" s="2" t="s">
        <v>140</v>
      </c>
      <c r="FR16" s="2" t="s">
        <v>130</v>
      </c>
      <c r="FS16" s="4">
        <v>15</v>
      </c>
      <c r="FT16" s="8">
        <v>1804.25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141</v>
      </c>
      <c r="GB16" s="2" t="s">
        <v>381</v>
      </c>
      <c r="GC16" s="2" t="s">
        <v>140</v>
      </c>
      <c r="GD16" s="2" t="s">
        <v>130</v>
      </c>
      <c r="GE16" s="4">
        <v>59</v>
      </c>
      <c r="GF16" s="8">
        <v>4392.36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321</v>
      </c>
      <c r="GN16" s="2" t="s">
        <v>382</v>
      </c>
      <c r="GO16" s="2" t="s">
        <v>140</v>
      </c>
      <c r="GP16" s="2" t="s">
        <v>130</v>
      </c>
      <c r="GQ16" s="4">
        <v>8</v>
      </c>
      <c r="GR16" s="8">
        <v>589.6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300</v>
      </c>
      <c r="GZ16" s="2" t="s">
        <v>383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153</v>
      </c>
      <c r="HJ16" s="2" t="s">
        <v>154</v>
      </c>
      <c r="HK16" s="2" t="s">
        <v>155</v>
      </c>
      <c r="HL16" s="2" t="s">
        <v>213</v>
      </c>
      <c r="HM16" s="2" t="s">
        <v>140</v>
      </c>
      <c r="HN16" s="2" t="s">
        <v>130</v>
      </c>
      <c r="HO16" s="4">
        <v>12</v>
      </c>
      <c r="HP16" s="8">
        <v>855.06</v>
      </c>
      <c r="HQ16" s="4"/>
      <c r="HR16" s="8"/>
      <c r="HS16" s="7"/>
      <c r="HT16" s="7"/>
      <c r="HU16" s="2" t="s">
        <v>138</v>
      </c>
      <c r="HV16" s="2" t="s">
        <v>127</v>
      </c>
      <c r="HW16" s="2" t="s">
        <v>277</v>
      </c>
      <c r="HX16" s="2" t="s">
        <v>384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159</v>
      </c>
      <c r="IJ16" s="2" t="s">
        <v>130</v>
      </c>
      <c r="IK16" s="2" t="s">
        <v>140</v>
      </c>
      <c r="IL16" s="2" t="s">
        <v>130</v>
      </c>
      <c r="IM16" s="4">
        <v>5</v>
      </c>
      <c r="IN16" s="8">
        <v>368.5</v>
      </c>
      <c r="IO16" s="4"/>
      <c r="IP16" s="8"/>
      <c r="IQ16" s="7"/>
      <c r="IR16" s="7"/>
      <c r="IS16" s="2" t="s">
        <v>138</v>
      </c>
      <c r="IT16" s="2" t="s">
        <v>154</v>
      </c>
      <c r="IU16" s="2" t="s">
        <v>224</v>
      </c>
      <c r="IV16" s="2" t="s">
        <v>385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176</v>
      </c>
      <c r="JF16" s="2" t="s">
        <v>127</v>
      </c>
      <c r="JG16" s="2" t="s">
        <v>163</v>
      </c>
      <c r="JH16" s="2" t="s">
        <v>130</v>
      </c>
      <c r="JI16" s="2" t="s">
        <v>140</v>
      </c>
      <c r="JJ16" s="2" t="s">
        <v>130</v>
      </c>
      <c r="JK16" s="4">
        <v>3</v>
      </c>
      <c r="JL16" s="8">
        <v>221.1</v>
      </c>
      <c r="JM16" s="4"/>
      <c r="JN16" s="8"/>
      <c r="JO16" s="7"/>
      <c r="JP16" s="7"/>
      <c r="JQ16" s="2" t="s">
        <v>138</v>
      </c>
      <c r="JR16" s="2" t="s">
        <v>127</v>
      </c>
      <c r="JS16" s="2" t="s">
        <v>207</v>
      </c>
      <c r="JT16" s="2" t="s">
        <v>386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208</v>
      </c>
      <c r="KD16" s="2" t="s">
        <v>127</v>
      </c>
      <c r="KE16" s="2" t="s">
        <v>167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138</v>
      </c>
      <c r="KP16" s="2" t="s">
        <v>127</v>
      </c>
      <c r="KQ16" s="2" t="s">
        <v>169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138</v>
      </c>
      <c r="LB16" s="2" t="s">
        <v>127</v>
      </c>
      <c r="LC16" s="2" t="s">
        <v>248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170</v>
      </c>
      <c r="LN16" s="2" t="s">
        <v>127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138</v>
      </c>
      <c r="LZ16" s="2" t="s">
        <v>171</v>
      </c>
      <c r="MA16" s="2" t="s">
        <v>172</v>
      </c>
      <c r="MB16" s="2" t="s">
        <v>387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173</v>
      </c>
      <c r="MX16" s="2" t="s">
        <v>127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138</v>
      </c>
      <c r="NJ16" s="2" t="s">
        <v>127</v>
      </c>
      <c r="NK16" s="2" t="s">
        <v>174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138</v>
      </c>
      <c r="NV16" s="2" t="s">
        <v>154</v>
      </c>
      <c r="NW16" s="2" t="s">
        <v>175</v>
      </c>
      <c r="NX16" s="2" t="s">
        <v>301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176</v>
      </c>
      <c r="OH16" s="2" t="s">
        <v>127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170</v>
      </c>
      <c r="OT16" s="2" t="s">
        <v>127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212</v>
      </c>
      <c r="PF16" s="2" t="s">
        <v>127</v>
      </c>
      <c r="PG16" s="2" t="s">
        <v>130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173</v>
      </c>
      <c r="PR16" s="2" t="s">
        <v>127</v>
      </c>
      <c r="PS16" s="2" t="s">
        <v>130</v>
      </c>
      <c r="PT16" s="2" t="s">
        <v>130</v>
      </c>
      <c r="PU16" s="2" t="s">
        <v>140</v>
      </c>
      <c r="PV16" s="2" t="s">
        <v>130</v>
      </c>
      <c r="PW16" s="4"/>
      <c r="PX16" s="8"/>
      <c r="PY16" s="4"/>
      <c r="PZ16" s="8"/>
      <c r="QA16" s="7"/>
      <c r="QB16" s="7"/>
      <c r="QC16" s="2" t="s">
        <v>176</v>
      </c>
      <c r="QD16" s="2" t="s">
        <v>154</v>
      </c>
      <c r="QE16" s="2" t="s">
        <v>177</v>
      </c>
      <c r="QF16" s="2" t="s">
        <v>130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208</v>
      </c>
      <c r="QP16" s="2" t="s">
        <v>127</v>
      </c>
      <c r="QQ16" s="2" t="s">
        <v>130</v>
      </c>
      <c r="QR16" s="2" t="s">
        <v>130</v>
      </c>
      <c r="QS16" s="2" t="s">
        <v>140</v>
      </c>
      <c r="QT16" s="2" t="s">
        <v>130</v>
      </c>
    </row>
    <row r="17">
      <c r="A17" s="2" t="s">
        <v>388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283</v>
      </c>
      <c r="G17" s="2" t="s">
        <v>283</v>
      </c>
      <c r="H17" s="2" t="s">
        <v>283</v>
      </c>
      <c r="I17" s="2" t="s">
        <v>284</v>
      </c>
      <c r="J17" s="2" t="s">
        <v>269</v>
      </c>
      <c r="K17" s="2" t="s">
        <v>126</v>
      </c>
      <c r="L17" s="3">
        <v>70.19</v>
      </c>
      <c r="M17" s="3">
        <v>73.7</v>
      </c>
      <c r="N17" s="3">
        <v>129.99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285</v>
      </c>
      <c r="T17" s="2" t="s">
        <v>286</v>
      </c>
      <c r="U17" s="2" t="s">
        <v>130</v>
      </c>
      <c r="V17" s="2" t="s">
        <v>133</v>
      </c>
      <c r="W17" s="2" t="s">
        <v>134</v>
      </c>
      <c r="X17" s="2" t="s">
        <v>130</v>
      </c>
      <c r="Y17" s="2" t="s">
        <v>287</v>
      </c>
      <c r="Z17" s="4">
        <v>729</v>
      </c>
      <c r="AA17" s="4">
        <f>=ROUNDDOWN(16.953488372093,0)</f>
      </c>
      <c r="AB17" s="5">
        <v>43</v>
      </c>
      <c r="AC17" s="2" t="s">
        <v>288</v>
      </c>
      <c r="AD17" s="4">
        <v>660</v>
      </c>
      <c r="AE17" s="4">
        <v>660</v>
      </c>
      <c r="AF17" s="6">
        <v>65</v>
      </c>
      <c r="AG17" s="6"/>
      <c r="AH17" s="7">
        <v>0.9672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1311</v>
      </c>
      <c r="AQ17" s="8">
        <v>95985.11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0.1095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1311</v>
      </c>
      <c r="BK17" s="8">
        <v>95985.11</v>
      </c>
      <c r="BL17" s="2" t="s">
        <v>389</v>
      </c>
      <c r="BM17" s="7">
        <v>1</v>
      </c>
      <c r="BN17" s="7">
        <v>1</v>
      </c>
      <c r="BO17" s="4">
        <v>898</v>
      </c>
      <c r="BP17" s="8">
        <v>65616.86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130</v>
      </c>
      <c r="BX17" s="2" t="s">
        <v>390</v>
      </c>
      <c r="BY17" s="2" t="s">
        <v>140</v>
      </c>
      <c r="BZ17" s="2" t="s">
        <v>130</v>
      </c>
      <c r="CA17" s="4">
        <v>155</v>
      </c>
      <c r="CB17" s="8">
        <v>10831.4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356</v>
      </c>
      <c r="CJ17" s="2" t="s">
        <v>357</v>
      </c>
      <c r="CK17" s="2" t="s">
        <v>140</v>
      </c>
      <c r="CL17" s="2" t="s">
        <v>130</v>
      </c>
      <c r="CM17" s="4"/>
      <c r="CN17" s="8"/>
      <c r="CO17" s="4"/>
      <c r="CP17" s="8"/>
      <c r="CQ17" s="7"/>
      <c r="CR17" s="7"/>
      <c r="CS17" s="2" t="s">
        <v>130</v>
      </c>
      <c r="CT17" s="2" t="s">
        <v>130</v>
      </c>
      <c r="CU17" s="2" t="s">
        <v>130</v>
      </c>
      <c r="CV17" s="2" t="s">
        <v>130</v>
      </c>
      <c r="CW17" s="2" t="s">
        <v>130</v>
      </c>
      <c r="CX17" s="2" t="s">
        <v>130</v>
      </c>
      <c r="CY17" s="4">
        <v>94</v>
      </c>
      <c r="CZ17" s="8">
        <v>7308.5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356</v>
      </c>
      <c r="DH17" s="2" t="s">
        <v>391</v>
      </c>
      <c r="DI17" s="2" t="s">
        <v>140</v>
      </c>
      <c r="DJ17" s="2" t="s">
        <v>130</v>
      </c>
      <c r="DK17" s="4">
        <v>40</v>
      </c>
      <c r="DL17" s="8">
        <v>2963.6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356</v>
      </c>
      <c r="DT17" s="2" t="s">
        <v>392</v>
      </c>
      <c r="DU17" s="2" t="s">
        <v>140</v>
      </c>
      <c r="DV17" s="2" t="s">
        <v>130</v>
      </c>
      <c r="DW17" s="4">
        <v>37</v>
      </c>
      <c r="DX17" s="8">
        <v>2638.47</v>
      </c>
      <c r="DY17" s="4"/>
      <c r="DZ17" s="8"/>
      <c r="EA17" s="7"/>
      <c r="EB17" s="7"/>
      <c r="EC17" s="2" t="s">
        <v>138</v>
      </c>
      <c r="ED17" s="2" t="s">
        <v>127</v>
      </c>
      <c r="EE17" s="2" t="s">
        <v>187</v>
      </c>
      <c r="EF17" s="2" t="s">
        <v>393</v>
      </c>
      <c r="EG17" s="2" t="s">
        <v>140</v>
      </c>
      <c r="EH17" s="2" t="s">
        <v>130</v>
      </c>
      <c r="EI17" s="4">
        <v>32</v>
      </c>
      <c r="EJ17" s="8">
        <v>2358.4</v>
      </c>
      <c r="EK17" s="4"/>
      <c r="EL17" s="8"/>
      <c r="EM17" s="7"/>
      <c r="EN17" s="7"/>
      <c r="EO17" s="2" t="s">
        <v>138</v>
      </c>
      <c r="EP17" s="2" t="s">
        <v>127</v>
      </c>
      <c r="EQ17" s="2" t="s">
        <v>356</v>
      </c>
      <c r="ER17" s="2" t="s">
        <v>394</v>
      </c>
      <c r="ES17" s="2" t="s">
        <v>140</v>
      </c>
      <c r="ET17" s="2" t="s">
        <v>130</v>
      </c>
      <c r="EU17" s="4">
        <v>12</v>
      </c>
      <c r="EV17" s="8">
        <v>933</v>
      </c>
      <c r="EW17" s="4"/>
      <c r="EX17" s="8"/>
      <c r="EY17" s="7"/>
      <c r="EZ17" s="7"/>
      <c r="FA17" s="2" t="s">
        <v>138</v>
      </c>
      <c r="FB17" s="2" t="s">
        <v>127</v>
      </c>
      <c r="FC17" s="2" t="s">
        <v>147</v>
      </c>
      <c r="FD17" s="2" t="s">
        <v>395</v>
      </c>
      <c r="FE17" s="2" t="s">
        <v>140</v>
      </c>
      <c r="FF17" s="2" t="s">
        <v>130</v>
      </c>
      <c r="FG17" s="4">
        <v>16</v>
      </c>
      <c r="FH17" s="8">
        <v>1148.68</v>
      </c>
      <c r="FI17" s="4"/>
      <c r="FJ17" s="8"/>
      <c r="FK17" s="7"/>
      <c r="FL17" s="7"/>
      <c r="FM17" s="2" t="s">
        <v>138</v>
      </c>
      <c r="FN17" s="2" t="s">
        <v>127</v>
      </c>
      <c r="FO17" s="2" t="s">
        <v>356</v>
      </c>
      <c r="FP17" s="2" t="s">
        <v>396</v>
      </c>
      <c r="FQ17" s="2" t="s">
        <v>140</v>
      </c>
      <c r="FR17" s="2" t="s">
        <v>130</v>
      </c>
      <c r="FS17" s="4">
        <v>3</v>
      </c>
      <c r="FT17" s="8">
        <v>379.57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356</v>
      </c>
      <c r="GB17" s="2" t="s">
        <v>397</v>
      </c>
      <c r="GC17" s="2" t="s">
        <v>140</v>
      </c>
      <c r="GD17" s="2" t="s">
        <v>130</v>
      </c>
      <c r="GE17" s="4">
        <v>1</v>
      </c>
      <c r="GF17" s="8">
        <v>75.6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321</v>
      </c>
      <c r="GN17" s="2" t="s">
        <v>220</v>
      </c>
      <c r="GO17" s="2" t="s">
        <v>140</v>
      </c>
      <c r="GP17" s="2" t="s">
        <v>130</v>
      </c>
      <c r="GQ17" s="4">
        <v>4</v>
      </c>
      <c r="GR17" s="8">
        <v>298.49</v>
      </c>
      <c r="GS17" s="4"/>
      <c r="GT17" s="8"/>
      <c r="GU17" s="7"/>
      <c r="GV17" s="7"/>
      <c r="GW17" s="2" t="s">
        <v>138</v>
      </c>
      <c r="GX17" s="2" t="s">
        <v>127</v>
      </c>
      <c r="GY17" s="2" t="s">
        <v>300</v>
      </c>
      <c r="GZ17" s="2" t="s">
        <v>192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153</v>
      </c>
      <c r="HJ17" s="2" t="s">
        <v>154</v>
      </c>
      <c r="HK17" s="2" t="s">
        <v>155</v>
      </c>
      <c r="HL17" s="2" t="s">
        <v>316</v>
      </c>
      <c r="HM17" s="2" t="s">
        <v>140</v>
      </c>
      <c r="HN17" s="2" t="s">
        <v>130</v>
      </c>
      <c r="HO17" s="4">
        <v>2</v>
      </c>
      <c r="HP17" s="8">
        <v>135.42</v>
      </c>
      <c r="HQ17" s="4"/>
      <c r="HR17" s="8"/>
      <c r="HS17" s="7"/>
      <c r="HT17" s="7"/>
      <c r="HU17" s="2" t="s">
        <v>138</v>
      </c>
      <c r="HV17" s="2" t="s">
        <v>127</v>
      </c>
      <c r="HW17" s="2" t="s">
        <v>277</v>
      </c>
      <c r="HX17" s="2" t="s">
        <v>398</v>
      </c>
      <c r="HY17" s="2" t="s">
        <v>140</v>
      </c>
      <c r="HZ17" s="2" t="s">
        <v>130</v>
      </c>
      <c r="IA17" s="4">
        <v>9</v>
      </c>
      <c r="IB17" s="8">
        <v>663.3</v>
      </c>
      <c r="IC17" s="4"/>
      <c r="ID17" s="8"/>
      <c r="IE17" s="7"/>
      <c r="IF17" s="7"/>
      <c r="IG17" s="2" t="s">
        <v>138</v>
      </c>
      <c r="IH17" s="2" t="s">
        <v>127</v>
      </c>
      <c r="II17" s="2" t="s">
        <v>159</v>
      </c>
      <c r="IJ17" s="2" t="s">
        <v>399</v>
      </c>
      <c r="IK17" s="2" t="s">
        <v>140</v>
      </c>
      <c r="IL17" s="2" t="s">
        <v>130</v>
      </c>
      <c r="IM17" s="4">
        <v>2</v>
      </c>
      <c r="IN17" s="8">
        <v>147.4</v>
      </c>
      <c r="IO17" s="4"/>
      <c r="IP17" s="8"/>
      <c r="IQ17" s="7"/>
      <c r="IR17" s="7"/>
      <c r="IS17" s="2" t="s">
        <v>138</v>
      </c>
      <c r="IT17" s="2" t="s">
        <v>154</v>
      </c>
      <c r="IU17" s="2" t="s">
        <v>224</v>
      </c>
      <c r="IV17" s="2" t="s">
        <v>400</v>
      </c>
      <c r="IW17" s="2" t="s">
        <v>140</v>
      </c>
      <c r="IX17" s="2" t="s">
        <v>130</v>
      </c>
      <c r="IY17" s="4">
        <v>6</v>
      </c>
      <c r="IZ17" s="8">
        <v>486.42</v>
      </c>
      <c r="JA17" s="4"/>
      <c r="JB17" s="8"/>
      <c r="JC17" s="7"/>
      <c r="JD17" s="7"/>
      <c r="JE17" s="2" t="s">
        <v>138</v>
      </c>
      <c r="JF17" s="2" t="s">
        <v>127</v>
      </c>
      <c r="JG17" s="2" t="s">
        <v>163</v>
      </c>
      <c r="JH17" s="2" t="s">
        <v>164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127</v>
      </c>
      <c r="JS17" s="2" t="s">
        <v>165</v>
      </c>
      <c r="JT17" s="2" t="s">
        <v>401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208</v>
      </c>
      <c r="KD17" s="2" t="s">
        <v>127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138</v>
      </c>
      <c r="KP17" s="2" t="s">
        <v>127</v>
      </c>
      <c r="KQ17" s="2" t="s">
        <v>169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138</v>
      </c>
      <c r="LB17" s="2" t="s">
        <v>127</v>
      </c>
      <c r="LC17" s="2" t="s">
        <v>248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170</v>
      </c>
      <c r="LN17" s="2" t="s">
        <v>127</v>
      </c>
      <c r="LO17" s="2" t="s">
        <v>130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138</v>
      </c>
      <c r="LZ17" s="2" t="s">
        <v>171</v>
      </c>
      <c r="MA17" s="2" t="s">
        <v>356</v>
      </c>
      <c r="MB17" s="2" t="s">
        <v>402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130</v>
      </c>
      <c r="ML17" s="2" t="s">
        <v>130</v>
      </c>
      <c r="MM17" s="2" t="s">
        <v>130</v>
      </c>
      <c r="MN17" s="2" t="s">
        <v>130</v>
      </c>
      <c r="MO17" s="2" t="s">
        <v>130</v>
      </c>
      <c r="MP17" s="2" t="s">
        <v>130</v>
      </c>
      <c r="MQ17" s="4"/>
      <c r="MR17" s="8"/>
      <c r="MS17" s="4"/>
      <c r="MT17" s="8"/>
      <c r="MU17" s="7"/>
      <c r="MV17" s="7"/>
      <c r="MW17" s="2" t="s">
        <v>173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138</v>
      </c>
      <c r="NJ17" s="2" t="s">
        <v>127</v>
      </c>
      <c r="NK17" s="2" t="s">
        <v>174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138</v>
      </c>
      <c r="NV17" s="2" t="s">
        <v>154</v>
      </c>
      <c r="NW17" s="2" t="s">
        <v>403</v>
      </c>
      <c r="NX17" s="2" t="s">
        <v>403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176</v>
      </c>
      <c r="OH17" s="2" t="s">
        <v>127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170</v>
      </c>
      <c r="OT17" s="2" t="s">
        <v>127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173</v>
      </c>
      <c r="PF17" s="2" t="s">
        <v>127</v>
      </c>
      <c r="PG17" s="2" t="s">
        <v>130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173</v>
      </c>
      <c r="PR17" s="2" t="s">
        <v>127</v>
      </c>
      <c r="PS17" s="2" t="s">
        <v>130</v>
      </c>
      <c r="PT17" s="2" t="s">
        <v>130</v>
      </c>
      <c r="PU17" s="2" t="s">
        <v>140</v>
      </c>
      <c r="PV17" s="2" t="s">
        <v>130</v>
      </c>
      <c r="PW17" s="4"/>
      <c r="PX17" s="8"/>
      <c r="PY17" s="4"/>
      <c r="PZ17" s="8"/>
      <c r="QA17" s="7"/>
      <c r="QB17" s="7"/>
      <c r="QC17" s="2" t="s">
        <v>176</v>
      </c>
      <c r="QD17" s="2" t="s">
        <v>154</v>
      </c>
      <c r="QE17" s="2" t="s">
        <v>130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208</v>
      </c>
      <c r="QP17" s="2" t="s">
        <v>127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404</v>
      </c>
      <c r="B18" s="2" t="s">
        <v>119</v>
      </c>
      <c r="C18" s="2" t="s">
        <v>405</v>
      </c>
      <c r="D18" s="2" t="s">
        <v>121</v>
      </c>
      <c r="E18" s="2" t="s">
        <v>122</v>
      </c>
      <c r="F18" s="2" t="s">
        <v>406</v>
      </c>
      <c r="G18" s="2" t="s">
        <v>406</v>
      </c>
      <c r="H18" s="2" t="s">
        <v>406</v>
      </c>
      <c r="I18" s="2" t="s">
        <v>407</v>
      </c>
      <c r="J18" s="2" t="s">
        <v>125</v>
      </c>
      <c r="K18" s="2" t="s">
        <v>126</v>
      </c>
      <c r="L18" s="3">
        <v>47.92</v>
      </c>
      <c r="M18" s="3">
        <v>50.32</v>
      </c>
      <c r="N18" s="3">
        <v>82.99</v>
      </c>
      <c r="O18" s="2" t="s">
        <v>127</v>
      </c>
      <c r="P18" s="2" t="s">
        <v>408</v>
      </c>
      <c r="Q18" s="2" t="s">
        <v>129</v>
      </c>
      <c r="R18" s="2" t="s">
        <v>16</v>
      </c>
      <c r="S18" s="2" t="s">
        <v>130</v>
      </c>
      <c r="T18" s="2" t="s">
        <v>130</v>
      </c>
      <c r="U18" s="2" t="s">
        <v>409</v>
      </c>
      <c r="V18" s="2" t="s">
        <v>133</v>
      </c>
      <c r="W18" s="2" t="s">
        <v>130</v>
      </c>
      <c r="X18" s="2" t="s">
        <v>130</v>
      </c>
      <c r="Y18" s="2" t="s">
        <v>410</v>
      </c>
      <c r="Z18" s="4">
        <v>90</v>
      </c>
      <c r="AA18" s="4">
        <f>=ROUNDDOWN(3.33333333333333,0)</f>
      </c>
      <c r="AB18" s="5">
        <v>27</v>
      </c>
      <c r="AC18" s="2" t="s">
        <v>411</v>
      </c>
      <c r="AD18" s="4">
        <v>250</v>
      </c>
      <c r="AE18" s="4">
        <v>1030</v>
      </c>
      <c r="AF18" s="6">
        <v>65</v>
      </c>
      <c r="AG18" s="6"/>
      <c r="AH18" s="7">
        <v>0.4317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821</v>
      </c>
      <c r="AQ18" s="8">
        <v>41312.72</v>
      </c>
      <c r="AR18" s="4"/>
      <c r="AS18" s="8"/>
      <c r="AT18" s="7"/>
      <c r="AU18" s="7"/>
      <c r="AV18" s="4">
        <v>11110</v>
      </c>
      <c r="AW18" s="8">
        <v>828973.04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0.0498</v>
      </c>
      <c r="BC18" s="4">
        <v>11110</v>
      </c>
      <c r="BD18" s="8">
        <v>828973.04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1</v>
      </c>
      <c r="BJ18" s="4">
        <v>821</v>
      </c>
      <c r="BK18" s="8">
        <v>41312.72</v>
      </c>
      <c r="BL18" s="2" t="s">
        <v>412</v>
      </c>
      <c r="BM18" s="7">
        <v>1</v>
      </c>
      <c r="BN18" s="7">
        <v>1</v>
      </c>
      <c r="BO18" s="4">
        <v>821</v>
      </c>
      <c r="BP18" s="8">
        <v>41312.72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130</v>
      </c>
      <c r="BX18" s="2" t="s">
        <v>413</v>
      </c>
      <c r="BY18" s="2" t="s">
        <v>140</v>
      </c>
      <c r="BZ18" s="2" t="s">
        <v>130</v>
      </c>
      <c r="CA18" s="4"/>
      <c r="CB18" s="8"/>
      <c r="CC18" s="4"/>
      <c r="CD18" s="8"/>
      <c r="CE18" s="7"/>
      <c r="CF18" s="7"/>
      <c r="CG18" s="2" t="s">
        <v>130</v>
      </c>
      <c r="CH18" s="2" t="s">
        <v>130</v>
      </c>
      <c r="CI18" s="2" t="s">
        <v>130</v>
      </c>
      <c r="CJ18" s="2" t="s">
        <v>130</v>
      </c>
      <c r="CK18" s="2" t="s">
        <v>130</v>
      </c>
      <c r="CL18" s="2" t="s">
        <v>130</v>
      </c>
      <c r="CM18" s="4"/>
      <c r="CN18" s="8"/>
      <c r="CO18" s="4"/>
      <c r="CP18" s="8"/>
      <c r="CQ18" s="7"/>
      <c r="CR18" s="7"/>
      <c r="CS18" s="2" t="s">
        <v>130</v>
      </c>
      <c r="CT18" s="2" t="s">
        <v>130</v>
      </c>
      <c r="CU18" s="2" t="s">
        <v>130</v>
      </c>
      <c r="CV18" s="2" t="s">
        <v>130</v>
      </c>
      <c r="CW18" s="2" t="s">
        <v>130</v>
      </c>
      <c r="CX18" s="2" t="s">
        <v>130</v>
      </c>
      <c r="CY18" s="4"/>
      <c r="CZ18" s="8"/>
      <c r="DA18" s="4"/>
      <c r="DB18" s="8"/>
      <c r="DC18" s="7"/>
      <c r="DD18" s="7"/>
      <c r="DE18" s="2" t="s">
        <v>130</v>
      </c>
      <c r="DF18" s="2" t="s">
        <v>130</v>
      </c>
      <c r="DG18" s="2" t="s">
        <v>130</v>
      </c>
      <c r="DH18" s="2" t="s">
        <v>130</v>
      </c>
      <c r="DI18" s="2" t="s">
        <v>130</v>
      </c>
      <c r="DJ18" s="2" t="s">
        <v>130</v>
      </c>
      <c r="DK18" s="4"/>
      <c r="DL18" s="8"/>
      <c r="DM18" s="4"/>
      <c r="DN18" s="8"/>
      <c r="DO18" s="7"/>
      <c r="DP18" s="7"/>
      <c r="DQ18" s="2" t="s">
        <v>130</v>
      </c>
      <c r="DR18" s="2" t="s">
        <v>130</v>
      </c>
      <c r="DS18" s="2" t="s">
        <v>130</v>
      </c>
      <c r="DT18" s="2" t="s">
        <v>130</v>
      </c>
      <c r="DU18" s="2" t="s">
        <v>130</v>
      </c>
      <c r="DV18" s="2" t="s">
        <v>130</v>
      </c>
      <c r="DW18" s="4"/>
      <c r="DX18" s="8"/>
      <c r="DY18" s="4"/>
      <c r="DZ18" s="8"/>
      <c r="EA18" s="7"/>
      <c r="EB18" s="7"/>
      <c r="EC18" s="2" t="s">
        <v>130</v>
      </c>
      <c r="ED18" s="2" t="s">
        <v>130</v>
      </c>
      <c r="EE18" s="2" t="s">
        <v>130</v>
      </c>
      <c r="EF18" s="2" t="s">
        <v>130</v>
      </c>
      <c r="EG18" s="2" t="s">
        <v>130</v>
      </c>
      <c r="EH18" s="2" t="s">
        <v>130</v>
      </c>
      <c r="EI18" s="4"/>
      <c r="EJ18" s="8"/>
      <c r="EK18" s="4"/>
      <c r="EL18" s="8"/>
      <c r="EM18" s="7"/>
      <c r="EN18" s="7"/>
      <c r="EO18" s="2" t="s">
        <v>130</v>
      </c>
      <c r="EP18" s="2" t="s">
        <v>130</v>
      </c>
      <c r="EQ18" s="2" t="s">
        <v>130</v>
      </c>
      <c r="ER18" s="2" t="s">
        <v>130</v>
      </c>
      <c r="ES18" s="2" t="s">
        <v>130</v>
      </c>
      <c r="ET18" s="2" t="s">
        <v>130</v>
      </c>
      <c r="EU18" s="4"/>
      <c r="EV18" s="8"/>
      <c r="EW18" s="4"/>
      <c r="EX18" s="8"/>
      <c r="EY18" s="7"/>
      <c r="EZ18" s="7"/>
      <c r="FA18" s="2" t="s">
        <v>130</v>
      </c>
      <c r="FB18" s="2" t="s">
        <v>130</v>
      </c>
      <c r="FC18" s="2" t="s">
        <v>130</v>
      </c>
      <c r="FD18" s="2" t="s">
        <v>130</v>
      </c>
      <c r="FE18" s="2" t="s">
        <v>130</v>
      </c>
      <c r="FF18" s="2" t="s">
        <v>130</v>
      </c>
      <c r="FG18" s="4"/>
      <c r="FH18" s="8"/>
      <c r="FI18" s="4"/>
      <c r="FJ18" s="8"/>
      <c r="FK18" s="7"/>
      <c r="FL18" s="7"/>
      <c r="FM18" s="2" t="s">
        <v>130</v>
      </c>
      <c r="FN18" s="2" t="s">
        <v>130</v>
      </c>
      <c r="FO18" s="2" t="s">
        <v>130</v>
      </c>
      <c r="FP18" s="2" t="s">
        <v>130</v>
      </c>
      <c r="FQ18" s="2" t="s">
        <v>130</v>
      </c>
      <c r="FR18" s="2" t="s">
        <v>130</v>
      </c>
      <c r="FS18" s="4"/>
      <c r="FT18" s="8"/>
      <c r="FU18" s="4"/>
      <c r="FV18" s="8"/>
      <c r="FW18" s="7"/>
      <c r="FX18" s="7"/>
      <c r="FY18" s="2" t="s">
        <v>138</v>
      </c>
      <c r="FZ18" s="2" t="s">
        <v>127</v>
      </c>
      <c r="GA18" s="2" t="s">
        <v>414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130</v>
      </c>
      <c r="GL18" s="2" t="s">
        <v>130</v>
      </c>
      <c r="GM18" s="2" t="s">
        <v>130</v>
      </c>
      <c r="GN18" s="2" t="s">
        <v>130</v>
      </c>
      <c r="GO18" s="2" t="s">
        <v>130</v>
      </c>
      <c r="GP18" s="2" t="s">
        <v>130</v>
      </c>
      <c r="GQ18" s="4"/>
      <c r="GR18" s="8"/>
      <c r="GS18" s="4"/>
      <c r="GT18" s="8"/>
      <c r="GU18" s="7"/>
      <c r="GV18" s="7"/>
      <c r="GW18" s="2" t="s">
        <v>130</v>
      </c>
      <c r="GX18" s="2" t="s">
        <v>130</v>
      </c>
      <c r="GY18" s="2" t="s">
        <v>130</v>
      </c>
      <c r="GZ18" s="2" t="s">
        <v>130</v>
      </c>
      <c r="HA18" s="2" t="s">
        <v>130</v>
      </c>
      <c r="HB18" s="2" t="s">
        <v>130</v>
      </c>
      <c r="HC18" s="4"/>
      <c r="HD18" s="8"/>
      <c r="HE18" s="4"/>
      <c r="HF18" s="8"/>
      <c r="HG18" s="7"/>
      <c r="HH18" s="7"/>
      <c r="HI18" s="2" t="s">
        <v>130</v>
      </c>
      <c r="HJ18" s="2" t="s">
        <v>130</v>
      </c>
      <c r="HK18" s="2" t="s">
        <v>130</v>
      </c>
      <c r="HL18" s="2" t="s">
        <v>130</v>
      </c>
      <c r="HM18" s="2" t="s">
        <v>130</v>
      </c>
      <c r="HN18" s="2" t="s">
        <v>130</v>
      </c>
      <c r="HO18" s="4"/>
      <c r="HP18" s="8"/>
      <c r="HQ18" s="4"/>
      <c r="HR18" s="8"/>
      <c r="HS18" s="7"/>
      <c r="HT18" s="7"/>
      <c r="HU18" s="2" t="s">
        <v>130</v>
      </c>
      <c r="HV18" s="2" t="s">
        <v>130</v>
      </c>
      <c r="HW18" s="2" t="s">
        <v>130</v>
      </c>
      <c r="HX18" s="2" t="s">
        <v>130</v>
      </c>
      <c r="HY18" s="2" t="s">
        <v>130</v>
      </c>
      <c r="HZ18" s="2" t="s">
        <v>130</v>
      </c>
      <c r="IA18" s="4"/>
      <c r="IB18" s="8"/>
      <c r="IC18" s="4"/>
      <c r="ID18" s="8"/>
      <c r="IE18" s="7"/>
      <c r="IF18" s="7"/>
      <c r="IG18" s="2" t="s">
        <v>130</v>
      </c>
      <c r="IH18" s="2" t="s">
        <v>130</v>
      </c>
      <c r="II18" s="2" t="s">
        <v>130</v>
      </c>
      <c r="IJ18" s="2" t="s">
        <v>130</v>
      </c>
      <c r="IK18" s="2" t="s">
        <v>130</v>
      </c>
      <c r="IL18" s="2" t="s">
        <v>130</v>
      </c>
      <c r="IM18" s="4"/>
      <c r="IN18" s="8"/>
      <c r="IO18" s="4"/>
      <c r="IP18" s="8"/>
      <c r="IQ18" s="7"/>
      <c r="IR18" s="7"/>
      <c r="IS18" s="2" t="s">
        <v>130</v>
      </c>
      <c r="IT18" s="2" t="s">
        <v>130</v>
      </c>
      <c r="IU18" s="2" t="s">
        <v>130</v>
      </c>
      <c r="IV18" s="2" t="s">
        <v>130</v>
      </c>
      <c r="IW18" s="2" t="s">
        <v>130</v>
      </c>
      <c r="IX18" s="2" t="s">
        <v>130</v>
      </c>
      <c r="IY18" s="4"/>
      <c r="IZ18" s="8"/>
      <c r="JA18" s="4"/>
      <c r="JB18" s="8"/>
      <c r="JC18" s="7"/>
      <c r="JD18" s="7"/>
      <c r="JE18" s="2" t="s">
        <v>130</v>
      </c>
      <c r="JF18" s="2" t="s">
        <v>130</v>
      </c>
      <c r="JG18" s="2" t="s">
        <v>130</v>
      </c>
      <c r="JH18" s="2" t="s">
        <v>130</v>
      </c>
      <c r="JI18" s="2" t="s">
        <v>130</v>
      </c>
      <c r="JJ18" s="2" t="s">
        <v>130</v>
      </c>
      <c r="JK18" s="4"/>
      <c r="JL18" s="8"/>
      <c r="JM18" s="4"/>
      <c r="JN18" s="8"/>
      <c r="JO18" s="7"/>
      <c r="JP18" s="7"/>
      <c r="JQ18" s="2" t="s">
        <v>130</v>
      </c>
      <c r="JR18" s="2" t="s">
        <v>130</v>
      </c>
      <c r="JS18" s="2" t="s">
        <v>130</v>
      </c>
      <c r="JT18" s="2" t="s">
        <v>130</v>
      </c>
      <c r="JU18" s="2" t="s">
        <v>130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130</v>
      </c>
      <c r="QD18" s="2" t="s">
        <v>130</v>
      </c>
      <c r="QE18" s="2" t="s">
        <v>130</v>
      </c>
      <c r="QF18" s="2" t="s">
        <v>130</v>
      </c>
      <c r="QG18" s="2" t="s">
        <v>130</v>
      </c>
      <c r="QH18" s="2" t="s">
        <v>130</v>
      </c>
      <c r="QI18" s="4"/>
      <c r="QJ18" s="8"/>
      <c r="QK18" s="4"/>
      <c r="QL18" s="8"/>
      <c r="QM18" s="7"/>
      <c r="QN18" s="7"/>
      <c r="QO18" s="2" t="s">
        <v>130</v>
      </c>
      <c r="QP18" s="2" t="s">
        <v>130</v>
      </c>
      <c r="QQ18" s="2" t="s">
        <v>130</v>
      </c>
      <c r="QR18" s="2" t="s">
        <v>130</v>
      </c>
      <c r="QS18" s="2" t="s">
        <v>130</v>
      </c>
      <c r="QT18" s="2" t="s">
        <v>130</v>
      </c>
    </row>
    <row r="19">
      <c r="A19" s="2" t="s">
        <v>415</v>
      </c>
      <c r="B19" s="2" t="s">
        <v>119</v>
      </c>
      <c r="C19" s="2" t="s">
        <v>405</v>
      </c>
      <c r="D19" s="2" t="s">
        <v>121</v>
      </c>
      <c r="E19" s="2" t="s">
        <v>122</v>
      </c>
      <c r="F19" s="2" t="s">
        <v>406</v>
      </c>
      <c r="G19" s="2" t="s">
        <v>406</v>
      </c>
      <c r="H19" s="2" t="s">
        <v>406</v>
      </c>
      <c r="I19" s="2" t="s">
        <v>407</v>
      </c>
      <c r="J19" s="2" t="s">
        <v>179</v>
      </c>
      <c r="K19" s="2" t="s">
        <v>126</v>
      </c>
      <c r="L19" s="3">
        <v>47.92</v>
      </c>
      <c r="M19" s="3">
        <v>50.32</v>
      </c>
      <c r="N19" s="3">
        <v>82.99</v>
      </c>
      <c r="O19" s="2" t="s">
        <v>127</v>
      </c>
      <c r="P19" s="2" t="s">
        <v>416</v>
      </c>
      <c r="Q19" s="2" t="s">
        <v>129</v>
      </c>
      <c r="R19" s="2" t="s">
        <v>16</v>
      </c>
      <c r="S19" s="2" t="s">
        <v>130</v>
      </c>
      <c r="T19" s="2" t="s">
        <v>130</v>
      </c>
      <c r="U19" s="2" t="s">
        <v>409</v>
      </c>
      <c r="V19" s="2" t="s">
        <v>133</v>
      </c>
      <c r="W19" s="2" t="s">
        <v>130</v>
      </c>
      <c r="X19" s="2" t="s">
        <v>130</v>
      </c>
      <c r="Y19" s="2" t="s">
        <v>410</v>
      </c>
      <c r="Z19" s="4">
        <v>2028</v>
      </c>
      <c r="AA19" s="4">
        <f>=ROUNDDOWN(22.5333333333333,0)</f>
      </c>
      <c r="AB19" s="5">
        <v>90</v>
      </c>
      <c r="AC19" s="2" t="s">
        <v>411</v>
      </c>
      <c r="AD19" s="4">
        <v>40</v>
      </c>
      <c r="AE19" s="4">
        <v>1540</v>
      </c>
      <c r="AF19" s="6">
        <v>65</v>
      </c>
      <c r="AG19" s="6"/>
      <c r="AH19" s="7">
        <v>0.8907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2200</v>
      </c>
      <c r="AQ19" s="8">
        <v>110944.39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0.1338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2200</v>
      </c>
      <c r="BK19" s="8">
        <v>110944.39</v>
      </c>
      <c r="BL19" s="2" t="s">
        <v>417</v>
      </c>
      <c r="BM19" s="7">
        <v>1</v>
      </c>
      <c r="BN19" s="7">
        <v>1</v>
      </c>
      <c r="BO19" s="4">
        <v>2193</v>
      </c>
      <c r="BP19" s="8">
        <v>110351.76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130</v>
      </c>
      <c r="BX19" s="2" t="s">
        <v>413</v>
      </c>
      <c r="BY19" s="2" t="s">
        <v>140</v>
      </c>
      <c r="BZ19" s="2" t="s">
        <v>130</v>
      </c>
      <c r="CA19" s="4"/>
      <c r="CB19" s="8"/>
      <c r="CC19" s="4"/>
      <c r="CD19" s="8"/>
      <c r="CE19" s="7"/>
      <c r="CF19" s="7"/>
      <c r="CG19" s="2" t="s">
        <v>130</v>
      </c>
      <c r="CH19" s="2" t="s">
        <v>130</v>
      </c>
      <c r="CI19" s="2" t="s">
        <v>130</v>
      </c>
      <c r="CJ19" s="2" t="s">
        <v>130</v>
      </c>
      <c r="CK19" s="2" t="s">
        <v>130</v>
      </c>
      <c r="CL19" s="2" t="s">
        <v>130</v>
      </c>
      <c r="CM19" s="4"/>
      <c r="CN19" s="8"/>
      <c r="CO19" s="4"/>
      <c r="CP19" s="8"/>
      <c r="CQ19" s="7"/>
      <c r="CR19" s="7"/>
      <c r="CS19" s="2" t="s">
        <v>130</v>
      </c>
      <c r="CT19" s="2" t="s">
        <v>130</v>
      </c>
      <c r="CU19" s="2" t="s">
        <v>130</v>
      </c>
      <c r="CV19" s="2" t="s">
        <v>130</v>
      </c>
      <c r="CW19" s="2" t="s">
        <v>130</v>
      </c>
      <c r="CX19" s="2" t="s">
        <v>130</v>
      </c>
      <c r="CY19" s="4"/>
      <c r="CZ19" s="8"/>
      <c r="DA19" s="4"/>
      <c r="DB19" s="8"/>
      <c r="DC19" s="7"/>
      <c r="DD19" s="7"/>
      <c r="DE19" s="2" t="s">
        <v>130</v>
      </c>
      <c r="DF19" s="2" t="s">
        <v>130</v>
      </c>
      <c r="DG19" s="2" t="s">
        <v>130</v>
      </c>
      <c r="DH19" s="2" t="s">
        <v>130</v>
      </c>
      <c r="DI19" s="2" t="s">
        <v>130</v>
      </c>
      <c r="DJ19" s="2" t="s">
        <v>130</v>
      </c>
      <c r="DK19" s="4"/>
      <c r="DL19" s="8"/>
      <c r="DM19" s="4"/>
      <c r="DN19" s="8"/>
      <c r="DO19" s="7"/>
      <c r="DP19" s="7"/>
      <c r="DQ19" s="2" t="s">
        <v>130</v>
      </c>
      <c r="DR19" s="2" t="s">
        <v>130</v>
      </c>
      <c r="DS19" s="2" t="s">
        <v>130</v>
      </c>
      <c r="DT19" s="2" t="s">
        <v>130</v>
      </c>
      <c r="DU19" s="2" t="s">
        <v>130</v>
      </c>
      <c r="DV19" s="2" t="s">
        <v>130</v>
      </c>
      <c r="DW19" s="4"/>
      <c r="DX19" s="8"/>
      <c r="DY19" s="4"/>
      <c r="DZ19" s="8"/>
      <c r="EA19" s="7"/>
      <c r="EB19" s="7"/>
      <c r="EC19" s="2" t="s">
        <v>130</v>
      </c>
      <c r="ED19" s="2" t="s">
        <v>130</v>
      </c>
      <c r="EE19" s="2" t="s">
        <v>130</v>
      </c>
      <c r="EF19" s="2" t="s">
        <v>130</v>
      </c>
      <c r="EG19" s="2" t="s">
        <v>130</v>
      </c>
      <c r="EH19" s="2" t="s">
        <v>130</v>
      </c>
      <c r="EI19" s="4"/>
      <c r="EJ19" s="8"/>
      <c r="EK19" s="4"/>
      <c r="EL19" s="8"/>
      <c r="EM19" s="7"/>
      <c r="EN19" s="7"/>
      <c r="EO19" s="2" t="s">
        <v>130</v>
      </c>
      <c r="EP19" s="2" t="s">
        <v>130</v>
      </c>
      <c r="EQ19" s="2" t="s">
        <v>130</v>
      </c>
      <c r="ER19" s="2" t="s">
        <v>130</v>
      </c>
      <c r="ES19" s="2" t="s">
        <v>130</v>
      </c>
      <c r="ET19" s="2" t="s">
        <v>130</v>
      </c>
      <c r="EU19" s="4"/>
      <c r="EV19" s="8"/>
      <c r="EW19" s="4"/>
      <c r="EX19" s="8"/>
      <c r="EY19" s="7"/>
      <c r="EZ19" s="7"/>
      <c r="FA19" s="2" t="s">
        <v>130</v>
      </c>
      <c r="FB19" s="2" t="s">
        <v>130</v>
      </c>
      <c r="FC19" s="2" t="s">
        <v>130</v>
      </c>
      <c r="FD19" s="2" t="s">
        <v>130</v>
      </c>
      <c r="FE19" s="2" t="s">
        <v>130</v>
      </c>
      <c r="FF19" s="2" t="s">
        <v>130</v>
      </c>
      <c r="FG19" s="4"/>
      <c r="FH19" s="8"/>
      <c r="FI19" s="4"/>
      <c r="FJ19" s="8"/>
      <c r="FK19" s="7"/>
      <c r="FL19" s="7"/>
      <c r="FM19" s="2" t="s">
        <v>130</v>
      </c>
      <c r="FN19" s="2" t="s">
        <v>130</v>
      </c>
      <c r="FO19" s="2" t="s">
        <v>130</v>
      </c>
      <c r="FP19" s="2" t="s">
        <v>130</v>
      </c>
      <c r="FQ19" s="2" t="s">
        <v>130</v>
      </c>
      <c r="FR19" s="2" t="s">
        <v>130</v>
      </c>
      <c r="FS19" s="4">
        <v>7</v>
      </c>
      <c r="FT19" s="8">
        <v>592.63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418</v>
      </c>
      <c r="GB19" s="2" t="s">
        <v>419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130</v>
      </c>
      <c r="GL19" s="2" t="s">
        <v>130</v>
      </c>
      <c r="GM19" s="2" t="s">
        <v>130</v>
      </c>
      <c r="GN19" s="2" t="s">
        <v>130</v>
      </c>
      <c r="GO19" s="2" t="s">
        <v>130</v>
      </c>
      <c r="GP19" s="2" t="s">
        <v>130</v>
      </c>
      <c r="GQ19" s="4"/>
      <c r="GR19" s="8"/>
      <c r="GS19" s="4"/>
      <c r="GT19" s="8"/>
      <c r="GU19" s="7"/>
      <c r="GV19" s="7"/>
      <c r="GW19" s="2" t="s">
        <v>130</v>
      </c>
      <c r="GX19" s="2" t="s">
        <v>130</v>
      </c>
      <c r="GY19" s="2" t="s">
        <v>130</v>
      </c>
      <c r="GZ19" s="2" t="s">
        <v>130</v>
      </c>
      <c r="HA19" s="2" t="s">
        <v>130</v>
      </c>
      <c r="HB19" s="2" t="s">
        <v>130</v>
      </c>
      <c r="HC19" s="4"/>
      <c r="HD19" s="8"/>
      <c r="HE19" s="4"/>
      <c r="HF19" s="8"/>
      <c r="HG19" s="7"/>
      <c r="HH19" s="7"/>
      <c r="HI19" s="2" t="s">
        <v>130</v>
      </c>
      <c r="HJ19" s="2" t="s">
        <v>130</v>
      </c>
      <c r="HK19" s="2" t="s">
        <v>130</v>
      </c>
      <c r="HL19" s="2" t="s">
        <v>130</v>
      </c>
      <c r="HM19" s="2" t="s">
        <v>130</v>
      </c>
      <c r="HN19" s="2" t="s">
        <v>130</v>
      </c>
      <c r="HO19" s="4"/>
      <c r="HP19" s="8"/>
      <c r="HQ19" s="4"/>
      <c r="HR19" s="8"/>
      <c r="HS19" s="7"/>
      <c r="HT19" s="7"/>
      <c r="HU19" s="2" t="s">
        <v>130</v>
      </c>
      <c r="HV19" s="2" t="s">
        <v>130</v>
      </c>
      <c r="HW19" s="2" t="s">
        <v>130</v>
      </c>
      <c r="HX19" s="2" t="s">
        <v>130</v>
      </c>
      <c r="HY19" s="2" t="s">
        <v>130</v>
      </c>
      <c r="HZ19" s="2" t="s">
        <v>130</v>
      </c>
      <c r="IA19" s="4"/>
      <c r="IB19" s="8"/>
      <c r="IC19" s="4"/>
      <c r="ID19" s="8"/>
      <c r="IE19" s="7"/>
      <c r="IF19" s="7"/>
      <c r="IG19" s="2" t="s">
        <v>130</v>
      </c>
      <c r="IH19" s="2" t="s">
        <v>130</v>
      </c>
      <c r="II19" s="2" t="s">
        <v>130</v>
      </c>
      <c r="IJ19" s="2" t="s">
        <v>130</v>
      </c>
      <c r="IK19" s="2" t="s">
        <v>130</v>
      </c>
      <c r="IL19" s="2" t="s">
        <v>130</v>
      </c>
      <c r="IM19" s="4"/>
      <c r="IN19" s="8"/>
      <c r="IO19" s="4"/>
      <c r="IP19" s="8"/>
      <c r="IQ19" s="7"/>
      <c r="IR19" s="7"/>
      <c r="IS19" s="2" t="s">
        <v>130</v>
      </c>
      <c r="IT19" s="2" t="s">
        <v>130</v>
      </c>
      <c r="IU19" s="2" t="s">
        <v>130</v>
      </c>
      <c r="IV19" s="2" t="s">
        <v>130</v>
      </c>
      <c r="IW19" s="2" t="s">
        <v>130</v>
      </c>
      <c r="IX19" s="2" t="s">
        <v>130</v>
      </c>
      <c r="IY19" s="4"/>
      <c r="IZ19" s="8"/>
      <c r="JA19" s="4"/>
      <c r="JB19" s="8"/>
      <c r="JC19" s="7"/>
      <c r="JD19" s="7"/>
      <c r="JE19" s="2" t="s">
        <v>130</v>
      </c>
      <c r="JF19" s="2" t="s">
        <v>130</v>
      </c>
      <c r="JG19" s="2" t="s">
        <v>130</v>
      </c>
      <c r="JH19" s="2" t="s">
        <v>130</v>
      </c>
      <c r="JI19" s="2" t="s">
        <v>130</v>
      </c>
      <c r="JJ19" s="2" t="s">
        <v>130</v>
      </c>
      <c r="JK19" s="4"/>
      <c r="JL19" s="8"/>
      <c r="JM19" s="4"/>
      <c r="JN19" s="8"/>
      <c r="JO19" s="7"/>
      <c r="JP19" s="7"/>
      <c r="JQ19" s="2" t="s">
        <v>130</v>
      </c>
      <c r="JR19" s="2" t="s">
        <v>130</v>
      </c>
      <c r="JS19" s="2" t="s">
        <v>130</v>
      </c>
      <c r="JT19" s="2" t="s">
        <v>130</v>
      </c>
      <c r="JU19" s="2" t="s">
        <v>130</v>
      </c>
      <c r="JV19" s="2" t="s">
        <v>130</v>
      </c>
      <c r="JW19" s="4"/>
      <c r="JX19" s="8"/>
      <c r="JY19" s="4"/>
      <c r="JZ19" s="8"/>
      <c r="KA19" s="7"/>
      <c r="KB19" s="7"/>
      <c r="KC19" s="2" t="s">
        <v>130</v>
      </c>
      <c r="KD19" s="2" t="s">
        <v>130</v>
      </c>
      <c r="KE19" s="2" t="s">
        <v>130</v>
      </c>
      <c r="KF19" s="2" t="s">
        <v>130</v>
      </c>
      <c r="KG19" s="2" t="s">
        <v>130</v>
      </c>
      <c r="KH19" s="2" t="s">
        <v>130</v>
      </c>
      <c r="KI19" s="4"/>
      <c r="KJ19" s="8"/>
      <c r="KK19" s="4"/>
      <c r="KL19" s="8"/>
      <c r="KM19" s="7"/>
      <c r="KN19" s="7"/>
      <c r="KO19" s="2" t="s">
        <v>130</v>
      </c>
      <c r="KP19" s="2" t="s">
        <v>130</v>
      </c>
      <c r="KQ19" s="2" t="s">
        <v>130</v>
      </c>
      <c r="KR19" s="2" t="s">
        <v>130</v>
      </c>
      <c r="KS19" s="2" t="s">
        <v>130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130</v>
      </c>
      <c r="LN19" s="2" t="s">
        <v>130</v>
      </c>
      <c r="LO19" s="2" t="s">
        <v>130</v>
      </c>
      <c r="LP19" s="2" t="s">
        <v>130</v>
      </c>
      <c r="LQ19" s="2" t="s">
        <v>130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130</v>
      </c>
      <c r="QP19" s="2" t="s">
        <v>130</v>
      </c>
      <c r="QQ19" s="2" t="s">
        <v>130</v>
      </c>
      <c r="QR19" s="2" t="s">
        <v>130</v>
      </c>
      <c r="QS19" s="2" t="s">
        <v>130</v>
      </c>
      <c r="QT19" s="2" t="s">
        <v>130</v>
      </c>
    </row>
    <row r="20">
      <c r="A20" s="2" t="s">
        <v>420</v>
      </c>
      <c r="B20" s="2" t="s">
        <v>119</v>
      </c>
      <c r="C20" s="2" t="s">
        <v>405</v>
      </c>
      <c r="D20" s="2" t="s">
        <v>121</v>
      </c>
      <c r="E20" s="2" t="s">
        <v>122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215</v>
      </c>
      <c r="K20" s="2" t="s">
        <v>126</v>
      </c>
      <c r="L20" s="3">
        <v>54.31</v>
      </c>
      <c r="M20" s="3">
        <v>57.03</v>
      </c>
      <c r="N20" s="3">
        <v>93.99</v>
      </c>
      <c r="O20" s="2" t="s">
        <v>127</v>
      </c>
      <c r="P20" s="2" t="s">
        <v>408</v>
      </c>
      <c r="Q20" s="2" t="s">
        <v>129</v>
      </c>
      <c r="R20" s="2" t="s">
        <v>16</v>
      </c>
      <c r="S20" s="2" t="s">
        <v>130</v>
      </c>
      <c r="T20" s="2" t="s">
        <v>130</v>
      </c>
      <c r="U20" s="2" t="s">
        <v>409</v>
      </c>
      <c r="V20" s="2" t="s">
        <v>133</v>
      </c>
      <c r="W20" s="2" t="s">
        <v>130</v>
      </c>
      <c r="X20" s="2" t="s">
        <v>130</v>
      </c>
      <c r="Y20" s="2" t="s">
        <v>410</v>
      </c>
      <c r="Z20" s="4">
        <v>1321</v>
      </c>
      <c r="AA20" s="4">
        <f>=ROUNDDOWN(57.4347826086956,0)</f>
      </c>
      <c r="AB20" s="5">
        <v>23</v>
      </c>
      <c r="AC20" s="2" t="s">
        <v>288</v>
      </c>
      <c r="AD20" s="4">
        <v>260</v>
      </c>
      <c r="AE20" s="4">
        <v>260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437</v>
      </c>
      <c r="AQ20" s="8">
        <v>25242.75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0.0305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437</v>
      </c>
      <c r="BK20" s="8">
        <v>25242.75</v>
      </c>
      <c r="BL20" s="2" t="s">
        <v>417</v>
      </c>
      <c r="BM20" s="7">
        <v>1</v>
      </c>
      <c r="BN20" s="7">
        <v>1</v>
      </c>
      <c r="BO20" s="4">
        <v>428</v>
      </c>
      <c r="BP20" s="8">
        <v>24408.84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130</v>
      </c>
      <c r="BX20" s="2" t="s">
        <v>421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130</v>
      </c>
      <c r="CH20" s="2" t="s">
        <v>130</v>
      </c>
      <c r="CI20" s="2" t="s">
        <v>130</v>
      </c>
      <c r="CJ20" s="2" t="s">
        <v>130</v>
      </c>
      <c r="CK20" s="2" t="s">
        <v>130</v>
      </c>
      <c r="CL20" s="2" t="s">
        <v>130</v>
      </c>
      <c r="CM20" s="4"/>
      <c r="CN20" s="8"/>
      <c r="CO20" s="4"/>
      <c r="CP20" s="8"/>
      <c r="CQ20" s="7"/>
      <c r="CR20" s="7"/>
      <c r="CS20" s="2" t="s">
        <v>130</v>
      </c>
      <c r="CT20" s="2" t="s">
        <v>130</v>
      </c>
      <c r="CU20" s="2" t="s">
        <v>130</v>
      </c>
      <c r="CV20" s="2" t="s">
        <v>130</v>
      </c>
      <c r="CW20" s="2" t="s">
        <v>130</v>
      </c>
      <c r="CX20" s="2" t="s">
        <v>130</v>
      </c>
      <c r="CY20" s="4"/>
      <c r="CZ20" s="8"/>
      <c r="DA20" s="4"/>
      <c r="DB20" s="8"/>
      <c r="DC20" s="7"/>
      <c r="DD20" s="7"/>
      <c r="DE20" s="2" t="s">
        <v>130</v>
      </c>
      <c r="DF20" s="2" t="s">
        <v>130</v>
      </c>
      <c r="DG20" s="2" t="s">
        <v>130</v>
      </c>
      <c r="DH20" s="2" t="s">
        <v>130</v>
      </c>
      <c r="DI20" s="2" t="s">
        <v>130</v>
      </c>
      <c r="DJ20" s="2" t="s">
        <v>130</v>
      </c>
      <c r="DK20" s="4"/>
      <c r="DL20" s="8"/>
      <c r="DM20" s="4"/>
      <c r="DN20" s="8"/>
      <c r="DO20" s="7"/>
      <c r="DP20" s="7"/>
      <c r="DQ20" s="2" t="s">
        <v>130</v>
      </c>
      <c r="DR20" s="2" t="s">
        <v>130</v>
      </c>
      <c r="DS20" s="2" t="s">
        <v>130</v>
      </c>
      <c r="DT20" s="2" t="s">
        <v>130</v>
      </c>
      <c r="DU20" s="2" t="s">
        <v>130</v>
      </c>
      <c r="DV20" s="2" t="s">
        <v>130</v>
      </c>
      <c r="DW20" s="4"/>
      <c r="DX20" s="8"/>
      <c r="DY20" s="4"/>
      <c r="DZ20" s="8"/>
      <c r="EA20" s="7"/>
      <c r="EB20" s="7"/>
      <c r="EC20" s="2" t="s">
        <v>130</v>
      </c>
      <c r="ED20" s="2" t="s">
        <v>130</v>
      </c>
      <c r="EE20" s="2" t="s">
        <v>130</v>
      </c>
      <c r="EF20" s="2" t="s">
        <v>130</v>
      </c>
      <c r="EG20" s="2" t="s">
        <v>130</v>
      </c>
      <c r="EH20" s="2" t="s">
        <v>130</v>
      </c>
      <c r="EI20" s="4"/>
      <c r="EJ20" s="8"/>
      <c r="EK20" s="4"/>
      <c r="EL20" s="8"/>
      <c r="EM20" s="7"/>
      <c r="EN20" s="7"/>
      <c r="EO20" s="2" t="s">
        <v>130</v>
      </c>
      <c r="EP20" s="2" t="s">
        <v>130</v>
      </c>
      <c r="EQ20" s="2" t="s">
        <v>130</v>
      </c>
      <c r="ER20" s="2" t="s">
        <v>130</v>
      </c>
      <c r="ES20" s="2" t="s">
        <v>130</v>
      </c>
      <c r="ET20" s="2" t="s">
        <v>130</v>
      </c>
      <c r="EU20" s="4"/>
      <c r="EV20" s="8"/>
      <c r="EW20" s="4"/>
      <c r="EX20" s="8"/>
      <c r="EY20" s="7"/>
      <c r="EZ20" s="7"/>
      <c r="FA20" s="2" t="s">
        <v>130</v>
      </c>
      <c r="FB20" s="2" t="s">
        <v>130</v>
      </c>
      <c r="FC20" s="2" t="s">
        <v>130</v>
      </c>
      <c r="FD20" s="2" t="s">
        <v>130</v>
      </c>
      <c r="FE20" s="2" t="s">
        <v>130</v>
      </c>
      <c r="FF20" s="2" t="s">
        <v>130</v>
      </c>
      <c r="FG20" s="4"/>
      <c r="FH20" s="8"/>
      <c r="FI20" s="4"/>
      <c r="FJ20" s="8"/>
      <c r="FK20" s="7"/>
      <c r="FL20" s="7"/>
      <c r="FM20" s="2" t="s">
        <v>130</v>
      </c>
      <c r="FN20" s="2" t="s">
        <v>130</v>
      </c>
      <c r="FO20" s="2" t="s">
        <v>130</v>
      </c>
      <c r="FP20" s="2" t="s">
        <v>130</v>
      </c>
      <c r="FQ20" s="2" t="s">
        <v>130</v>
      </c>
      <c r="FR20" s="2" t="s">
        <v>130</v>
      </c>
      <c r="FS20" s="4">
        <v>9</v>
      </c>
      <c r="FT20" s="8">
        <v>833.91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414</v>
      </c>
      <c r="GB20" s="2" t="s">
        <v>422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130</v>
      </c>
      <c r="GL20" s="2" t="s">
        <v>130</v>
      </c>
      <c r="GM20" s="2" t="s">
        <v>130</v>
      </c>
      <c r="GN20" s="2" t="s">
        <v>130</v>
      </c>
      <c r="GO20" s="2" t="s">
        <v>130</v>
      </c>
      <c r="GP20" s="2" t="s">
        <v>130</v>
      </c>
      <c r="GQ20" s="4"/>
      <c r="GR20" s="8"/>
      <c r="GS20" s="4"/>
      <c r="GT20" s="8"/>
      <c r="GU20" s="7"/>
      <c r="GV20" s="7"/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/>
      <c r="HP20" s="8"/>
      <c r="HQ20" s="4"/>
      <c r="HR20" s="8"/>
      <c r="HS20" s="7"/>
      <c r="HT20" s="7"/>
      <c r="HU20" s="2" t="s">
        <v>130</v>
      </c>
      <c r="HV20" s="2" t="s">
        <v>130</v>
      </c>
      <c r="HW20" s="2" t="s">
        <v>130</v>
      </c>
      <c r="HX20" s="2" t="s">
        <v>130</v>
      </c>
      <c r="HY20" s="2" t="s">
        <v>130</v>
      </c>
      <c r="HZ20" s="2" t="s">
        <v>130</v>
      </c>
      <c r="IA20" s="4"/>
      <c r="IB20" s="8"/>
      <c r="IC20" s="4"/>
      <c r="ID20" s="8"/>
      <c r="IE20" s="7"/>
      <c r="IF20" s="7"/>
      <c r="IG20" s="2" t="s">
        <v>130</v>
      </c>
      <c r="IH20" s="2" t="s">
        <v>130</v>
      </c>
      <c r="II20" s="2" t="s">
        <v>130</v>
      </c>
      <c r="IJ20" s="2" t="s">
        <v>130</v>
      </c>
      <c r="IK20" s="2" t="s">
        <v>130</v>
      </c>
      <c r="IL20" s="2" t="s">
        <v>130</v>
      </c>
      <c r="IM20" s="4"/>
      <c r="IN20" s="8"/>
      <c r="IO20" s="4"/>
      <c r="IP20" s="8"/>
      <c r="IQ20" s="7"/>
      <c r="IR20" s="7"/>
      <c r="IS20" s="2" t="s">
        <v>130</v>
      </c>
      <c r="IT20" s="2" t="s">
        <v>130</v>
      </c>
      <c r="IU20" s="2" t="s">
        <v>130</v>
      </c>
      <c r="IV20" s="2" t="s">
        <v>130</v>
      </c>
      <c r="IW20" s="2" t="s">
        <v>130</v>
      </c>
      <c r="IX20" s="2" t="s">
        <v>130</v>
      </c>
      <c r="IY20" s="4"/>
      <c r="IZ20" s="8"/>
      <c r="JA20" s="4"/>
      <c r="JB20" s="8"/>
      <c r="JC20" s="7"/>
      <c r="JD20" s="7"/>
      <c r="JE20" s="2" t="s">
        <v>130</v>
      </c>
      <c r="JF20" s="2" t="s">
        <v>130</v>
      </c>
      <c r="JG20" s="2" t="s">
        <v>130</v>
      </c>
      <c r="JH20" s="2" t="s">
        <v>130</v>
      </c>
      <c r="JI20" s="2" t="s">
        <v>130</v>
      </c>
      <c r="JJ20" s="2" t="s">
        <v>130</v>
      </c>
      <c r="JK20" s="4"/>
      <c r="JL20" s="8"/>
      <c r="JM20" s="4"/>
      <c r="JN20" s="8"/>
      <c r="JO20" s="7"/>
      <c r="JP20" s="7"/>
      <c r="JQ20" s="2" t="s">
        <v>130</v>
      </c>
      <c r="JR20" s="2" t="s">
        <v>130</v>
      </c>
      <c r="JS20" s="2" t="s">
        <v>130</v>
      </c>
      <c r="JT20" s="2" t="s">
        <v>130</v>
      </c>
      <c r="JU20" s="2" t="s">
        <v>130</v>
      </c>
      <c r="JV20" s="2" t="s">
        <v>130</v>
      </c>
      <c r="JW20" s="4"/>
      <c r="JX20" s="8"/>
      <c r="JY20" s="4"/>
      <c r="JZ20" s="8"/>
      <c r="KA20" s="7"/>
      <c r="KB20" s="7"/>
      <c r="KC20" s="2" t="s">
        <v>130</v>
      </c>
      <c r="KD20" s="2" t="s">
        <v>130</v>
      </c>
      <c r="KE20" s="2" t="s">
        <v>130</v>
      </c>
      <c r="KF20" s="2" t="s">
        <v>130</v>
      </c>
      <c r="KG20" s="2" t="s">
        <v>130</v>
      </c>
      <c r="KH20" s="2" t="s">
        <v>130</v>
      </c>
      <c r="KI20" s="4"/>
      <c r="KJ20" s="8"/>
      <c r="KK20" s="4"/>
      <c r="KL20" s="8"/>
      <c r="KM20" s="7"/>
      <c r="KN20" s="7"/>
      <c r="KO20" s="2" t="s">
        <v>130</v>
      </c>
      <c r="KP20" s="2" t="s">
        <v>130</v>
      </c>
      <c r="KQ20" s="2" t="s">
        <v>130</v>
      </c>
      <c r="KR20" s="2" t="s">
        <v>130</v>
      </c>
      <c r="KS20" s="2" t="s">
        <v>130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130</v>
      </c>
      <c r="QP20" s="2" t="s">
        <v>130</v>
      </c>
      <c r="QQ20" s="2" t="s">
        <v>130</v>
      </c>
      <c r="QR20" s="2" t="s">
        <v>130</v>
      </c>
      <c r="QS20" s="2" t="s">
        <v>130</v>
      </c>
      <c r="QT20" s="2" t="s">
        <v>130</v>
      </c>
    </row>
    <row r="21">
      <c r="A21" s="2" t="s">
        <v>423</v>
      </c>
      <c r="B21" s="2" t="s">
        <v>119</v>
      </c>
      <c r="C21" s="2" t="s">
        <v>405</v>
      </c>
      <c r="D21" s="2" t="s">
        <v>121</v>
      </c>
      <c r="E21" s="2" t="s">
        <v>122</v>
      </c>
      <c r="F21" s="2" t="s">
        <v>406</v>
      </c>
      <c r="G21" s="2" t="s">
        <v>406</v>
      </c>
      <c r="H21" s="2" t="s">
        <v>406</v>
      </c>
      <c r="I21" s="2" t="s">
        <v>407</v>
      </c>
      <c r="J21" s="2" t="s">
        <v>233</v>
      </c>
      <c r="K21" s="2" t="s">
        <v>126</v>
      </c>
      <c r="L21" s="3">
        <v>76.67</v>
      </c>
      <c r="M21" s="3">
        <v>80.5</v>
      </c>
      <c r="N21" s="3">
        <v>132.49</v>
      </c>
      <c r="O21" s="2" t="s">
        <v>127</v>
      </c>
      <c r="P21" s="2" t="s">
        <v>416</v>
      </c>
      <c r="Q21" s="2" t="s">
        <v>129</v>
      </c>
      <c r="R21" s="2" t="s">
        <v>16</v>
      </c>
      <c r="S21" s="2" t="s">
        <v>130</v>
      </c>
      <c r="T21" s="2" t="s">
        <v>130</v>
      </c>
      <c r="U21" s="2" t="s">
        <v>409</v>
      </c>
      <c r="V21" s="2" t="s">
        <v>133</v>
      </c>
      <c r="W21" s="2" t="s">
        <v>130</v>
      </c>
      <c r="X21" s="2" t="s">
        <v>130</v>
      </c>
      <c r="Y21" s="2" t="s">
        <v>410</v>
      </c>
      <c r="Z21" s="4">
        <v>1490</v>
      </c>
      <c r="AA21" s="4">
        <f>=ROUNDDOWN(15.5208333333333,0)</f>
      </c>
      <c r="AB21" s="5">
        <v>96</v>
      </c>
      <c r="AC21" s="2" t="s">
        <v>411</v>
      </c>
      <c r="AD21" s="4">
        <v>1180</v>
      </c>
      <c r="AE21" s="4">
        <v>2980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2660</v>
      </c>
      <c r="AQ21" s="8">
        <v>215376.68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0.2598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2660</v>
      </c>
      <c r="BK21" s="8">
        <v>215376.68</v>
      </c>
      <c r="BL21" s="2" t="s">
        <v>417</v>
      </c>
      <c r="BM21" s="7">
        <v>1</v>
      </c>
      <c r="BN21" s="7">
        <v>1</v>
      </c>
      <c r="BO21" s="4">
        <v>2628</v>
      </c>
      <c r="BP21" s="8">
        <v>211554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130</v>
      </c>
      <c r="BX21" s="2" t="s">
        <v>424</v>
      </c>
      <c r="BY21" s="2" t="s">
        <v>140</v>
      </c>
      <c r="BZ21" s="2" t="s">
        <v>130</v>
      </c>
      <c r="CA21" s="4"/>
      <c r="CB21" s="8"/>
      <c r="CC21" s="4"/>
      <c r="CD21" s="8"/>
      <c r="CE21" s="7"/>
      <c r="CF21" s="7"/>
      <c r="CG21" s="2" t="s">
        <v>130</v>
      </c>
      <c r="CH21" s="2" t="s">
        <v>130</v>
      </c>
      <c r="CI21" s="2" t="s">
        <v>130</v>
      </c>
      <c r="CJ21" s="2" t="s">
        <v>130</v>
      </c>
      <c r="CK21" s="2" t="s">
        <v>130</v>
      </c>
      <c r="CL21" s="2" t="s">
        <v>130</v>
      </c>
      <c r="CM21" s="4"/>
      <c r="CN21" s="8"/>
      <c r="CO21" s="4"/>
      <c r="CP21" s="8"/>
      <c r="CQ21" s="7"/>
      <c r="CR21" s="7"/>
      <c r="CS21" s="2" t="s">
        <v>130</v>
      </c>
      <c r="CT21" s="2" t="s">
        <v>130</v>
      </c>
      <c r="CU21" s="2" t="s">
        <v>130</v>
      </c>
      <c r="CV21" s="2" t="s">
        <v>130</v>
      </c>
      <c r="CW21" s="2" t="s">
        <v>130</v>
      </c>
      <c r="CX21" s="2" t="s">
        <v>130</v>
      </c>
      <c r="CY21" s="4"/>
      <c r="CZ21" s="8"/>
      <c r="DA21" s="4"/>
      <c r="DB21" s="8"/>
      <c r="DC21" s="7"/>
      <c r="DD21" s="7"/>
      <c r="DE21" s="2" t="s">
        <v>130</v>
      </c>
      <c r="DF21" s="2" t="s">
        <v>130</v>
      </c>
      <c r="DG21" s="2" t="s">
        <v>130</v>
      </c>
      <c r="DH21" s="2" t="s">
        <v>130</v>
      </c>
      <c r="DI21" s="2" t="s">
        <v>130</v>
      </c>
      <c r="DJ21" s="2" t="s">
        <v>130</v>
      </c>
      <c r="DK21" s="4"/>
      <c r="DL21" s="8"/>
      <c r="DM21" s="4"/>
      <c r="DN21" s="8"/>
      <c r="DO21" s="7"/>
      <c r="DP21" s="7"/>
      <c r="DQ21" s="2" t="s">
        <v>130</v>
      </c>
      <c r="DR21" s="2" t="s">
        <v>130</v>
      </c>
      <c r="DS21" s="2" t="s">
        <v>130</v>
      </c>
      <c r="DT21" s="2" t="s">
        <v>130</v>
      </c>
      <c r="DU21" s="2" t="s">
        <v>130</v>
      </c>
      <c r="DV21" s="2" t="s">
        <v>130</v>
      </c>
      <c r="DW21" s="4"/>
      <c r="DX21" s="8"/>
      <c r="DY21" s="4"/>
      <c r="DZ21" s="8"/>
      <c r="EA21" s="7"/>
      <c r="EB21" s="7"/>
      <c r="EC21" s="2" t="s">
        <v>130</v>
      </c>
      <c r="ED21" s="2" t="s">
        <v>130</v>
      </c>
      <c r="EE21" s="2" t="s">
        <v>130</v>
      </c>
      <c r="EF21" s="2" t="s">
        <v>130</v>
      </c>
      <c r="EG21" s="2" t="s">
        <v>130</v>
      </c>
      <c r="EH21" s="2" t="s">
        <v>130</v>
      </c>
      <c r="EI21" s="4"/>
      <c r="EJ21" s="8"/>
      <c r="EK21" s="4"/>
      <c r="EL21" s="8"/>
      <c r="EM21" s="7"/>
      <c r="EN21" s="7"/>
      <c r="EO21" s="2" t="s">
        <v>130</v>
      </c>
      <c r="EP21" s="2" t="s">
        <v>130</v>
      </c>
      <c r="EQ21" s="2" t="s">
        <v>130</v>
      </c>
      <c r="ER21" s="2" t="s">
        <v>130</v>
      </c>
      <c r="ES21" s="2" t="s">
        <v>130</v>
      </c>
      <c r="ET21" s="2" t="s">
        <v>130</v>
      </c>
      <c r="EU21" s="4"/>
      <c r="EV21" s="8"/>
      <c r="EW21" s="4"/>
      <c r="EX21" s="8"/>
      <c r="EY21" s="7"/>
      <c r="EZ21" s="7"/>
      <c r="FA21" s="2" t="s">
        <v>130</v>
      </c>
      <c r="FB21" s="2" t="s">
        <v>130</v>
      </c>
      <c r="FC21" s="2" t="s">
        <v>130</v>
      </c>
      <c r="FD21" s="2" t="s">
        <v>130</v>
      </c>
      <c r="FE21" s="2" t="s">
        <v>130</v>
      </c>
      <c r="FF21" s="2" t="s">
        <v>130</v>
      </c>
      <c r="FG21" s="4"/>
      <c r="FH21" s="8"/>
      <c r="FI21" s="4"/>
      <c r="FJ21" s="8"/>
      <c r="FK21" s="7"/>
      <c r="FL21" s="7"/>
      <c r="FM21" s="2" t="s">
        <v>130</v>
      </c>
      <c r="FN21" s="2" t="s">
        <v>130</v>
      </c>
      <c r="FO21" s="2" t="s">
        <v>130</v>
      </c>
      <c r="FP21" s="2" t="s">
        <v>130</v>
      </c>
      <c r="FQ21" s="2" t="s">
        <v>130</v>
      </c>
      <c r="FR21" s="2" t="s">
        <v>130</v>
      </c>
      <c r="FS21" s="4">
        <v>32</v>
      </c>
      <c r="FT21" s="8">
        <v>3822.68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414</v>
      </c>
      <c r="GB21" s="2" t="s">
        <v>425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130</v>
      </c>
      <c r="GL21" s="2" t="s">
        <v>130</v>
      </c>
      <c r="GM21" s="2" t="s">
        <v>130</v>
      </c>
      <c r="GN21" s="2" t="s">
        <v>130</v>
      </c>
      <c r="GO21" s="2" t="s">
        <v>130</v>
      </c>
      <c r="GP21" s="2" t="s">
        <v>130</v>
      </c>
      <c r="GQ21" s="4"/>
      <c r="GR21" s="8"/>
      <c r="GS21" s="4"/>
      <c r="GT21" s="8"/>
      <c r="GU21" s="7"/>
      <c r="GV21" s="7"/>
      <c r="GW21" s="2" t="s">
        <v>130</v>
      </c>
      <c r="GX21" s="2" t="s">
        <v>130</v>
      </c>
      <c r="GY21" s="2" t="s">
        <v>130</v>
      </c>
      <c r="GZ21" s="2" t="s">
        <v>130</v>
      </c>
      <c r="HA21" s="2" t="s">
        <v>130</v>
      </c>
      <c r="HB21" s="2" t="s">
        <v>130</v>
      </c>
      <c r="HC21" s="4"/>
      <c r="HD21" s="8"/>
      <c r="HE21" s="4"/>
      <c r="HF21" s="8"/>
      <c r="HG21" s="7"/>
      <c r="HH21" s="7"/>
      <c r="HI21" s="2" t="s">
        <v>130</v>
      </c>
      <c r="HJ21" s="2" t="s">
        <v>130</v>
      </c>
      <c r="HK21" s="2" t="s">
        <v>130</v>
      </c>
      <c r="HL21" s="2" t="s">
        <v>130</v>
      </c>
      <c r="HM21" s="2" t="s">
        <v>130</v>
      </c>
      <c r="HN21" s="2" t="s">
        <v>130</v>
      </c>
      <c r="HO21" s="4"/>
      <c r="HP21" s="8"/>
      <c r="HQ21" s="4"/>
      <c r="HR21" s="8"/>
      <c r="HS21" s="7"/>
      <c r="HT21" s="7"/>
      <c r="HU21" s="2" t="s">
        <v>130</v>
      </c>
      <c r="HV21" s="2" t="s">
        <v>130</v>
      </c>
      <c r="HW21" s="2" t="s">
        <v>130</v>
      </c>
      <c r="HX21" s="2" t="s">
        <v>130</v>
      </c>
      <c r="HY21" s="2" t="s">
        <v>130</v>
      </c>
      <c r="HZ21" s="2" t="s">
        <v>130</v>
      </c>
      <c r="IA21" s="4"/>
      <c r="IB21" s="8"/>
      <c r="IC21" s="4"/>
      <c r="ID21" s="8"/>
      <c r="IE21" s="7"/>
      <c r="IF21" s="7"/>
      <c r="IG21" s="2" t="s">
        <v>130</v>
      </c>
      <c r="IH21" s="2" t="s">
        <v>130</v>
      </c>
      <c r="II21" s="2" t="s">
        <v>130</v>
      </c>
      <c r="IJ21" s="2" t="s">
        <v>130</v>
      </c>
      <c r="IK21" s="2" t="s">
        <v>130</v>
      </c>
      <c r="IL21" s="2" t="s">
        <v>130</v>
      </c>
      <c r="IM21" s="4"/>
      <c r="IN21" s="8"/>
      <c r="IO21" s="4"/>
      <c r="IP21" s="8"/>
      <c r="IQ21" s="7"/>
      <c r="IR21" s="7"/>
      <c r="IS21" s="2" t="s">
        <v>130</v>
      </c>
      <c r="IT21" s="2" t="s">
        <v>130</v>
      </c>
      <c r="IU21" s="2" t="s">
        <v>130</v>
      </c>
      <c r="IV21" s="2" t="s">
        <v>130</v>
      </c>
      <c r="IW21" s="2" t="s">
        <v>130</v>
      </c>
      <c r="IX21" s="2" t="s">
        <v>130</v>
      </c>
      <c r="IY21" s="4"/>
      <c r="IZ21" s="8"/>
      <c r="JA21" s="4"/>
      <c r="JB21" s="8"/>
      <c r="JC21" s="7"/>
      <c r="JD21" s="7"/>
      <c r="JE21" s="2" t="s">
        <v>130</v>
      </c>
      <c r="JF21" s="2" t="s">
        <v>130</v>
      </c>
      <c r="JG21" s="2" t="s">
        <v>130</v>
      </c>
      <c r="JH21" s="2" t="s">
        <v>130</v>
      </c>
      <c r="JI21" s="2" t="s">
        <v>130</v>
      </c>
      <c r="JJ21" s="2" t="s">
        <v>130</v>
      </c>
      <c r="JK21" s="4"/>
      <c r="JL21" s="8"/>
      <c r="JM21" s="4"/>
      <c r="JN21" s="8"/>
      <c r="JO21" s="7"/>
      <c r="JP21" s="7"/>
      <c r="JQ21" s="2" t="s">
        <v>130</v>
      </c>
      <c r="JR21" s="2" t="s">
        <v>130</v>
      </c>
      <c r="JS21" s="2" t="s">
        <v>130</v>
      </c>
      <c r="JT21" s="2" t="s">
        <v>130</v>
      </c>
      <c r="JU21" s="2" t="s">
        <v>130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130</v>
      </c>
      <c r="KP21" s="2" t="s">
        <v>130</v>
      </c>
      <c r="KQ21" s="2" t="s">
        <v>130</v>
      </c>
      <c r="KR21" s="2" t="s">
        <v>130</v>
      </c>
      <c r="KS21" s="2" t="s">
        <v>130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130</v>
      </c>
      <c r="LN21" s="2" t="s">
        <v>130</v>
      </c>
      <c r="LO21" s="2" t="s">
        <v>130</v>
      </c>
      <c r="LP21" s="2" t="s">
        <v>130</v>
      </c>
      <c r="LQ21" s="2" t="s">
        <v>130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130</v>
      </c>
      <c r="OT21" s="2" t="s">
        <v>130</v>
      </c>
      <c r="OU21" s="2" t="s">
        <v>130</v>
      </c>
      <c r="OV21" s="2" t="s">
        <v>130</v>
      </c>
      <c r="OW21" s="2" t="s">
        <v>130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130</v>
      </c>
      <c r="QP21" s="2" t="s">
        <v>130</v>
      </c>
      <c r="QQ21" s="2" t="s">
        <v>130</v>
      </c>
      <c r="QR21" s="2" t="s">
        <v>130</v>
      </c>
      <c r="QS21" s="2" t="s">
        <v>130</v>
      </c>
      <c r="QT21" s="2" t="s">
        <v>130</v>
      </c>
    </row>
    <row r="22">
      <c r="A22" s="2" t="s">
        <v>426</v>
      </c>
      <c r="B22" s="2" t="s">
        <v>119</v>
      </c>
      <c r="C22" s="2" t="s">
        <v>405</v>
      </c>
      <c r="D22" s="2" t="s">
        <v>121</v>
      </c>
      <c r="E22" s="2" t="s">
        <v>122</v>
      </c>
      <c r="F22" s="2" t="s">
        <v>406</v>
      </c>
      <c r="G22" s="2" t="s">
        <v>406</v>
      </c>
      <c r="H22" s="2" t="s">
        <v>406</v>
      </c>
      <c r="I22" s="2" t="s">
        <v>407</v>
      </c>
      <c r="J22" s="2" t="s">
        <v>251</v>
      </c>
      <c r="K22" s="2" t="s">
        <v>126</v>
      </c>
      <c r="L22" s="3">
        <v>83.06</v>
      </c>
      <c r="M22" s="3">
        <v>87.21</v>
      </c>
      <c r="N22" s="3">
        <v>143.49</v>
      </c>
      <c r="O22" s="2" t="s">
        <v>127</v>
      </c>
      <c r="P22" s="2" t="s">
        <v>416</v>
      </c>
      <c r="Q22" s="2" t="s">
        <v>129</v>
      </c>
      <c r="R22" s="2" t="s">
        <v>16</v>
      </c>
      <c r="S22" s="2" t="s">
        <v>130</v>
      </c>
      <c r="T22" s="2" t="s">
        <v>130</v>
      </c>
      <c r="U22" s="2" t="s">
        <v>409</v>
      </c>
      <c r="V22" s="2" t="s">
        <v>133</v>
      </c>
      <c r="W22" s="2" t="s">
        <v>130</v>
      </c>
      <c r="X22" s="2" t="s">
        <v>130</v>
      </c>
      <c r="Y22" s="2" t="s">
        <v>410</v>
      </c>
      <c r="Z22" s="4"/>
      <c r="AA22" s="4">
        <f>=ROUNDDOWN({0},0)</f>
      </c>
      <c r="AB22" s="5">
        <v>139</v>
      </c>
      <c r="AC22" s="2" t="s">
        <v>411</v>
      </c>
      <c r="AD22" s="4">
        <v>1200</v>
      </c>
      <c r="AE22" s="4">
        <v>4260</v>
      </c>
      <c r="AF22" s="6">
        <v>65</v>
      </c>
      <c r="AG22" s="6"/>
      <c r="AH22" s="7">
        <v>0.6667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4033</v>
      </c>
      <c r="AQ22" s="8">
        <v>352053.53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0.4247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4033</v>
      </c>
      <c r="BK22" s="8">
        <v>352053.53</v>
      </c>
      <c r="BL22" s="2" t="s">
        <v>417</v>
      </c>
      <c r="BM22" s="7">
        <v>1</v>
      </c>
      <c r="BN22" s="7">
        <v>1</v>
      </c>
      <c r="BO22" s="4">
        <v>4023</v>
      </c>
      <c r="BP22" s="8">
        <v>350845.83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130</v>
      </c>
      <c r="BX22" s="2" t="s">
        <v>427</v>
      </c>
      <c r="BY22" s="2" t="s">
        <v>140</v>
      </c>
      <c r="BZ22" s="2" t="s">
        <v>130</v>
      </c>
      <c r="CA22" s="4"/>
      <c r="CB22" s="8"/>
      <c r="CC22" s="4"/>
      <c r="CD22" s="8"/>
      <c r="CE22" s="7"/>
      <c r="CF22" s="7"/>
      <c r="CG22" s="2" t="s">
        <v>130</v>
      </c>
      <c r="CH22" s="2" t="s">
        <v>130</v>
      </c>
      <c r="CI22" s="2" t="s">
        <v>130</v>
      </c>
      <c r="CJ22" s="2" t="s">
        <v>130</v>
      </c>
      <c r="CK22" s="2" t="s">
        <v>130</v>
      </c>
      <c r="CL22" s="2" t="s">
        <v>130</v>
      </c>
      <c r="CM22" s="4"/>
      <c r="CN22" s="8"/>
      <c r="CO22" s="4"/>
      <c r="CP22" s="8"/>
      <c r="CQ22" s="7"/>
      <c r="CR22" s="7"/>
      <c r="CS22" s="2" t="s">
        <v>130</v>
      </c>
      <c r="CT22" s="2" t="s">
        <v>130</v>
      </c>
      <c r="CU22" s="2" t="s">
        <v>130</v>
      </c>
      <c r="CV22" s="2" t="s">
        <v>130</v>
      </c>
      <c r="CW22" s="2" t="s">
        <v>130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130</v>
      </c>
      <c r="DR22" s="2" t="s">
        <v>130</v>
      </c>
      <c r="DS22" s="2" t="s">
        <v>130</v>
      </c>
      <c r="DT22" s="2" t="s">
        <v>130</v>
      </c>
      <c r="DU22" s="2" t="s">
        <v>130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>
        <v>10</v>
      </c>
      <c r="FT22" s="8">
        <v>1207.7</v>
      </c>
      <c r="FU22" s="4"/>
      <c r="FV22" s="8"/>
      <c r="FW22" s="7"/>
      <c r="FX22" s="7"/>
      <c r="FY22" s="2" t="s">
        <v>138</v>
      </c>
      <c r="FZ22" s="2" t="s">
        <v>127</v>
      </c>
      <c r="GA22" s="2" t="s">
        <v>414</v>
      </c>
      <c r="GB22" s="2" t="s">
        <v>428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8"/>
      <c r="IC22" s="4"/>
      <c r="ID22" s="8"/>
      <c r="IE22" s="7"/>
      <c r="IF22" s="7"/>
      <c r="IG22" s="2" t="s">
        <v>130</v>
      </c>
      <c r="IH22" s="2" t="s">
        <v>130</v>
      </c>
      <c r="II22" s="2" t="s">
        <v>130</v>
      </c>
      <c r="IJ22" s="2" t="s">
        <v>130</v>
      </c>
      <c r="IK22" s="2" t="s">
        <v>130</v>
      </c>
      <c r="IL22" s="2" t="s">
        <v>130</v>
      </c>
      <c r="IM22" s="4"/>
      <c r="IN22" s="8"/>
      <c r="IO22" s="4"/>
      <c r="IP22" s="8"/>
      <c r="IQ22" s="7"/>
      <c r="IR22" s="7"/>
      <c r="IS22" s="2" t="s">
        <v>130</v>
      </c>
      <c r="IT22" s="2" t="s">
        <v>130</v>
      </c>
      <c r="IU22" s="2" t="s">
        <v>130</v>
      </c>
      <c r="IV22" s="2" t="s">
        <v>130</v>
      </c>
      <c r="IW22" s="2" t="s">
        <v>130</v>
      </c>
      <c r="IX22" s="2" t="s">
        <v>130</v>
      </c>
      <c r="IY22" s="4"/>
      <c r="IZ22" s="8"/>
      <c r="JA22" s="4"/>
      <c r="JB22" s="8"/>
      <c r="JC22" s="7"/>
      <c r="JD22" s="7"/>
      <c r="JE22" s="2" t="s">
        <v>130</v>
      </c>
      <c r="JF22" s="2" t="s">
        <v>130</v>
      </c>
      <c r="JG22" s="2" t="s">
        <v>130</v>
      </c>
      <c r="JH22" s="2" t="s">
        <v>130</v>
      </c>
      <c r="JI22" s="2" t="s">
        <v>130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130</v>
      </c>
      <c r="KP22" s="2" t="s">
        <v>130</v>
      </c>
      <c r="KQ22" s="2" t="s">
        <v>130</v>
      </c>
      <c r="KR22" s="2" t="s">
        <v>130</v>
      </c>
      <c r="KS22" s="2" t="s">
        <v>130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130</v>
      </c>
      <c r="LN22" s="2" t="s">
        <v>130</v>
      </c>
      <c r="LO22" s="2" t="s">
        <v>130</v>
      </c>
      <c r="LP22" s="2" t="s">
        <v>130</v>
      </c>
      <c r="LQ22" s="2" t="s">
        <v>130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130</v>
      </c>
      <c r="QP22" s="2" t="s">
        <v>130</v>
      </c>
      <c r="QQ22" s="2" t="s">
        <v>130</v>
      </c>
      <c r="QR22" s="2" t="s">
        <v>130</v>
      </c>
      <c r="QS22" s="2" t="s">
        <v>130</v>
      </c>
      <c r="QT22" s="2" t="s">
        <v>130</v>
      </c>
    </row>
    <row r="23">
      <c r="A23" s="2" t="s">
        <v>429</v>
      </c>
      <c r="B23" s="2" t="s">
        <v>119</v>
      </c>
      <c r="C23" s="2" t="s">
        <v>405</v>
      </c>
      <c r="D23" s="2" t="s">
        <v>121</v>
      </c>
      <c r="E23" s="2" t="s">
        <v>122</v>
      </c>
      <c r="F23" s="2" t="s">
        <v>406</v>
      </c>
      <c r="G23" s="2" t="s">
        <v>406</v>
      </c>
      <c r="H23" s="2" t="s">
        <v>406</v>
      </c>
      <c r="I23" s="2" t="s">
        <v>407</v>
      </c>
      <c r="J23" s="2" t="s">
        <v>269</v>
      </c>
      <c r="K23" s="2" t="s">
        <v>126</v>
      </c>
      <c r="L23" s="3">
        <v>83.06</v>
      </c>
      <c r="M23" s="3">
        <v>87.21</v>
      </c>
      <c r="N23" s="3">
        <v>143.49</v>
      </c>
      <c r="O23" s="2" t="s">
        <v>127</v>
      </c>
      <c r="P23" s="2" t="s">
        <v>416</v>
      </c>
      <c r="Q23" s="2" t="s">
        <v>129</v>
      </c>
      <c r="R23" s="2" t="s">
        <v>16</v>
      </c>
      <c r="S23" s="2" t="s">
        <v>130</v>
      </c>
      <c r="T23" s="2" t="s">
        <v>130</v>
      </c>
      <c r="U23" s="2" t="s">
        <v>409</v>
      </c>
      <c r="V23" s="2" t="s">
        <v>133</v>
      </c>
      <c r="W23" s="2" t="s">
        <v>130</v>
      </c>
      <c r="X23" s="2" t="s">
        <v>130</v>
      </c>
      <c r="Y23" s="2" t="s">
        <v>410</v>
      </c>
      <c r="Z23" s="4">
        <v>217</v>
      </c>
      <c r="AA23" s="4">
        <f>=ROUNDDOWN(6.78125,0)</f>
      </c>
      <c r="AB23" s="5">
        <v>32</v>
      </c>
      <c r="AC23" s="2" t="s">
        <v>411</v>
      </c>
      <c r="AD23" s="4">
        <v>350</v>
      </c>
      <c r="AE23" s="4">
        <v>1200</v>
      </c>
      <c r="AF23" s="6">
        <v>65</v>
      </c>
      <c r="AG23" s="6"/>
      <c r="AH23" s="7">
        <v>0.8525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959</v>
      </c>
      <c r="AQ23" s="8">
        <v>84042.97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0.1014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959</v>
      </c>
      <c r="BK23" s="8">
        <v>84042.97</v>
      </c>
      <c r="BL23" s="2" t="s">
        <v>417</v>
      </c>
      <c r="BM23" s="7">
        <v>1</v>
      </c>
      <c r="BN23" s="7">
        <v>1</v>
      </c>
      <c r="BO23" s="4">
        <v>948</v>
      </c>
      <c r="BP23" s="8">
        <v>82675.08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130</v>
      </c>
      <c r="BX23" s="2" t="s">
        <v>430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130</v>
      </c>
      <c r="CH23" s="2" t="s">
        <v>130</v>
      </c>
      <c r="CI23" s="2" t="s">
        <v>130</v>
      </c>
      <c r="CJ23" s="2" t="s">
        <v>130</v>
      </c>
      <c r="CK23" s="2" t="s">
        <v>130</v>
      </c>
      <c r="CL23" s="2" t="s">
        <v>130</v>
      </c>
      <c r="CM23" s="4"/>
      <c r="CN23" s="8"/>
      <c r="CO23" s="4"/>
      <c r="CP23" s="8"/>
      <c r="CQ23" s="7"/>
      <c r="CR23" s="7"/>
      <c r="CS23" s="2" t="s">
        <v>130</v>
      </c>
      <c r="CT23" s="2" t="s">
        <v>130</v>
      </c>
      <c r="CU23" s="2" t="s">
        <v>130</v>
      </c>
      <c r="CV23" s="2" t="s">
        <v>130</v>
      </c>
      <c r="CW23" s="2" t="s">
        <v>130</v>
      </c>
      <c r="CX23" s="2" t="s">
        <v>130</v>
      </c>
      <c r="CY23" s="4"/>
      <c r="CZ23" s="8"/>
      <c r="DA23" s="4"/>
      <c r="DB23" s="8"/>
      <c r="DC23" s="7"/>
      <c r="DD23" s="7"/>
      <c r="DE23" s="2" t="s">
        <v>130</v>
      </c>
      <c r="DF23" s="2" t="s">
        <v>130</v>
      </c>
      <c r="DG23" s="2" t="s">
        <v>130</v>
      </c>
      <c r="DH23" s="2" t="s">
        <v>130</v>
      </c>
      <c r="DI23" s="2" t="s">
        <v>130</v>
      </c>
      <c r="DJ23" s="2" t="s">
        <v>130</v>
      </c>
      <c r="DK23" s="4"/>
      <c r="DL23" s="8"/>
      <c r="DM23" s="4"/>
      <c r="DN23" s="8"/>
      <c r="DO23" s="7"/>
      <c r="DP23" s="7"/>
      <c r="DQ23" s="2" t="s">
        <v>130</v>
      </c>
      <c r="DR23" s="2" t="s">
        <v>130</v>
      </c>
      <c r="DS23" s="2" t="s">
        <v>130</v>
      </c>
      <c r="DT23" s="2" t="s">
        <v>130</v>
      </c>
      <c r="DU23" s="2" t="s">
        <v>130</v>
      </c>
      <c r="DV23" s="2" t="s">
        <v>130</v>
      </c>
      <c r="DW23" s="4"/>
      <c r="DX23" s="8"/>
      <c r="DY23" s="4"/>
      <c r="DZ23" s="8"/>
      <c r="EA23" s="7"/>
      <c r="EB23" s="7"/>
      <c r="EC23" s="2" t="s">
        <v>130</v>
      </c>
      <c r="ED23" s="2" t="s">
        <v>130</v>
      </c>
      <c r="EE23" s="2" t="s">
        <v>130</v>
      </c>
      <c r="EF23" s="2" t="s">
        <v>130</v>
      </c>
      <c r="EG23" s="2" t="s">
        <v>130</v>
      </c>
      <c r="EH23" s="2" t="s">
        <v>130</v>
      </c>
      <c r="EI23" s="4"/>
      <c r="EJ23" s="8"/>
      <c r="EK23" s="4"/>
      <c r="EL23" s="8"/>
      <c r="EM23" s="7"/>
      <c r="EN23" s="7"/>
      <c r="EO23" s="2" t="s">
        <v>130</v>
      </c>
      <c r="EP23" s="2" t="s">
        <v>130</v>
      </c>
      <c r="EQ23" s="2" t="s">
        <v>130</v>
      </c>
      <c r="ER23" s="2" t="s">
        <v>130</v>
      </c>
      <c r="ES23" s="2" t="s">
        <v>130</v>
      </c>
      <c r="ET23" s="2" t="s">
        <v>130</v>
      </c>
      <c r="EU23" s="4"/>
      <c r="EV23" s="8"/>
      <c r="EW23" s="4"/>
      <c r="EX23" s="8"/>
      <c r="EY23" s="7"/>
      <c r="EZ23" s="7"/>
      <c r="FA23" s="2" t="s">
        <v>130</v>
      </c>
      <c r="FB23" s="2" t="s">
        <v>130</v>
      </c>
      <c r="FC23" s="2" t="s">
        <v>130</v>
      </c>
      <c r="FD23" s="2" t="s">
        <v>130</v>
      </c>
      <c r="FE23" s="2" t="s">
        <v>130</v>
      </c>
      <c r="FF23" s="2" t="s">
        <v>130</v>
      </c>
      <c r="FG23" s="4"/>
      <c r="FH23" s="8"/>
      <c r="FI23" s="4"/>
      <c r="FJ23" s="8"/>
      <c r="FK23" s="7"/>
      <c r="FL23" s="7"/>
      <c r="FM23" s="2" t="s">
        <v>130</v>
      </c>
      <c r="FN23" s="2" t="s">
        <v>130</v>
      </c>
      <c r="FO23" s="2" t="s">
        <v>130</v>
      </c>
      <c r="FP23" s="2" t="s">
        <v>130</v>
      </c>
      <c r="FQ23" s="2" t="s">
        <v>130</v>
      </c>
      <c r="FR23" s="2" t="s">
        <v>130</v>
      </c>
      <c r="FS23" s="4">
        <v>11</v>
      </c>
      <c r="FT23" s="8">
        <v>1367.89</v>
      </c>
      <c r="FU23" s="4"/>
      <c r="FV23" s="8"/>
      <c r="FW23" s="7"/>
      <c r="FX23" s="7"/>
      <c r="FY23" s="2" t="s">
        <v>138</v>
      </c>
      <c r="FZ23" s="2" t="s">
        <v>127</v>
      </c>
      <c r="GA23" s="2" t="s">
        <v>414</v>
      </c>
      <c r="GB23" s="2" t="s">
        <v>168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130</v>
      </c>
      <c r="GL23" s="2" t="s">
        <v>130</v>
      </c>
      <c r="GM23" s="2" t="s">
        <v>130</v>
      </c>
      <c r="GN23" s="2" t="s">
        <v>130</v>
      </c>
      <c r="GO23" s="2" t="s">
        <v>130</v>
      </c>
      <c r="GP23" s="2" t="s">
        <v>130</v>
      </c>
      <c r="GQ23" s="4"/>
      <c r="GR23" s="8"/>
      <c r="GS23" s="4"/>
      <c r="GT23" s="8"/>
      <c r="GU23" s="7"/>
      <c r="GV23" s="7"/>
      <c r="GW23" s="2" t="s">
        <v>130</v>
      </c>
      <c r="GX23" s="2" t="s">
        <v>130</v>
      </c>
      <c r="GY23" s="2" t="s">
        <v>130</v>
      </c>
      <c r="GZ23" s="2" t="s">
        <v>130</v>
      </c>
      <c r="HA23" s="2" t="s">
        <v>130</v>
      </c>
      <c r="HB23" s="2" t="s">
        <v>130</v>
      </c>
      <c r="HC23" s="4"/>
      <c r="HD23" s="8"/>
      <c r="HE23" s="4"/>
      <c r="HF23" s="8"/>
      <c r="HG23" s="7"/>
      <c r="HH23" s="7"/>
      <c r="HI23" s="2" t="s">
        <v>130</v>
      </c>
      <c r="HJ23" s="2" t="s">
        <v>130</v>
      </c>
      <c r="HK23" s="2" t="s">
        <v>130</v>
      </c>
      <c r="HL23" s="2" t="s">
        <v>130</v>
      </c>
      <c r="HM23" s="2" t="s">
        <v>130</v>
      </c>
      <c r="HN23" s="2" t="s">
        <v>130</v>
      </c>
      <c r="HO23" s="4"/>
      <c r="HP23" s="8"/>
      <c r="HQ23" s="4"/>
      <c r="HR23" s="8"/>
      <c r="HS23" s="7"/>
      <c r="HT23" s="7"/>
      <c r="HU23" s="2" t="s">
        <v>130</v>
      </c>
      <c r="HV23" s="2" t="s">
        <v>130</v>
      </c>
      <c r="HW23" s="2" t="s">
        <v>130</v>
      </c>
      <c r="HX23" s="2" t="s">
        <v>130</v>
      </c>
      <c r="HY23" s="2" t="s">
        <v>130</v>
      </c>
      <c r="HZ23" s="2" t="s">
        <v>130</v>
      </c>
      <c r="IA23" s="4"/>
      <c r="IB23" s="8"/>
      <c r="IC23" s="4"/>
      <c r="ID23" s="8"/>
      <c r="IE23" s="7"/>
      <c r="IF23" s="7"/>
      <c r="IG23" s="2" t="s">
        <v>130</v>
      </c>
      <c r="IH23" s="2" t="s">
        <v>130</v>
      </c>
      <c r="II23" s="2" t="s">
        <v>130</v>
      </c>
      <c r="IJ23" s="2" t="s">
        <v>130</v>
      </c>
      <c r="IK23" s="2" t="s">
        <v>130</v>
      </c>
      <c r="IL23" s="2" t="s">
        <v>130</v>
      </c>
      <c r="IM23" s="4"/>
      <c r="IN23" s="8"/>
      <c r="IO23" s="4"/>
      <c r="IP23" s="8"/>
      <c r="IQ23" s="7"/>
      <c r="IR23" s="7"/>
      <c r="IS23" s="2" t="s">
        <v>130</v>
      </c>
      <c r="IT23" s="2" t="s">
        <v>130</v>
      </c>
      <c r="IU23" s="2" t="s">
        <v>130</v>
      </c>
      <c r="IV23" s="2" t="s">
        <v>130</v>
      </c>
      <c r="IW23" s="2" t="s">
        <v>130</v>
      </c>
      <c r="IX23" s="2" t="s">
        <v>130</v>
      </c>
      <c r="IY23" s="4"/>
      <c r="IZ23" s="8"/>
      <c r="JA23" s="4"/>
      <c r="JB23" s="8"/>
      <c r="JC23" s="7"/>
      <c r="JD23" s="7"/>
      <c r="JE23" s="2" t="s">
        <v>130</v>
      </c>
      <c r="JF23" s="2" t="s">
        <v>130</v>
      </c>
      <c r="JG23" s="2" t="s">
        <v>130</v>
      </c>
      <c r="JH23" s="2" t="s">
        <v>130</v>
      </c>
      <c r="JI23" s="2" t="s">
        <v>130</v>
      </c>
      <c r="JJ23" s="2" t="s">
        <v>130</v>
      </c>
      <c r="JK23" s="4"/>
      <c r="JL23" s="8"/>
      <c r="JM23" s="4"/>
      <c r="JN23" s="8"/>
      <c r="JO23" s="7"/>
      <c r="JP23" s="7"/>
      <c r="JQ23" s="2" t="s">
        <v>130</v>
      </c>
      <c r="JR23" s="2" t="s">
        <v>130</v>
      </c>
      <c r="JS23" s="2" t="s">
        <v>130</v>
      </c>
      <c r="JT23" s="2" t="s">
        <v>130</v>
      </c>
      <c r="JU23" s="2" t="s">
        <v>130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130</v>
      </c>
      <c r="KP23" s="2" t="s">
        <v>130</v>
      </c>
      <c r="KQ23" s="2" t="s">
        <v>130</v>
      </c>
      <c r="KR23" s="2" t="s">
        <v>130</v>
      </c>
      <c r="KS23" s="2" t="s">
        <v>130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130</v>
      </c>
      <c r="ML23" s="2" t="s">
        <v>130</v>
      </c>
      <c r="MM23" s="2" t="s">
        <v>130</v>
      </c>
      <c r="MN23" s="2" t="s">
        <v>130</v>
      </c>
      <c r="MO23" s="2" t="s">
        <v>130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130</v>
      </c>
      <c r="QP23" s="2" t="s">
        <v>130</v>
      </c>
      <c r="QQ23" s="2" t="s">
        <v>130</v>
      </c>
      <c r="QR23" s="2" t="s">
        <v>130</v>
      </c>
      <c r="QS23" s="2" t="s">
        <v>130</v>
      </c>
      <c r="QT23" s="2" t="s">
        <v>130</v>
      </c>
    </row>
    <row r="24">
      <c r="A24" s="2" t="s">
        <v>431</v>
      </c>
      <c r="B24" s="2" t="s">
        <v>119</v>
      </c>
      <c r="C24" s="2" t="s">
        <v>432</v>
      </c>
      <c r="D24" s="2" t="s">
        <v>121</v>
      </c>
      <c r="E24" s="2" t="s">
        <v>122</v>
      </c>
      <c r="F24" s="2" t="s">
        <v>433</v>
      </c>
      <c r="G24" s="2" t="s">
        <v>130</v>
      </c>
      <c r="H24" s="2" t="s">
        <v>130</v>
      </c>
      <c r="I24" s="2" t="s">
        <v>124</v>
      </c>
      <c r="J24" s="2" t="s">
        <v>233</v>
      </c>
      <c r="K24" s="2" t="s">
        <v>126</v>
      </c>
      <c r="L24" s="3">
        <v>64.14</v>
      </c>
      <c r="M24" s="3">
        <v>67.35</v>
      </c>
      <c r="N24" s="3"/>
      <c r="O24" s="2" t="s">
        <v>127</v>
      </c>
      <c r="P24" s="2" t="s">
        <v>434</v>
      </c>
      <c r="Q24" s="2" t="s">
        <v>129</v>
      </c>
      <c r="R24" s="2" t="s">
        <v>18</v>
      </c>
      <c r="S24" s="2" t="s">
        <v>130</v>
      </c>
      <c r="T24" s="2" t="s">
        <v>130</v>
      </c>
      <c r="U24" s="2" t="s">
        <v>130</v>
      </c>
      <c r="V24" s="2" t="s">
        <v>435</v>
      </c>
      <c r="W24" s="2" t="s">
        <v>130</v>
      </c>
      <c r="X24" s="2" t="s">
        <v>130</v>
      </c>
      <c r="Y24" s="2" t="s">
        <v>436</v>
      </c>
      <c r="Z24" s="4">
        <v>2535</v>
      </c>
      <c r="AA24" s="4">
        <f>=ROUNDDOWN(21.6852010265184,0)</f>
      </c>
      <c r="AB24" s="5">
        <v>116.9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4154</v>
      </c>
      <c r="AQ24" s="8">
        <v>321311.9</v>
      </c>
      <c r="AR24" s="4"/>
      <c r="AS24" s="8"/>
      <c r="AT24" s="7"/>
      <c r="AU24" s="7"/>
      <c r="AV24" s="4">
        <v>8430</v>
      </c>
      <c r="AW24" s="8">
        <v>688406.5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0.4667</v>
      </c>
      <c r="BC24" s="4">
        <v>8430</v>
      </c>
      <c r="BD24" s="8">
        <v>688406.5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1</v>
      </c>
      <c r="BJ24" s="4">
        <v>4154</v>
      </c>
      <c r="BK24" s="8">
        <v>321311.9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130</v>
      </c>
      <c r="CH24" s="2" t="s">
        <v>130</v>
      </c>
      <c r="CI24" s="2" t="s">
        <v>130</v>
      </c>
      <c r="CJ24" s="2" t="s">
        <v>130</v>
      </c>
      <c r="CK24" s="2" t="s">
        <v>130</v>
      </c>
      <c r="CL24" s="2" t="s">
        <v>130</v>
      </c>
      <c r="CM24" s="4">
        <v>4154</v>
      </c>
      <c r="CN24" s="8">
        <v>321311.9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437</v>
      </c>
      <c r="CV24" s="2" t="s">
        <v>438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130</v>
      </c>
      <c r="DR24" s="2" t="s">
        <v>130</v>
      </c>
      <c r="DS24" s="2" t="s">
        <v>130</v>
      </c>
      <c r="DT24" s="2" t="s">
        <v>130</v>
      </c>
      <c r="DU24" s="2" t="s">
        <v>130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8"/>
      <c r="IC24" s="4"/>
      <c r="ID24" s="8"/>
      <c r="IE24" s="7"/>
      <c r="IF24" s="7"/>
      <c r="IG24" s="2" t="s">
        <v>130</v>
      </c>
      <c r="IH24" s="2" t="s">
        <v>130</v>
      </c>
      <c r="II24" s="2" t="s">
        <v>130</v>
      </c>
      <c r="IJ24" s="2" t="s">
        <v>130</v>
      </c>
      <c r="IK24" s="2" t="s">
        <v>130</v>
      </c>
      <c r="IL24" s="2" t="s">
        <v>130</v>
      </c>
      <c r="IM24" s="4"/>
      <c r="IN24" s="8"/>
      <c r="IO24" s="4"/>
      <c r="IP24" s="8"/>
      <c r="IQ24" s="7"/>
      <c r="IR24" s="7"/>
      <c r="IS24" s="2" t="s">
        <v>130</v>
      </c>
      <c r="IT24" s="2" t="s">
        <v>130</v>
      </c>
      <c r="IU24" s="2" t="s">
        <v>130</v>
      </c>
      <c r="IV24" s="2" t="s">
        <v>130</v>
      </c>
      <c r="IW24" s="2" t="s">
        <v>130</v>
      </c>
      <c r="IX24" s="2" t="s">
        <v>130</v>
      </c>
      <c r="IY24" s="4"/>
      <c r="IZ24" s="8"/>
      <c r="JA24" s="4"/>
      <c r="JB24" s="8"/>
      <c r="JC24" s="7"/>
      <c r="JD24" s="7"/>
      <c r="JE24" s="2" t="s">
        <v>130</v>
      </c>
      <c r="JF24" s="2" t="s">
        <v>130</v>
      </c>
      <c r="JG24" s="2" t="s">
        <v>130</v>
      </c>
      <c r="JH24" s="2" t="s">
        <v>130</v>
      </c>
      <c r="JI24" s="2" t="s">
        <v>130</v>
      </c>
      <c r="JJ24" s="2" t="s">
        <v>130</v>
      </c>
      <c r="JK24" s="4"/>
      <c r="JL24" s="8"/>
      <c r="JM24" s="4"/>
      <c r="JN24" s="8"/>
      <c r="JO24" s="7"/>
      <c r="JP24" s="7"/>
      <c r="JQ24" s="2" t="s">
        <v>130</v>
      </c>
      <c r="JR24" s="2" t="s">
        <v>130</v>
      </c>
      <c r="JS24" s="2" t="s">
        <v>130</v>
      </c>
      <c r="JT24" s="2" t="s">
        <v>130</v>
      </c>
      <c r="JU24" s="2" t="s">
        <v>130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130</v>
      </c>
      <c r="KP24" s="2" t="s">
        <v>130</v>
      </c>
      <c r="KQ24" s="2" t="s">
        <v>130</v>
      </c>
      <c r="KR24" s="2" t="s">
        <v>130</v>
      </c>
      <c r="KS24" s="2" t="s">
        <v>130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130</v>
      </c>
      <c r="ML24" s="2" t="s">
        <v>130</v>
      </c>
      <c r="MM24" s="2" t="s">
        <v>130</v>
      </c>
      <c r="MN24" s="2" t="s">
        <v>130</v>
      </c>
      <c r="MO24" s="2" t="s">
        <v>130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130</v>
      </c>
      <c r="QP24" s="2" t="s">
        <v>130</v>
      </c>
      <c r="QQ24" s="2" t="s">
        <v>130</v>
      </c>
      <c r="QR24" s="2" t="s">
        <v>130</v>
      </c>
      <c r="QS24" s="2" t="s">
        <v>130</v>
      </c>
      <c r="QT24" s="2" t="s">
        <v>130</v>
      </c>
    </row>
    <row r="25">
      <c r="A25" s="2" t="s">
        <v>439</v>
      </c>
      <c r="B25" s="2" t="s">
        <v>119</v>
      </c>
      <c r="C25" s="2" t="s">
        <v>432</v>
      </c>
      <c r="D25" s="2" t="s">
        <v>121</v>
      </c>
      <c r="E25" s="2" t="s">
        <v>122</v>
      </c>
      <c r="F25" s="2" t="s">
        <v>433</v>
      </c>
      <c r="G25" s="2" t="s">
        <v>130</v>
      </c>
      <c r="H25" s="2" t="s">
        <v>130</v>
      </c>
      <c r="I25" s="2" t="s">
        <v>124</v>
      </c>
      <c r="J25" s="2" t="s">
        <v>251</v>
      </c>
      <c r="K25" s="2" t="s">
        <v>126</v>
      </c>
      <c r="L25" s="3">
        <v>69.38</v>
      </c>
      <c r="M25" s="3">
        <v>72.85</v>
      </c>
      <c r="N25" s="3"/>
      <c r="O25" s="2" t="s">
        <v>127</v>
      </c>
      <c r="P25" s="2" t="s">
        <v>434</v>
      </c>
      <c r="Q25" s="2" t="s">
        <v>129</v>
      </c>
      <c r="R25" s="2" t="s">
        <v>18</v>
      </c>
      <c r="S25" s="2" t="s">
        <v>130</v>
      </c>
      <c r="T25" s="2" t="s">
        <v>130</v>
      </c>
      <c r="U25" s="2" t="s">
        <v>130</v>
      </c>
      <c r="V25" s="2" t="s">
        <v>435</v>
      </c>
      <c r="W25" s="2" t="s">
        <v>130</v>
      </c>
      <c r="X25" s="2" t="s">
        <v>130</v>
      </c>
      <c r="Y25" s="2" t="s">
        <v>440</v>
      </c>
      <c r="Z25" s="4">
        <v>3238</v>
      </c>
      <c r="AA25" s="4">
        <f>=ROUNDDOWN(17.9291251384275,0)</f>
      </c>
      <c r="AB25" s="5">
        <v>180.6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3173</v>
      </c>
      <c r="AQ25" s="8">
        <v>272402.05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0.3957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3173</v>
      </c>
      <c r="BK25" s="8">
        <v>272402.05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2" t="s">
        <v>130</v>
      </c>
      <c r="CA25" s="4"/>
      <c r="CB25" s="8"/>
      <c r="CC25" s="4"/>
      <c r="CD25" s="8"/>
      <c r="CE25" s="7"/>
      <c r="CF25" s="7"/>
      <c r="CG25" s="2" t="s">
        <v>130</v>
      </c>
      <c r="CH25" s="2" t="s">
        <v>130</v>
      </c>
      <c r="CI25" s="2" t="s">
        <v>130</v>
      </c>
      <c r="CJ25" s="2" t="s">
        <v>130</v>
      </c>
      <c r="CK25" s="2" t="s">
        <v>130</v>
      </c>
      <c r="CL25" s="2" t="s">
        <v>130</v>
      </c>
      <c r="CM25" s="4">
        <v>3173</v>
      </c>
      <c r="CN25" s="8">
        <v>272402.05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437</v>
      </c>
      <c r="CV25" s="2" t="s">
        <v>441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130</v>
      </c>
      <c r="DF25" s="2" t="s">
        <v>130</v>
      </c>
      <c r="DG25" s="2" t="s">
        <v>130</v>
      </c>
      <c r="DH25" s="2" t="s">
        <v>130</v>
      </c>
      <c r="DI25" s="2" t="s">
        <v>130</v>
      </c>
      <c r="DJ25" s="2" t="s">
        <v>130</v>
      </c>
      <c r="DK25" s="4"/>
      <c r="DL25" s="8"/>
      <c r="DM25" s="4"/>
      <c r="DN25" s="8"/>
      <c r="DO25" s="7"/>
      <c r="DP25" s="7"/>
      <c r="DQ25" s="2" t="s">
        <v>130</v>
      </c>
      <c r="DR25" s="2" t="s">
        <v>130</v>
      </c>
      <c r="DS25" s="2" t="s">
        <v>130</v>
      </c>
      <c r="DT25" s="2" t="s">
        <v>130</v>
      </c>
      <c r="DU25" s="2" t="s">
        <v>130</v>
      </c>
      <c r="DV25" s="2" t="s">
        <v>130</v>
      </c>
      <c r="DW25" s="4"/>
      <c r="DX25" s="8"/>
      <c r="DY25" s="4"/>
      <c r="DZ25" s="8"/>
      <c r="EA25" s="7"/>
      <c r="EB25" s="7"/>
      <c r="EC25" s="2" t="s">
        <v>130</v>
      </c>
      <c r="ED25" s="2" t="s">
        <v>130</v>
      </c>
      <c r="EE25" s="2" t="s">
        <v>130</v>
      </c>
      <c r="EF25" s="2" t="s">
        <v>130</v>
      </c>
      <c r="EG25" s="2" t="s">
        <v>130</v>
      </c>
      <c r="EH25" s="2" t="s">
        <v>130</v>
      </c>
      <c r="EI25" s="4"/>
      <c r="EJ25" s="8"/>
      <c r="EK25" s="4"/>
      <c r="EL25" s="8"/>
      <c r="EM25" s="7"/>
      <c r="EN25" s="7"/>
      <c r="EO25" s="2" t="s">
        <v>130</v>
      </c>
      <c r="EP25" s="2" t="s">
        <v>130</v>
      </c>
      <c r="EQ25" s="2" t="s">
        <v>130</v>
      </c>
      <c r="ER25" s="2" t="s">
        <v>130</v>
      </c>
      <c r="ES25" s="2" t="s">
        <v>130</v>
      </c>
      <c r="ET25" s="2" t="s">
        <v>130</v>
      </c>
      <c r="EU25" s="4"/>
      <c r="EV25" s="8"/>
      <c r="EW25" s="4"/>
      <c r="EX25" s="8"/>
      <c r="EY25" s="7"/>
      <c r="EZ25" s="7"/>
      <c r="FA25" s="2" t="s">
        <v>130</v>
      </c>
      <c r="FB25" s="2" t="s">
        <v>130</v>
      </c>
      <c r="FC25" s="2" t="s">
        <v>130</v>
      </c>
      <c r="FD25" s="2" t="s">
        <v>130</v>
      </c>
      <c r="FE25" s="2" t="s">
        <v>130</v>
      </c>
      <c r="FF25" s="2" t="s">
        <v>130</v>
      </c>
      <c r="FG25" s="4"/>
      <c r="FH25" s="8"/>
      <c r="FI25" s="4"/>
      <c r="FJ25" s="8"/>
      <c r="FK25" s="7"/>
      <c r="FL25" s="7"/>
      <c r="FM25" s="2" t="s">
        <v>130</v>
      </c>
      <c r="FN25" s="2" t="s">
        <v>130</v>
      </c>
      <c r="FO25" s="2" t="s">
        <v>130</v>
      </c>
      <c r="FP25" s="2" t="s">
        <v>130</v>
      </c>
      <c r="FQ25" s="2" t="s">
        <v>130</v>
      </c>
      <c r="FR25" s="2" t="s">
        <v>130</v>
      </c>
      <c r="FS25" s="4"/>
      <c r="FT25" s="8"/>
      <c r="FU25" s="4"/>
      <c r="FV25" s="8"/>
      <c r="FW25" s="7"/>
      <c r="FX25" s="7"/>
      <c r="FY25" s="2" t="s">
        <v>130</v>
      </c>
      <c r="FZ25" s="2" t="s">
        <v>130</v>
      </c>
      <c r="GA25" s="2" t="s">
        <v>130</v>
      </c>
      <c r="GB25" s="2" t="s">
        <v>130</v>
      </c>
      <c r="GC25" s="2" t="s">
        <v>130</v>
      </c>
      <c r="GD25" s="2" t="s">
        <v>130</v>
      </c>
      <c r="GE25" s="4"/>
      <c r="GF25" s="8"/>
      <c r="GG25" s="4"/>
      <c r="GH25" s="8"/>
      <c r="GI25" s="7"/>
      <c r="GJ25" s="7"/>
      <c r="GK25" s="2" t="s">
        <v>130</v>
      </c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2" t="s">
        <v>130</v>
      </c>
      <c r="HC25" s="4"/>
      <c r="HD25" s="8"/>
      <c r="HE25" s="4"/>
      <c r="HF25" s="8"/>
      <c r="HG25" s="7"/>
      <c r="HH25" s="7"/>
      <c r="HI25" s="2" t="s">
        <v>130</v>
      </c>
      <c r="HJ25" s="2" t="s">
        <v>130</v>
      </c>
      <c r="HK25" s="2" t="s">
        <v>130</v>
      </c>
      <c r="HL25" s="2" t="s">
        <v>130</v>
      </c>
      <c r="HM25" s="2" t="s">
        <v>130</v>
      </c>
      <c r="HN25" s="2" t="s">
        <v>130</v>
      </c>
      <c r="HO25" s="4"/>
      <c r="HP25" s="8"/>
      <c r="HQ25" s="4"/>
      <c r="HR25" s="8"/>
      <c r="HS25" s="7"/>
      <c r="HT25" s="7"/>
      <c r="HU25" s="2" t="s">
        <v>130</v>
      </c>
      <c r="HV25" s="2" t="s">
        <v>130</v>
      </c>
      <c r="HW25" s="2" t="s">
        <v>130</v>
      </c>
      <c r="HX25" s="2" t="s">
        <v>130</v>
      </c>
      <c r="HY25" s="2" t="s">
        <v>130</v>
      </c>
      <c r="HZ25" s="2" t="s">
        <v>130</v>
      </c>
      <c r="IA25" s="4"/>
      <c r="IB25" s="8"/>
      <c r="IC25" s="4"/>
      <c r="ID25" s="8"/>
      <c r="IE25" s="7"/>
      <c r="IF25" s="7"/>
      <c r="IG25" s="2" t="s">
        <v>130</v>
      </c>
      <c r="IH25" s="2" t="s">
        <v>130</v>
      </c>
      <c r="II25" s="2" t="s">
        <v>130</v>
      </c>
      <c r="IJ25" s="2" t="s">
        <v>130</v>
      </c>
      <c r="IK25" s="2" t="s">
        <v>130</v>
      </c>
      <c r="IL25" s="2" t="s">
        <v>130</v>
      </c>
      <c r="IM25" s="4"/>
      <c r="IN25" s="8"/>
      <c r="IO25" s="4"/>
      <c r="IP25" s="8"/>
      <c r="IQ25" s="7"/>
      <c r="IR25" s="7"/>
      <c r="IS25" s="2" t="s">
        <v>130</v>
      </c>
      <c r="IT25" s="2" t="s">
        <v>130</v>
      </c>
      <c r="IU25" s="2" t="s">
        <v>130</v>
      </c>
      <c r="IV25" s="2" t="s">
        <v>130</v>
      </c>
      <c r="IW25" s="2" t="s">
        <v>130</v>
      </c>
      <c r="IX25" s="2" t="s">
        <v>130</v>
      </c>
      <c r="IY25" s="4"/>
      <c r="IZ25" s="8"/>
      <c r="JA25" s="4"/>
      <c r="JB25" s="8"/>
      <c r="JC25" s="7"/>
      <c r="JD25" s="7"/>
      <c r="JE25" s="2" t="s">
        <v>130</v>
      </c>
      <c r="JF25" s="2" t="s">
        <v>130</v>
      </c>
      <c r="JG25" s="2" t="s">
        <v>130</v>
      </c>
      <c r="JH25" s="2" t="s">
        <v>130</v>
      </c>
      <c r="JI25" s="2" t="s">
        <v>130</v>
      </c>
      <c r="JJ25" s="2" t="s">
        <v>130</v>
      </c>
      <c r="JK25" s="4"/>
      <c r="JL25" s="8"/>
      <c r="JM25" s="4"/>
      <c r="JN25" s="8"/>
      <c r="JO25" s="7"/>
      <c r="JP25" s="7"/>
      <c r="JQ25" s="2" t="s">
        <v>130</v>
      </c>
      <c r="JR25" s="2" t="s">
        <v>130</v>
      </c>
      <c r="JS25" s="2" t="s">
        <v>130</v>
      </c>
      <c r="JT25" s="2" t="s">
        <v>130</v>
      </c>
      <c r="JU25" s="2" t="s">
        <v>130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130</v>
      </c>
      <c r="KP25" s="2" t="s">
        <v>130</v>
      </c>
      <c r="KQ25" s="2" t="s">
        <v>130</v>
      </c>
      <c r="KR25" s="2" t="s">
        <v>130</v>
      </c>
      <c r="KS25" s="2" t="s">
        <v>130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130</v>
      </c>
      <c r="LN25" s="2" t="s">
        <v>130</v>
      </c>
      <c r="LO25" s="2" t="s">
        <v>130</v>
      </c>
      <c r="LP25" s="2" t="s">
        <v>130</v>
      </c>
      <c r="LQ25" s="2" t="s">
        <v>130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130</v>
      </c>
      <c r="ML25" s="2" t="s">
        <v>130</v>
      </c>
      <c r="MM25" s="2" t="s">
        <v>130</v>
      </c>
      <c r="MN25" s="2" t="s">
        <v>130</v>
      </c>
      <c r="MO25" s="2" t="s">
        <v>130</v>
      </c>
      <c r="MP25" s="2" t="s">
        <v>130</v>
      </c>
      <c r="MQ25" s="4"/>
      <c r="MR25" s="8"/>
      <c r="MS25" s="4"/>
      <c r="MT25" s="8"/>
      <c r="MU25" s="7"/>
      <c r="MV25" s="7"/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130</v>
      </c>
      <c r="QP25" s="2" t="s">
        <v>130</v>
      </c>
      <c r="QQ25" s="2" t="s">
        <v>130</v>
      </c>
      <c r="QR25" s="2" t="s">
        <v>130</v>
      </c>
      <c r="QS25" s="2" t="s">
        <v>130</v>
      </c>
      <c r="QT25" s="2" t="s">
        <v>130</v>
      </c>
    </row>
    <row r="26">
      <c r="A26" s="2" t="s">
        <v>442</v>
      </c>
      <c r="B26" s="2" t="s">
        <v>119</v>
      </c>
      <c r="C26" s="2" t="s">
        <v>432</v>
      </c>
      <c r="D26" s="2" t="s">
        <v>121</v>
      </c>
      <c r="E26" s="2" t="s">
        <v>122</v>
      </c>
      <c r="F26" s="2" t="s">
        <v>433</v>
      </c>
      <c r="G26" s="2" t="s">
        <v>130</v>
      </c>
      <c r="H26" s="2" t="s">
        <v>130</v>
      </c>
      <c r="I26" s="2" t="s">
        <v>124</v>
      </c>
      <c r="J26" s="2" t="s">
        <v>269</v>
      </c>
      <c r="K26" s="2" t="s">
        <v>126</v>
      </c>
      <c r="L26" s="3">
        <v>69.38</v>
      </c>
      <c r="M26" s="3">
        <v>72.85</v>
      </c>
      <c r="N26" s="3"/>
      <c r="O26" s="2" t="s">
        <v>127</v>
      </c>
      <c r="P26" s="2" t="s">
        <v>434</v>
      </c>
      <c r="Q26" s="2" t="s">
        <v>129</v>
      </c>
      <c r="R26" s="2" t="s">
        <v>18</v>
      </c>
      <c r="S26" s="2" t="s">
        <v>130</v>
      </c>
      <c r="T26" s="2" t="s">
        <v>130</v>
      </c>
      <c r="U26" s="2" t="s">
        <v>130</v>
      </c>
      <c r="V26" s="2" t="s">
        <v>435</v>
      </c>
      <c r="W26" s="2" t="s">
        <v>130</v>
      </c>
      <c r="X26" s="2" t="s">
        <v>130</v>
      </c>
      <c r="Y26" s="2" t="s">
        <v>440</v>
      </c>
      <c r="Z26" s="4">
        <v>578</v>
      </c>
      <c r="AA26" s="4">
        <f>=ROUNDDOWN(18.7662337662338,0)</f>
      </c>
      <c r="AB26" s="5">
        <v>30.8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1103</v>
      </c>
      <c r="AQ26" s="8">
        <v>94692.55</v>
      </c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0.1376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1103</v>
      </c>
      <c r="BK26" s="8">
        <v>94692.55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2" t="s">
        <v>130</v>
      </c>
      <c r="CA26" s="4"/>
      <c r="CB26" s="8"/>
      <c r="CC26" s="4"/>
      <c r="CD26" s="8"/>
      <c r="CE26" s="7"/>
      <c r="CF26" s="7"/>
      <c r="CG26" s="2" t="s">
        <v>130</v>
      </c>
      <c r="CH26" s="2" t="s">
        <v>130</v>
      </c>
      <c r="CI26" s="2" t="s">
        <v>130</v>
      </c>
      <c r="CJ26" s="2" t="s">
        <v>130</v>
      </c>
      <c r="CK26" s="2" t="s">
        <v>130</v>
      </c>
      <c r="CL26" s="2" t="s">
        <v>130</v>
      </c>
      <c r="CM26" s="4">
        <v>1103</v>
      </c>
      <c r="CN26" s="8">
        <v>94692.55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437</v>
      </c>
      <c r="CV26" s="2" t="s">
        <v>438</v>
      </c>
      <c r="CW26" s="2" t="s">
        <v>140</v>
      </c>
      <c r="CX26" s="2" t="s">
        <v>130</v>
      </c>
      <c r="CY26" s="4"/>
      <c r="CZ26" s="8"/>
      <c r="DA26" s="4"/>
      <c r="DB26" s="8"/>
      <c r="DC26" s="7"/>
      <c r="DD26" s="7"/>
      <c r="DE26" s="2" t="s">
        <v>130</v>
      </c>
      <c r="DF26" s="2" t="s">
        <v>130</v>
      </c>
      <c r="DG26" s="2" t="s">
        <v>130</v>
      </c>
      <c r="DH26" s="2" t="s">
        <v>130</v>
      </c>
      <c r="DI26" s="2" t="s">
        <v>130</v>
      </c>
      <c r="DJ26" s="2" t="s">
        <v>130</v>
      </c>
      <c r="DK26" s="4"/>
      <c r="DL26" s="8"/>
      <c r="DM26" s="4"/>
      <c r="DN26" s="8"/>
      <c r="DO26" s="7"/>
      <c r="DP26" s="7"/>
      <c r="DQ26" s="2" t="s">
        <v>130</v>
      </c>
      <c r="DR26" s="2" t="s">
        <v>130</v>
      </c>
      <c r="DS26" s="2" t="s">
        <v>130</v>
      </c>
      <c r="DT26" s="2" t="s">
        <v>130</v>
      </c>
      <c r="DU26" s="2" t="s">
        <v>130</v>
      </c>
      <c r="DV26" s="2" t="s">
        <v>130</v>
      </c>
      <c r="DW26" s="4"/>
      <c r="DX26" s="8"/>
      <c r="DY26" s="4"/>
      <c r="DZ26" s="8"/>
      <c r="EA26" s="7"/>
      <c r="EB26" s="7"/>
      <c r="EC26" s="2" t="s">
        <v>130</v>
      </c>
      <c r="ED26" s="2" t="s">
        <v>130</v>
      </c>
      <c r="EE26" s="2" t="s">
        <v>130</v>
      </c>
      <c r="EF26" s="2" t="s">
        <v>130</v>
      </c>
      <c r="EG26" s="2" t="s">
        <v>130</v>
      </c>
      <c r="EH26" s="2" t="s">
        <v>130</v>
      </c>
      <c r="EI26" s="4"/>
      <c r="EJ26" s="8"/>
      <c r="EK26" s="4"/>
      <c r="EL26" s="8"/>
      <c r="EM26" s="7"/>
      <c r="EN26" s="7"/>
      <c r="EO26" s="2" t="s">
        <v>130</v>
      </c>
      <c r="EP26" s="2" t="s">
        <v>130</v>
      </c>
      <c r="EQ26" s="2" t="s">
        <v>130</v>
      </c>
      <c r="ER26" s="2" t="s">
        <v>130</v>
      </c>
      <c r="ES26" s="2" t="s">
        <v>130</v>
      </c>
      <c r="ET26" s="2" t="s">
        <v>130</v>
      </c>
      <c r="EU26" s="4"/>
      <c r="EV26" s="8"/>
      <c r="EW26" s="4"/>
      <c r="EX26" s="8"/>
      <c r="EY26" s="7"/>
      <c r="EZ26" s="7"/>
      <c r="FA26" s="2" t="s">
        <v>130</v>
      </c>
      <c r="FB26" s="2" t="s">
        <v>130</v>
      </c>
      <c r="FC26" s="2" t="s">
        <v>130</v>
      </c>
      <c r="FD26" s="2" t="s">
        <v>130</v>
      </c>
      <c r="FE26" s="2" t="s">
        <v>130</v>
      </c>
      <c r="FF26" s="2" t="s">
        <v>130</v>
      </c>
      <c r="FG26" s="4"/>
      <c r="FH26" s="8"/>
      <c r="FI26" s="4"/>
      <c r="FJ26" s="8"/>
      <c r="FK26" s="7"/>
      <c r="FL26" s="7"/>
      <c r="FM26" s="2" t="s">
        <v>130</v>
      </c>
      <c r="FN26" s="2" t="s">
        <v>130</v>
      </c>
      <c r="FO26" s="2" t="s">
        <v>130</v>
      </c>
      <c r="FP26" s="2" t="s">
        <v>130</v>
      </c>
      <c r="FQ26" s="2" t="s">
        <v>130</v>
      </c>
      <c r="FR26" s="2" t="s">
        <v>130</v>
      </c>
      <c r="FS26" s="4"/>
      <c r="FT26" s="8"/>
      <c r="FU26" s="4"/>
      <c r="FV26" s="8"/>
      <c r="FW26" s="7"/>
      <c r="FX26" s="7"/>
      <c r="FY26" s="2" t="s">
        <v>130</v>
      </c>
      <c r="FZ26" s="2" t="s">
        <v>130</v>
      </c>
      <c r="GA26" s="2" t="s">
        <v>130</v>
      </c>
      <c r="GB26" s="2" t="s">
        <v>130</v>
      </c>
      <c r="GC26" s="2" t="s">
        <v>130</v>
      </c>
      <c r="GD26" s="2" t="s">
        <v>130</v>
      </c>
      <c r="GE26" s="4"/>
      <c r="GF26" s="8"/>
      <c r="GG26" s="4"/>
      <c r="GH26" s="8"/>
      <c r="GI26" s="7"/>
      <c r="GJ26" s="7"/>
      <c r="GK26" s="2" t="s">
        <v>130</v>
      </c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2" t="s">
        <v>130</v>
      </c>
      <c r="HC26" s="4"/>
      <c r="HD26" s="8"/>
      <c r="HE26" s="4"/>
      <c r="HF26" s="8"/>
      <c r="HG26" s="7"/>
      <c r="HH26" s="7"/>
      <c r="HI26" s="2" t="s">
        <v>130</v>
      </c>
      <c r="HJ26" s="2" t="s">
        <v>130</v>
      </c>
      <c r="HK26" s="2" t="s">
        <v>130</v>
      </c>
      <c r="HL26" s="2" t="s">
        <v>130</v>
      </c>
      <c r="HM26" s="2" t="s">
        <v>130</v>
      </c>
      <c r="HN26" s="2" t="s">
        <v>130</v>
      </c>
      <c r="HO26" s="4"/>
      <c r="HP26" s="8"/>
      <c r="HQ26" s="4"/>
      <c r="HR26" s="8"/>
      <c r="HS26" s="7"/>
      <c r="HT26" s="7"/>
      <c r="HU26" s="2" t="s">
        <v>130</v>
      </c>
      <c r="HV26" s="2" t="s">
        <v>130</v>
      </c>
      <c r="HW26" s="2" t="s">
        <v>130</v>
      </c>
      <c r="HX26" s="2" t="s">
        <v>130</v>
      </c>
      <c r="HY26" s="2" t="s">
        <v>130</v>
      </c>
      <c r="HZ26" s="2" t="s">
        <v>130</v>
      </c>
      <c r="IA26" s="4"/>
      <c r="IB26" s="8"/>
      <c r="IC26" s="4"/>
      <c r="ID26" s="8"/>
      <c r="IE26" s="7"/>
      <c r="IF26" s="7"/>
      <c r="IG26" s="2" t="s">
        <v>130</v>
      </c>
      <c r="IH26" s="2" t="s">
        <v>130</v>
      </c>
      <c r="II26" s="2" t="s">
        <v>130</v>
      </c>
      <c r="IJ26" s="2" t="s">
        <v>130</v>
      </c>
      <c r="IK26" s="2" t="s">
        <v>130</v>
      </c>
      <c r="IL26" s="2" t="s">
        <v>130</v>
      </c>
      <c r="IM26" s="4"/>
      <c r="IN26" s="8"/>
      <c r="IO26" s="4"/>
      <c r="IP26" s="8"/>
      <c r="IQ26" s="7"/>
      <c r="IR26" s="7"/>
      <c r="IS26" s="2" t="s">
        <v>130</v>
      </c>
      <c r="IT26" s="2" t="s">
        <v>130</v>
      </c>
      <c r="IU26" s="2" t="s">
        <v>130</v>
      </c>
      <c r="IV26" s="2" t="s">
        <v>130</v>
      </c>
      <c r="IW26" s="2" t="s">
        <v>130</v>
      </c>
      <c r="IX26" s="2" t="s">
        <v>130</v>
      </c>
      <c r="IY26" s="4"/>
      <c r="IZ26" s="8"/>
      <c r="JA26" s="4"/>
      <c r="JB26" s="8"/>
      <c r="JC26" s="7"/>
      <c r="JD26" s="7"/>
      <c r="JE26" s="2" t="s">
        <v>130</v>
      </c>
      <c r="JF26" s="2" t="s">
        <v>130</v>
      </c>
      <c r="JG26" s="2" t="s">
        <v>130</v>
      </c>
      <c r="JH26" s="2" t="s">
        <v>130</v>
      </c>
      <c r="JI26" s="2" t="s">
        <v>130</v>
      </c>
      <c r="JJ26" s="2" t="s">
        <v>130</v>
      </c>
      <c r="JK26" s="4"/>
      <c r="JL26" s="8"/>
      <c r="JM26" s="4"/>
      <c r="JN26" s="8"/>
      <c r="JO26" s="7"/>
      <c r="JP26" s="7"/>
      <c r="JQ26" s="2" t="s">
        <v>130</v>
      </c>
      <c r="JR26" s="2" t="s">
        <v>130</v>
      </c>
      <c r="JS26" s="2" t="s">
        <v>130</v>
      </c>
      <c r="JT26" s="2" t="s">
        <v>130</v>
      </c>
      <c r="JU26" s="2" t="s">
        <v>130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130</v>
      </c>
      <c r="KP26" s="2" t="s">
        <v>130</v>
      </c>
      <c r="KQ26" s="2" t="s">
        <v>130</v>
      </c>
      <c r="KR26" s="2" t="s">
        <v>130</v>
      </c>
      <c r="KS26" s="2" t="s">
        <v>130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130</v>
      </c>
      <c r="ML26" s="2" t="s">
        <v>130</v>
      </c>
      <c r="MM26" s="2" t="s">
        <v>130</v>
      </c>
      <c r="MN26" s="2" t="s">
        <v>130</v>
      </c>
      <c r="MO26" s="2" t="s">
        <v>130</v>
      </c>
      <c r="MP26" s="2" t="s">
        <v>130</v>
      </c>
      <c r="MQ26" s="4"/>
      <c r="MR26" s="8"/>
      <c r="MS26" s="4"/>
      <c r="MT26" s="8"/>
      <c r="MU26" s="7"/>
      <c r="MV26" s="7"/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2" t="s">
        <v>130</v>
      </c>
      <c r="NC26" s="4"/>
      <c r="ND26" s="8"/>
      <c r="NE26" s="4"/>
      <c r="NF26" s="8"/>
      <c r="NG26" s="7"/>
      <c r="NH26" s="7"/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130</v>
      </c>
      <c r="OT26" s="2" t="s">
        <v>130</v>
      </c>
      <c r="OU26" s="2" t="s">
        <v>130</v>
      </c>
      <c r="OV26" s="2" t="s">
        <v>130</v>
      </c>
      <c r="OW26" s="2" t="s">
        <v>130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130</v>
      </c>
      <c r="QP26" s="2" t="s">
        <v>130</v>
      </c>
      <c r="QQ26" s="2" t="s">
        <v>130</v>
      </c>
      <c r="QR26" s="2" t="s">
        <v>130</v>
      </c>
      <c r="QS26" s="2" t="s">
        <v>130</v>
      </c>
      <c r="QT26" s="2" t="s">
        <v>130</v>
      </c>
    </row>
    <row r="27">
      <c r="A27" s="2" t="s">
        <v>443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444</v>
      </c>
      <c r="G27" s="2" t="s">
        <v>444</v>
      </c>
      <c r="H27" s="2" t="s">
        <v>444</v>
      </c>
      <c r="I27" s="2" t="s">
        <v>445</v>
      </c>
      <c r="J27" s="2" t="s">
        <v>125</v>
      </c>
      <c r="K27" s="2" t="s">
        <v>126</v>
      </c>
      <c r="L27" s="3">
        <v>45</v>
      </c>
      <c r="M27" s="3">
        <v>47.25</v>
      </c>
      <c r="N27" s="3">
        <v>89.99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130</v>
      </c>
      <c r="T27" s="2" t="s">
        <v>444</v>
      </c>
      <c r="U27" s="2" t="s">
        <v>409</v>
      </c>
      <c r="V27" s="2" t="s">
        <v>133</v>
      </c>
      <c r="W27" s="2" t="s">
        <v>134</v>
      </c>
      <c r="X27" s="2" t="s">
        <v>130</v>
      </c>
      <c r="Y27" s="2" t="s">
        <v>446</v>
      </c>
      <c r="Z27" s="4">
        <v>372</v>
      </c>
      <c r="AA27" s="4">
        <f>=ROUNDDOWN(46.5,0)</f>
      </c>
      <c r="AB27" s="5">
        <v>8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207</v>
      </c>
      <c r="AQ27" s="8">
        <v>10211.11</v>
      </c>
      <c r="AR27" s="4"/>
      <c r="AS27" s="8"/>
      <c r="AT27" s="7"/>
      <c r="AU27" s="7"/>
      <c r="AV27" s="4">
        <v>8118</v>
      </c>
      <c r="AW27" s="8">
        <v>637935.63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0.016</v>
      </c>
      <c r="BC27" s="4">
        <v>8118</v>
      </c>
      <c r="BD27" s="8">
        <v>637935.63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1</v>
      </c>
      <c r="BJ27" s="4">
        <v>207</v>
      </c>
      <c r="BK27" s="8">
        <v>10211.11</v>
      </c>
      <c r="BL27" s="2" t="s">
        <v>447</v>
      </c>
      <c r="BM27" s="7">
        <v>1</v>
      </c>
      <c r="BN27" s="7">
        <v>1</v>
      </c>
      <c r="BO27" s="4">
        <v>113</v>
      </c>
      <c r="BP27" s="8">
        <v>5593.5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448</v>
      </c>
      <c r="BY27" s="2" t="s">
        <v>140</v>
      </c>
      <c r="BZ27" s="2" t="s">
        <v>130</v>
      </c>
      <c r="CA27" s="4">
        <v>17</v>
      </c>
      <c r="CB27" s="8">
        <v>867.51</v>
      </c>
      <c r="CC27" s="4"/>
      <c r="CD27" s="8"/>
      <c r="CE27" s="7"/>
      <c r="CF27" s="7"/>
      <c r="CG27" s="2" t="s">
        <v>138</v>
      </c>
      <c r="CH27" s="2" t="s">
        <v>127</v>
      </c>
      <c r="CI27" s="2" t="s">
        <v>449</v>
      </c>
      <c r="CJ27" s="2" t="s">
        <v>450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170</v>
      </c>
      <c r="CT27" s="2" t="s">
        <v>127</v>
      </c>
      <c r="CU27" s="2" t="s">
        <v>130</v>
      </c>
      <c r="CV27" s="2" t="s">
        <v>130</v>
      </c>
      <c r="CW27" s="2" t="s">
        <v>140</v>
      </c>
      <c r="CX27" s="2" t="s">
        <v>130</v>
      </c>
      <c r="CY27" s="4">
        <v>19</v>
      </c>
      <c r="CZ27" s="8">
        <v>942.59</v>
      </c>
      <c r="DA27" s="4"/>
      <c r="DB27" s="8"/>
      <c r="DC27" s="7"/>
      <c r="DD27" s="7"/>
      <c r="DE27" s="2" t="s">
        <v>138</v>
      </c>
      <c r="DF27" s="2" t="s">
        <v>127</v>
      </c>
      <c r="DG27" s="2" t="s">
        <v>386</v>
      </c>
      <c r="DH27" s="2" t="s">
        <v>450</v>
      </c>
      <c r="DI27" s="2" t="s">
        <v>140</v>
      </c>
      <c r="DJ27" s="2" t="s">
        <v>130</v>
      </c>
      <c r="DK27" s="4">
        <v>10</v>
      </c>
      <c r="DL27" s="8">
        <v>496.1</v>
      </c>
      <c r="DM27" s="4"/>
      <c r="DN27" s="8"/>
      <c r="DO27" s="7"/>
      <c r="DP27" s="7"/>
      <c r="DQ27" s="2" t="s">
        <v>138</v>
      </c>
      <c r="DR27" s="2" t="s">
        <v>127</v>
      </c>
      <c r="DS27" s="2" t="s">
        <v>159</v>
      </c>
      <c r="DT27" s="2" t="s">
        <v>451</v>
      </c>
      <c r="DU27" s="2" t="s">
        <v>140</v>
      </c>
      <c r="DV27" s="2" t="s">
        <v>130</v>
      </c>
      <c r="DW27" s="4">
        <v>19</v>
      </c>
      <c r="DX27" s="8">
        <v>942.59</v>
      </c>
      <c r="DY27" s="4"/>
      <c r="DZ27" s="8"/>
      <c r="EA27" s="7"/>
      <c r="EB27" s="7"/>
      <c r="EC27" s="2" t="s">
        <v>138</v>
      </c>
      <c r="ED27" s="2" t="s">
        <v>127</v>
      </c>
      <c r="EE27" s="2" t="s">
        <v>452</v>
      </c>
      <c r="EF27" s="2" t="s">
        <v>453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176</v>
      </c>
      <c r="EP27" s="2" t="s">
        <v>127</v>
      </c>
      <c r="EQ27" s="2" t="s">
        <v>130</v>
      </c>
      <c r="ER27" s="2" t="s">
        <v>130</v>
      </c>
      <c r="ES27" s="2" t="s">
        <v>140</v>
      </c>
      <c r="ET27" s="2" t="s">
        <v>130</v>
      </c>
      <c r="EU27" s="4">
        <v>9</v>
      </c>
      <c r="EV27" s="8">
        <v>459.27</v>
      </c>
      <c r="EW27" s="4"/>
      <c r="EX27" s="8"/>
      <c r="EY27" s="7"/>
      <c r="EZ27" s="7"/>
      <c r="FA27" s="2" t="s">
        <v>138</v>
      </c>
      <c r="FB27" s="2" t="s">
        <v>127</v>
      </c>
      <c r="FC27" s="2" t="s">
        <v>454</v>
      </c>
      <c r="FD27" s="2" t="s">
        <v>455</v>
      </c>
      <c r="FE27" s="2" t="s">
        <v>140</v>
      </c>
      <c r="FF27" s="2" t="s">
        <v>130</v>
      </c>
      <c r="FG27" s="4">
        <v>7</v>
      </c>
      <c r="FH27" s="8">
        <v>285.87</v>
      </c>
      <c r="FI27" s="4"/>
      <c r="FJ27" s="8"/>
      <c r="FK27" s="7"/>
      <c r="FL27" s="7"/>
      <c r="FM27" s="2" t="s">
        <v>138</v>
      </c>
      <c r="FN27" s="2" t="s">
        <v>127</v>
      </c>
      <c r="FO27" s="2" t="s">
        <v>456</v>
      </c>
      <c r="FP27" s="2" t="s">
        <v>457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138</v>
      </c>
      <c r="FZ27" s="2" t="s">
        <v>127</v>
      </c>
      <c r="GA27" s="2" t="s">
        <v>449</v>
      </c>
      <c r="GB27" s="2" t="s">
        <v>458</v>
      </c>
      <c r="GC27" s="2" t="s">
        <v>140</v>
      </c>
      <c r="GD27" s="2" t="s">
        <v>130</v>
      </c>
      <c r="GE27" s="4">
        <v>6</v>
      </c>
      <c r="GF27" s="8">
        <v>297.66</v>
      </c>
      <c r="GG27" s="4"/>
      <c r="GH27" s="8"/>
      <c r="GI27" s="7"/>
      <c r="GJ27" s="7"/>
      <c r="GK27" s="2" t="s">
        <v>138</v>
      </c>
      <c r="GL27" s="2" t="s">
        <v>127</v>
      </c>
      <c r="GM27" s="2" t="s">
        <v>459</v>
      </c>
      <c r="GN27" s="2" t="s">
        <v>460</v>
      </c>
      <c r="GO27" s="2" t="s">
        <v>140</v>
      </c>
      <c r="GP27" s="2" t="s">
        <v>130</v>
      </c>
      <c r="GQ27" s="4">
        <v>7</v>
      </c>
      <c r="GR27" s="8">
        <v>326.02</v>
      </c>
      <c r="GS27" s="4"/>
      <c r="GT27" s="8"/>
      <c r="GU27" s="7"/>
      <c r="GV27" s="7"/>
      <c r="GW27" s="2" t="s">
        <v>138</v>
      </c>
      <c r="GX27" s="2" t="s">
        <v>127</v>
      </c>
      <c r="GY27" s="2" t="s">
        <v>446</v>
      </c>
      <c r="GZ27" s="2" t="s">
        <v>461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173</v>
      </c>
      <c r="HJ27" s="2" t="s">
        <v>127</v>
      </c>
      <c r="HK27" s="2" t="s">
        <v>130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277</v>
      </c>
      <c r="HX27" s="2" t="s">
        <v>462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159</v>
      </c>
      <c r="IJ27" s="2" t="s">
        <v>130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154</v>
      </c>
      <c r="IU27" s="2" t="s">
        <v>463</v>
      </c>
      <c r="IV27" s="2" t="s">
        <v>464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176</v>
      </c>
      <c r="JF27" s="2" t="s">
        <v>127</v>
      </c>
      <c r="JG27" s="2" t="s">
        <v>130</v>
      </c>
      <c r="JH27" s="2" t="s">
        <v>130</v>
      </c>
      <c r="JI27" s="2" t="s">
        <v>140</v>
      </c>
      <c r="JJ27" s="2" t="s">
        <v>130</v>
      </c>
      <c r="JK27" s="4"/>
      <c r="JL27" s="8"/>
      <c r="JM27" s="4"/>
      <c r="JN27" s="8"/>
      <c r="JO27" s="7"/>
      <c r="JP27" s="7"/>
      <c r="JQ27" s="2" t="s">
        <v>212</v>
      </c>
      <c r="JR27" s="2" t="s">
        <v>127</v>
      </c>
      <c r="JS27" s="2" t="s">
        <v>130</v>
      </c>
      <c r="JT27" s="2" t="s">
        <v>130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173</v>
      </c>
      <c r="KD27" s="2" t="s">
        <v>127</v>
      </c>
      <c r="KE27" s="2" t="s">
        <v>130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138</v>
      </c>
      <c r="KP27" s="2" t="s">
        <v>127</v>
      </c>
      <c r="KQ27" s="2" t="s">
        <v>305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170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138</v>
      </c>
      <c r="LZ27" s="2" t="s">
        <v>171</v>
      </c>
      <c r="MA27" s="2" t="s">
        <v>465</v>
      </c>
      <c r="MB27" s="2" t="s">
        <v>466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170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173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138</v>
      </c>
      <c r="NJ27" s="2" t="s">
        <v>127</v>
      </c>
      <c r="NK27" s="2" t="s">
        <v>174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173</v>
      </c>
      <c r="NV27" s="2" t="s">
        <v>154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173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170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173</v>
      </c>
      <c r="PF27" s="2" t="s">
        <v>127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173</v>
      </c>
      <c r="PR27" s="2" t="s">
        <v>127</v>
      </c>
      <c r="PS27" s="2" t="s">
        <v>130</v>
      </c>
      <c r="PT27" s="2" t="s">
        <v>130</v>
      </c>
      <c r="PU27" s="2" t="s">
        <v>140</v>
      </c>
      <c r="PV27" s="2" t="s">
        <v>130</v>
      </c>
      <c r="PW27" s="4"/>
      <c r="PX27" s="8"/>
      <c r="PY27" s="4"/>
      <c r="PZ27" s="8"/>
      <c r="QA27" s="7"/>
      <c r="QB27" s="7"/>
      <c r="QC27" s="2" t="s">
        <v>176</v>
      </c>
      <c r="QD27" s="2" t="s">
        <v>154</v>
      </c>
      <c r="QE27" s="2" t="s">
        <v>130</v>
      </c>
      <c r="QF27" s="2" t="s">
        <v>130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173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130</v>
      </c>
    </row>
    <row r="28">
      <c r="A28" s="2" t="s">
        <v>467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444</v>
      </c>
      <c r="G28" s="2" t="s">
        <v>444</v>
      </c>
      <c r="H28" s="2" t="s">
        <v>444</v>
      </c>
      <c r="I28" s="2" t="s">
        <v>445</v>
      </c>
      <c r="J28" s="2" t="s">
        <v>179</v>
      </c>
      <c r="K28" s="2" t="s">
        <v>126</v>
      </c>
      <c r="L28" s="3">
        <v>45</v>
      </c>
      <c r="M28" s="3">
        <v>47.25</v>
      </c>
      <c r="N28" s="3">
        <v>89.99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444</v>
      </c>
      <c r="U28" s="2" t="s">
        <v>409</v>
      </c>
      <c r="V28" s="2" t="s">
        <v>133</v>
      </c>
      <c r="W28" s="2" t="s">
        <v>134</v>
      </c>
      <c r="X28" s="2" t="s">
        <v>130</v>
      </c>
      <c r="Y28" s="2" t="s">
        <v>446</v>
      </c>
      <c r="Z28" s="4">
        <v>1813</v>
      </c>
      <c r="AA28" s="4">
        <f>=ROUNDDOWN(16.787037037037,0)</f>
      </c>
      <c r="AB28" s="5">
        <v>108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1141</v>
      </c>
      <c r="AQ28" s="8">
        <v>56527.32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0.0886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1141</v>
      </c>
      <c r="BK28" s="8">
        <v>56527.32</v>
      </c>
      <c r="BL28" s="2" t="s">
        <v>468</v>
      </c>
      <c r="BM28" s="7">
        <v>1</v>
      </c>
      <c r="BN28" s="7">
        <v>1</v>
      </c>
      <c r="BO28" s="4">
        <v>810</v>
      </c>
      <c r="BP28" s="8">
        <v>40095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448</v>
      </c>
      <c r="BY28" s="2" t="s">
        <v>140</v>
      </c>
      <c r="BZ28" s="2" t="s">
        <v>130</v>
      </c>
      <c r="CA28" s="4">
        <v>55</v>
      </c>
      <c r="CB28" s="8">
        <v>2806.65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449</v>
      </c>
      <c r="CJ28" s="2" t="s">
        <v>456</v>
      </c>
      <c r="CK28" s="2" t="s">
        <v>140</v>
      </c>
      <c r="CL28" s="2" t="s">
        <v>130</v>
      </c>
      <c r="CM28" s="4"/>
      <c r="CN28" s="8"/>
      <c r="CO28" s="4"/>
      <c r="CP28" s="8"/>
      <c r="CQ28" s="7"/>
      <c r="CR28" s="7"/>
      <c r="CS28" s="2" t="s">
        <v>170</v>
      </c>
      <c r="CT28" s="2" t="s">
        <v>127</v>
      </c>
      <c r="CU28" s="2" t="s">
        <v>130</v>
      </c>
      <c r="CV28" s="2" t="s">
        <v>130</v>
      </c>
      <c r="CW28" s="2" t="s">
        <v>140</v>
      </c>
      <c r="CX28" s="2" t="s">
        <v>130</v>
      </c>
      <c r="CY28" s="4">
        <v>106</v>
      </c>
      <c r="CZ28" s="8">
        <v>5258.66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386</v>
      </c>
      <c r="DH28" s="2" t="s">
        <v>469</v>
      </c>
      <c r="DI28" s="2" t="s">
        <v>140</v>
      </c>
      <c r="DJ28" s="2" t="s">
        <v>130</v>
      </c>
      <c r="DK28" s="4">
        <v>9</v>
      </c>
      <c r="DL28" s="8">
        <v>446.49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159</v>
      </c>
      <c r="DT28" s="2" t="s">
        <v>470</v>
      </c>
      <c r="DU28" s="2" t="s">
        <v>140</v>
      </c>
      <c r="DV28" s="2" t="s">
        <v>130</v>
      </c>
      <c r="DW28" s="4">
        <v>57</v>
      </c>
      <c r="DX28" s="8">
        <v>2827.77</v>
      </c>
      <c r="DY28" s="4"/>
      <c r="DZ28" s="8"/>
      <c r="EA28" s="7"/>
      <c r="EB28" s="7"/>
      <c r="EC28" s="2" t="s">
        <v>138</v>
      </c>
      <c r="ED28" s="2" t="s">
        <v>127</v>
      </c>
      <c r="EE28" s="2" t="s">
        <v>452</v>
      </c>
      <c r="EF28" s="2" t="s">
        <v>471</v>
      </c>
      <c r="EG28" s="2" t="s">
        <v>140</v>
      </c>
      <c r="EH28" s="2" t="s">
        <v>130</v>
      </c>
      <c r="EI28" s="4"/>
      <c r="EJ28" s="8"/>
      <c r="EK28" s="4"/>
      <c r="EL28" s="8"/>
      <c r="EM28" s="7"/>
      <c r="EN28" s="7"/>
      <c r="EO28" s="2" t="s">
        <v>176</v>
      </c>
      <c r="EP28" s="2" t="s">
        <v>127</v>
      </c>
      <c r="EQ28" s="2" t="s">
        <v>130</v>
      </c>
      <c r="ER28" s="2" t="s">
        <v>130</v>
      </c>
      <c r="ES28" s="2" t="s">
        <v>140</v>
      </c>
      <c r="ET28" s="2" t="s">
        <v>130</v>
      </c>
      <c r="EU28" s="4">
        <v>44</v>
      </c>
      <c r="EV28" s="8">
        <v>2245.32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454</v>
      </c>
      <c r="FD28" s="2" t="s">
        <v>455</v>
      </c>
      <c r="FE28" s="2" t="s">
        <v>140</v>
      </c>
      <c r="FF28" s="2" t="s">
        <v>130</v>
      </c>
      <c r="FG28" s="4">
        <v>31</v>
      </c>
      <c r="FH28" s="8">
        <v>1315.97</v>
      </c>
      <c r="FI28" s="4"/>
      <c r="FJ28" s="8"/>
      <c r="FK28" s="7"/>
      <c r="FL28" s="7"/>
      <c r="FM28" s="2" t="s">
        <v>138</v>
      </c>
      <c r="FN28" s="2" t="s">
        <v>127</v>
      </c>
      <c r="FO28" s="2" t="s">
        <v>456</v>
      </c>
      <c r="FP28" s="2" t="s">
        <v>461</v>
      </c>
      <c r="FQ28" s="2" t="s">
        <v>140</v>
      </c>
      <c r="FR28" s="2" t="s">
        <v>130</v>
      </c>
      <c r="FS28" s="4">
        <v>4</v>
      </c>
      <c r="FT28" s="8">
        <v>359.96</v>
      </c>
      <c r="FU28" s="4"/>
      <c r="FV28" s="8"/>
      <c r="FW28" s="7"/>
      <c r="FX28" s="7"/>
      <c r="FY28" s="2" t="s">
        <v>138</v>
      </c>
      <c r="FZ28" s="2" t="s">
        <v>127</v>
      </c>
      <c r="GA28" s="2" t="s">
        <v>446</v>
      </c>
      <c r="GB28" s="2" t="s">
        <v>472</v>
      </c>
      <c r="GC28" s="2" t="s">
        <v>140</v>
      </c>
      <c r="GD28" s="2" t="s">
        <v>130</v>
      </c>
      <c r="GE28" s="4">
        <v>4</v>
      </c>
      <c r="GF28" s="8">
        <v>188.52</v>
      </c>
      <c r="GG28" s="4"/>
      <c r="GH28" s="8"/>
      <c r="GI28" s="7"/>
      <c r="GJ28" s="7"/>
      <c r="GK28" s="2" t="s">
        <v>138</v>
      </c>
      <c r="GL28" s="2" t="s">
        <v>127</v>
      </c>
      <c r="GM28" s="2" t="s">
        <v>459</v>
      </c>
      <c r="GN28" s="2" t="s">
        <v>473</v>
      </c>
      <c r="GO28" s="2" t="s">
        <v>140</v>
      </c>
      <c r="GP28" s="2" t="s">
        <v>130</v>
      </c>
      <c r="GQ28" s="4">
        <v>6</v>
      </c>
      <c r="GR28" s="8">
        <v>283.5</v>
      </c>
      <c r="GS28" s="4"/>
      <c r="GT28" s="8"/>
      <c r="GU28" s="7"/>
      <c r="GV28" s="7"/>
      <c r="GW28" s="2" t="s">
        <v>138</v>
      </c>
      <c r="GX28" s="2" t="s">
        <v>127</v>
      </c>
      <c r="GY28" s="2" t="s">
        <v>446</v>
      </c>
      <c r="GZ28" s="2" t="s">
        <v>474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173</v>
      </c>
      <c r="HJ28" s="2" t="s">
        <v>127</v>
      </c>
      <c r="HK28" s="2" t="s">
        <v>130</v>
      </c>
      <c r="HL28" s="2" t="s">
        <v>130</v>
      </c>
      <c r="HM28" s="2" t="s">
        <v>140</v>
      </c>
      <c r="HN28" s="2" t="s">
        <v>130</v>
      </c>
      <c r="HO28" s="4">
        <v>15</v>
      </c>
      <c r="HP28" s="8">
        <v>699.48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277</v>
      </c>
      <c r="HX28" s="2" t="s">
        <v>475</v>
      </c>
      <c r="HY28" s="2" t="s">
        <v>140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159</v>
      </c>
      <c r="IJ28" s="2" t="s">
        <v>159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154</v>
      </c>
      <c r="IU28" s="2" t="s">
        <v>463</v>
      </c>
      <c r="IV28" s="2" t="s">
        <v>419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176</v>
      </c>
      <c r="JF28" s="2" t="s">
        <v>127</v>
      </c>
      <c r="JG28" s="2" t="s">
        <v>130</v>
      </c>
      <c r="JH28" s="2" t="s">
        <v>130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212</v>
      </c>
      <c r="JR28" s="2" t="s">
        <v>127</v>
      </c>
      <c r="JS28" s="2" t="s">
        <v>130</v>
      </c>
      <c r="JT28" s="2" t="s">
        <v>130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173</v>
      </c>
      <c r="KD28" s="2" t="s">
        <v>127</v>
      </c>
      <c r="KE28" s="2" t="s">
        <v>130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138</v>
      </c>
      <c r="KP28" s="2" t="s">
        <v>127</v>
      </c>
      <c r="KQ28" s="2" t="s">
        <v>305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170</v>
      </c>
      <c r="LN28" s="2" t="s">
        <v>127</v>
      </c>
      <c r="LO28" s="2" t="s">
        <v>130</v>
      </c>
      <c r="LP28" s="2" t="s">
        <v>130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138</v>
      </c>
      <c r="LZ28" s="2" t="s">
        <v>171</v>
      </c>
      <c r="MA28" s="2" t="s">
        <v>465</v>
      </c>
      <c r="MB28" s="2" t="s">
        <v>476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170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173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138</v>
      </c>
      <c r="NJ28" s="2" t="s">
        <v>127</v>
      </c>
      <c r="NK28" s="2" t="s">
        <v>174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173</v>
      </c>
      <c r="NV28" s="2" t="s">
        <v>154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173</v>
      </c>
      <c r="OH28" s="2" t="s">
        <v>127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170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173</v>
      </c>
      <c r="PF28" s="2" t="s">
        <v>127</v>
      </c>
      <c r="PG28" s="2" t="s">
        <v>130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173</v>
      </c>
      <c r="PR28" s="2" t="s">
        <v>127</v>
      </c>
      <c r="PS28" s="2" t="s">
        <v>130</v>
      </c>
      <c r="PT28" s="2" t="s">
        <v>130</v>
      </c>
      <c r="PU28" s="2" t="s">
        <v>140</v>
      </c>
      <c r="PV28" s="2" t="s">
        <v>130</v>
      </c>
      <c r="PW28" s="4"/>
      <c r="PX28" s="8"/>
      <c r="PY28" s="4"/>
      <c r="PZ28" s="8"/>
      <c r="QA28" s="7"/>
      <c r="QB28" s="7"/>
      <c r="QC28" s="2" t="s">
        <v>176</v>
      </c>
      <c r="QD28" s="2" t="s">
        <v>154</v>
      </c>
      <c r="QE28" s="2" t="s">
        <v>130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173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130</v>
      </c>
    </row>
    <row r="29">
      <c r="A29" s="2" t="s">
        <v>477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444</v>
      </c>
      <c r="G29" s="2" t="s">
        <v>444</v>
      </c>
      <c r="H29" s="2" t="s">
        <v>444</v>
      </c>
      <c r="I29" s="2" t="s">
        <v>445</v>
      </c>
      <c r="J29" s="2" t="s">
        <v>215</v>
      </c>
      <c r="K29" s="2" t="s">
        <v>126</v>
      </c>
      <c r="L29" s="3">
        <v>52.5</v>
      </c>
      <c r="M29" s="3">
        <v>55.12</v>
      </c>
      <c r="N29" s="3">
        <v>104.99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478</v>
      </c>
      <c r="T29" s="2" t="s">
        <v>444</v>
      </c>
      <c r="U29" s="2" t="s">
        <v>409</v>
      </c>
      <c r="V29" s="2" t="s">
        <v>133</v>
      </c>
      <c r="W29" s="2" t="s">
        <v>134</v>
      </c>
      <c r="X29" s="2" t="s">
        <v>130</v>
      </c>
      <c r="Y29" s="2" t="s">
        <v>479</v>
      </c>
      <c r="Z29" s="4">
        <v>684</v>
      </c>
      <c r="AA29" s="4">
        <f>=ROUNDDOWN(27.36,0)</f>
      </c>
      <c r="AB29" s="5">
        <v>25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596</v>
      </c>
      <c r="AQ29" s="8">
        <v>34418.84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0.054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596</v>
      </c>
      <c r="BK29" s="8">
        <v>34418.84</v>
      </c>
      <c r="BL29" s="2" t="s">
        <v>480</v>
      </c>
      <c r="BM29" s="7">
        <v>1</v>
      </c>
      <c r="BN29" s="7">
        <v>1</v>
      </c>
      <c r="BO29" s="4">
        <v>297</v>
      </c>
      <c r="BP29" s="8">
        <v>17707.14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481</v>
      </c>
      <c r="BY29" s="2" t="s">
        <v>140</v>
      </c>
      <c r="BZ29" s="2" t="s">
        <v>130</v>
      </c>
      <c r="CA29" s="4">
        <v>71</v>
      </c>
      <c r="CB29" s="8">
        <v>3846.78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482</v>
      </c>
      <c r="CJ29" s="2" t="s">
        <v>483</v>
      </c>
      <c r="CK29" s="2" t="s">
        <v>140</v>
      </c>
      <c r="CL29" s="2" t="s">
        <v>130</v>
      </c>
      <c r="CM29" s="4"/>
      <c r="CN29" s="8"/>
      <c r="CO29" s="4"/>
      <c r="CP29" s="8"/>
      <c r="CQ29" s="7"/>
      <c r="CR29" s="7"/>
      <c r="CS29" s="2" t="s">
        <v>130</v>
      </c>
      <c r="CT29" s="2" t="s">
        <v>130</v>
      </c>
      <c r="CU29" s="2" t="s">
        <v>130</v>
      </c>
      <c r="CV29" s="2" t="s">
        <v>130</v>
      </c>
      <c r="CW29" s="2" t="s">
        <v>130</v>
      </c>
      <c r="CX29" s="2" t="s">
        <v>130</v>
      </c>
      <c r="CY29" s="4">
        <v>100</v>
      </c>
      <c r="CZ29" s="8">
        <v>5742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482</v>
      </c>
      <c r="DH29" s="2" t="s">
        <v>484</v>
      </c>
      <c r="DI29" s="2" t="s">
        <v>140</v>
      </c>
      <c r="DJ29" s="2" t="s">
        <v>130</v>
      </c>
      <c r="DK29" s="4">
        <v>16</v>
      </c>
      <c r="DL29" s="8">
        <v>907.04</v>
      </c>
      <c r="DM29" s="4"/>
      <c r="DN29" s="8"/>
      <c r="DO29" s="7"/>
      <c r="DP29" s="7"/>
      <c r="DQ29" s="2" t="s">
        <v>138</v>
      </c>
      <c r="DR29" s="2" t="s">
        <v>127</v>
      </c>
      <c r="DS29" s="2" t="s">
        <v>482</v>
      </c>
      <c r="DT29" s="2" t="s">
        <v>485</v>
      </c>
      <c r="DU29" s="2" t="s">
        <v>140</v>
      </c>
      <c r="DV29" s="2" t="s">
        <v>130</v>
      </c>
      <c r="DW29" s="4">
        <v>58</v>
      </c>
      <c r="DX29" s="8">
        <v>3054.86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486</v>
      </c>
      <c r="EF29" s="2" t="s">
        <v>487</v>
      </c>
      <c r="EG29" s="2" t="s">
        <v>140</v>
      </c>
      <c r="EH29" s="2" t="s">
        <v>130</v>
      </c>
      <c r="EI29" s="4"/>
      <c r="EJ29" s="8"/>
      <c r="EK29" s="4"/>
      <c r="EL29" s="8"/>
      <c r="EM29" s="7"/>
      <c r="EN29" s="7"/>
      <c r="EO29" s="2" t="s">
        <v>138</v>
      </c>
      <c r="EP29" s="2" t="s">
        <v>154</v>
      </c>
      <c r="EQ29" s="2" t="s">
        <v>488</v>
      </c>
      <c r="ER29" s="2" t="s">
        <v>489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208</v>
      </c>
      <c r="FB29" s="2" t="s">
        <v>127</v>
      </c>
      <c r="FC29" s="2" t="s">
        <v>130</v>
      </c>
      <c r="FD29" s="2" t="s">
        <v>130</v>
      </c>
      <c r="FE29" s="2" t="s">
        <v>140</v>
      </c>
      <c r="FF29" s="2" t="s">
        <v>130</v>
      </c>
      <c r="FG29" s="4">
        <v>15</v>
      </c>
      <c r="FH29" s="8">
        <v>760.85</v>
      </c>
      <c r="FI29" s="4"/>
      <c r="FJ29" s="8"/>
      <c r="FK29" s="7"/>
      <c r="FL29" s="7"/>
      <c r="FM29" s="2" t="s">
        <v>138</v>
      </c>
      <c r="FN29" s="2" t="s">
        <v>127</v>
      </c>
      <c r="FO29" s="2" t="s">
        <v>490</v>
      </c>
      <c r="FP29" s="2" t="s">
        <v>491</v>
      </c>
      <c r="FQ29" s="2" t="s">
        <v>140</v>
      </c>
      <c r="FR29" s="2" t="s">
        <v>130</v>
      </c>
      <c r="FS29" s="4">
        <v>5</v>
      </c>
      <c r="FT29" s="8">
        <v>524.95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492</v>
      </c>
      <c r="GB29" s="2" t="s">
        <v>493</v>
      </c>
      <c r="GC29" s="2" t="s">
        <v>140</v>
      </c>
      <c r="GD29" s="2" t="s">
        <v>130</v>
      </c>
      <c r="GE29" s="4">
        <v>10</v>
      </c>
      <c r="GF29" s="8">
        <v>541.56</v>
      </c>
      <c r="GG29" s="4"/>
      <c r="GH29" s="8"/>
      <c r="GI29" s="7"/>
      <c r="GJ29" s="7"/>
      <c r="GK29" s="2" t="s">
        <v>138</v>
      </c>
      <c r="GL29" s="2" t="s">
        <v>127</v>
      </c>
      <c r="GM29" s="2" t="s">
        <v>220</v>
      </c>
      <c r="GN29" s="2" t="s">
        <v>494</v>
      </c>
      <c r="GO29" s="2" t="s">
        <v>140</v>
      </c>
      <c r="GP29" s="2" t="s">
        <v>130</v>
      </c>
      <c r="GQ29" s="4">
        <v>13</v>
      </c>
      <c r="GR29" s="8">
        <v>716.56</v>
      </c>
      <c r="GS29" s="4"/>
      <c r="GT29" s="8"/>
      <c r="GU29" s="7"/>
      <c r="GV29" s="7"/>
      <c r="GW29" s="2" t="s">
        <v>138</v>
      </c>
      <c r="GX29" s="2" t="s">
        <v>127</v>
      </c>
      <c r="GY29" s="2" t="s">
        <v>495</v>
      </c>
      <c r="GZ29" s="2" t="s">
        <v>496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153</v>
      </c>
      <c r="HJ29" s="2" t="s">
        <v>154</v>
      </c>
      <c r="HK29" s="2" t="s">
        <v>198</v>
      </c>
      <c r="HL29" s="2" t="s">
        <v>497</v>
      </c>
      <c r="HM29" s="2" t="s">
        <v>140</v>
      </c>
      <c r="HN29" s="2" t="s">
        <v>130</v>
      </c>
      <c r="HO29" s="4">
        <v>6</v>
      </c>
      <c r="HP29" s="8">
        <v>341.49</v>
      </c>
      <c r="HQ29" s="4"/>
      <c r="HR29" s="8"/>
      <c r="HS29" s="7"/>
      <c r="HT29" s="7"/>
      <c r="HU29" s="2" t="s">
        <v>138</v>
      </c>
      <c r="HV29" s="2" t="s">
        <v>127</v>
      </c>
      <c r="HW29" s="2" t="s">
        <v>277</v>
      </c>
      <c r="HX29" s="2" t="s">
        <v>302</v>
      </c>
      <c r="HY29" s="2" t="s">
        <v>140</v>
      </c>
      <c r="HZ29" s="2" t="s">
        <v>130</v>
      </c>
      <c r="IA29" s="4">
        <v>4</v>
      </c>
      <c r="IB29" s="8">
        <v>220.48</v>
      </c>
      <c r="IC29" s="4"/>
      <c r="ID29" s="8"/>
      <c r="IE29" s="7"/>
      <c r="IF29" s="7"/>
      <c r="IG29" s="2" t="s">
        <v>138</v>
      </c>
      <c r="IH29" s="2" t="s">
        <v>127</v>
      </c>
      <c r="II29" s="2" t="s">
        <v>166</v>
      </c>
      <c r="IJ29" s="2" t="s">
        <v>498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154</v>
      </c>
      <c r="IU29" s="2" t="s">
        <v>224</v>
      </c>
      <c r="IV29" s="2" t="s">
        <v>499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176</v>
      </c>
      <c r="JF29" s="2" t="s">
        <v>127</v>
      </c>
      <c r="JG29" s="2" t="s">
        <v>500</v>
      </c>
      <c r="JH29" s="2" t="s">
        <v>130</v>
      </c>
      <c r="JI29" s="2" t="s">
        <v>140</v>
      </c>
      <c r="JJ29" s="2" t="s">
        <v>130</v>
      </c>
      <c r="JK29" s="4">
        <v>1</v>
      </c>
      <c r="JL29" s="8">
        <v>55.13</v>
      </c>
      <c r="JM29" s="4"/>
      <c r="JN29" s="8"/>
      <c r="JO29" s="7"/>
      <c r="JP29" s="7"/>
      <c r="JQ29" s="2" t="s">
        <v>138</v>
      </c>
      <c r="JR29" s="2" t="s">
        <v>127</v>
      </c>
      <c r="JS29" s="2" t="s">
        <v>165</v>
      </c>
      <c r="JT29" s="2" t="s">
        <v>501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208</v>
      </c>
      <c r="KD29" s="2" t="s">
        <v>127</v>
      </c>
      <c r="KE29" s="2" t="s">
        <v>130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138</v>
      </c>
      <c r="KP29" s="2" t="s">
        <v>127</v>
      </c>
      <c r="KQ29" s="2" t="s">
        <v>305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138</v>
      </c>
      <c r="LB29" s="2" t="s">
        <v>127</v>
      </c>
      <c r="LC29" s="2" t="s">
        <v>248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170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138</v>
      </c>
      <c r="LZ29" s="2" t="s">
        <v>171</v>
      </c>
      <c r="MA29" s="2" t="s">
        <v>482</v>
      </c>
      <c r="MB29" s="2" t="s">
        <v>502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173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138</v>
      </c>
      <c r="NJ29" s="2" t="s">
        <v>127</v>
      </c>
      <c r="NK29" s="2" t="s">
        <v>174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173</v>
      </c>
      <c r="NV29" s="2" t="s">
        <v>154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176</v>
      </c>
      <c r="OH29" s="2" t="s">
        <v>127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170</v>
      </c>
      <c r="OT29" s="2" t="s">
        <v>127</v>
      </c>
      <c r="OU29" s="2" t="s">
        <v>130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173</v>
      </c>
      <c r="PF29" s="2" t="s">
        <v>127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173</v>
      </c>
      <c r="PR29" s="2" t="s">
        <v>127</v>
      </c>
      <c r="PS29" s="2" t="s">
        <v>130</v>
      </c>
      <c r="PT29" s="2" t="s">
        <v>130</v>
      </c>
      <c r="PU29" s="2" t="s">
        <v>140</v>
      </c>
      <c r="PV29" s="2" t="s">
        <v>130</v>
      </c>
      <c r="PW29" s="4"/>
      <c r="PX29" s="8"/>
      <c r="PY29" s="4"/>
      <c r="PZ29" s="8"/>
      <c r="QA29" s="7"/>
      <c r="QB29" s="7"/>
      <c r="QC29" s="2" t="s">
        <v>176</v>
      </c>
      <c r="QD29" s="2" t="s">
        <v>154</v>
      </c>
      <c r="QE29" s="2" t="s">
        <v>130</v>
      </c>
      <c r="QF29" s="2" t="s">
        <v>130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208</v>
      </c>
      <c r="QP29" s="2" t="s">
        <v>127</v>
      </c>
      <c r="QQ29" s="2" t="s">
        <v>130</v>
      </c>
      <c r="QR29" s="2" t="s">
        <v>130</v>
      </c>
      <c r="QS29" s="2" t="s">
        <v>140</v>
      </c>
      <c r="QT29" s="2" t="s">
        <v>130</v>
      </c>
    </row>
    <row r="30">
      <c r="A30" s="2" t="s">
        <v>503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444</v>
      </c>
      <c r="G30" s="2" t="s">
        <v>444</v>
      </c>
      <c r="H30" s="2" t="s">
        <v>444</v>
      </c>
      <c r="I30" s="2" t="s">
        <v>445</v>
      </c>
      <c r="J30" s="2" t="s">
        <v>233</v>
      </c>
      <c r="K30" s="2" t="s">
        <v>126</v>
      </c>
      <c r="L30" s="3">
        <v>76.43</v>
      </c>
      <c r="M30" s="3">
        <v>80.25</v>
      </c>
      <c r="N30" s="3">
        <v>146.99</v>
      </c>
      <c r="O30" s="2" t="s">
        <v>127</v>
      </c>
      <c r="P30" s="2" t="s">
        <v>180</v>
      </c>
      <c r="Q30" s="2" t="s">
        <v>129</v>
      </c>
      <c r="R30" s="2" t="s">
        <v>130</v>
      </c>
      <c r="S30" s="2" t="s">
        <v>478</v>
      </c>
      <c r="T30" s="2" t="s">
        <v>444</v>
      </c>
      <c r="U30" s="2" t="s">
        <v>409</v>
      </c>
      <c r="V30" s="2" t="s">
        <v>133</v>
      </c>
      <c r="W30" s="2" t="s">
        <v>134</v>
      </c>
      <c r="X30" s="2" t="s">
        <v>130</v>
      </c>
      <c r="Y30" s="2" t="s">
        <v>504</v>
      </c>
      <c r="Z30" s="4">
        <v>1010</v>
      </c>
      <c r="AA30" s="4">
        <f>=ROUNDDOWN(8.14516129032258,0)</f>
      </c>
      <c r="AB30" s="5">
        <v>124</v>
      </c>
      <c r="AC30" s="2" t="s">
        <v>136</v>
      </c>
      <c r="AD30" s="4">
        <v>370</v>
      </c>
      <c r="AE30" s="4">
        <v>1770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2720</v>
      </c>
      <c r="AQ30" s="8">
        <v>228271.51</v>
      </c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0.3578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2720</v>
      </c>
      <c r="BK30" s="8">
        <v>228271.51</v>
      </c>
      <c r="BL30" s="2" t="s">
        <v>505</v>
      </c>
      <c r="BM30" s="7">
        <v>1</v>
      </c>
      <c r="BN30" s="7">
        <v>1</v>
      </c>
      <c r="BO30" s="4">
        <v>1372</v>
      </c>
      <c r="BP30" s="8">
        <v>119281.68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130</v>
      </c>
      <c r="BX30" s="2" t="s">
        <v>481</v>
      </c>
      <c r="BY30" s="2" t="s">
        <v>140</v>
      </c>
      <c r="BZ30" s="2" t="s">
        <v>130</v>
      </c>
      <c r="CA30" s="4">
        <v>355</v>
      </c>
      <c r="CB30" s="8">
        <v>28048.55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504</v>
      </c>
      <c r="CJ30" s="2" t="s">
        <v>506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130</v>
      </c>
      <c r="CT30" s="2" t="s">
        <v>130</v>
      </c>
      <c r="CU30" s="2" t="s">
        <v>130</v>
      </c>
      <c r="CV30" s="2" t="s">
        <v>130</v>
      </c>
      <c r="CW30" s="2" t="s">
        <v>130</v>
      </c>
      <c r="CX30" s="2" t="s">
        <v>130</v>
      </c>
      <c r="CY30" s="4">
        <v>355</v>
      </c>
      <c r="CZ30" s="8">
        <v>29727.7</v>
      </c>
      <c r="DA30" s="4"/>
      <c r="DB30" s="8"/>
      <c r="DC30" s="7"/>
      <c r="DD30" s="7"/>
      <c r="DE30" s="2" t="s">
        <v>138</v>
      </c>
      <c r="DF30" s="2" t="s">
        <v>127</v>
      </c>
      <c r="DG30" s="2" t="s">
        <v>504</v>
      </c>
      <c r="DH30" s="2" t="s">
        <v>507</v>
      </c>
      <c r="DI30" s="2" t="s">
        <v>140</v>
      </c>
      <c r="DJ30" s="2" t="s">
        <v>130</v>
      </c>
      <c r="DK30" s="4">
        <v>140</v>
      </c>
      <c r="DL30" s="8">
        <v>11317.6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504</v>
      </c>
      <c r="DT30" s="2" t="s">
        <v>482</v>
      </c>
      <c r="DU30" s="2" t="s">
        <v>140</v>
      </c>
      <c r="DV30" s="2" t="s">
        <v>130</v>
      </c>
      <c r="DW30" s="4">
        <v>134</v>
      </c>
      <c r="DX30" s="8">
        <v>10292.54</v>
      </c>
      <c r="DY30" s="4"/>
      <c r="DZ30" s="8"/>
      <c r="EA30" s="7"/>
      <c r="EB30" s="7"/>
      <c r="EC30" s="2" t="s">
        <v>138</v>
      </c>
      <c r="ED30" s="2" t="s">
        <v>127</v>
      </c>
      <c r="EE30" s="2" t="s">
        <v>486</v>
      </c>
      <c r="EF30" s="2" t="s">
        <v>508</v>
      </c>
      <c r="EG30" s="2" t="s">
        <v>140</v>
      </c>
      <c r="EH30" s="2" t="s">
        <v>130</v>
      </c>
      <c r="EI30" s="4">
        <v>65</v>
      </c>
      <c r="EJ30" s="8">
        <v>5159.7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488</v>
      </c>
      <c r="ER30" s="2" t="s">
        <v>509</v>
      </c>
      <c r="ES30" s="2" t="s">
        <v>140</v>
      </c>
      <c r="ET30" s="2" t="s">
        <v>130</v>
      </c>
      <c r="EU30" s="4">
        <v>106</v>
      </c>
      <c r="EV30" s="8">
        <v>9187.02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510</v>
      </c>
      <c r="FD30" s="2" t="s">
        <v>511</v>
      </c>
      <c r="FE30" s="2" t="s">
        <v>140</v>
      </c>
      <c r="FF30" s="2" t="s">
        <v>130</v>
      </c>
      <c r="FG30" s="4">
        <v>57</v>
      </c>
      <c r="FH30" s="8">
        <v>4295.1</v>
      </c>
      <c r="FI30" s="4"/>
      <c r="FJ30" s="8"/>
      <c r="FK30" s="7"/>
      <c r="FL30" s="7"/>
      <c r="FM30" s="2" t="s">
        <v>138</v>
      </c>
      <c r="FN30" s="2" t="s">
        <v>127</v>
      </c>
      <c r="FO30" s="2" t="s">
        <v>490</v>
      </c>
      <c r="FP30" s="2" t="s">
        <v>512</v>
      </c>
      <c r="FQ30" s="2" t="s">
        <v>140</v>
      </c>
      <c r="FR30" s="2" t="s">
        <v>130</v>
      </c>
      <c r="FS30" s="4">
        <v>2</v>
      </c>
      <c r="FT30" s="8">
        <v>271.93</v>
      </c>
      <c r="FU30" s="4"/>
      <c r="FV30" s="8"/>
      <c r="FW30" s="7"/>
      <c r="FX30" s="7"/>
      <c r="FY30" s="2" t="s">
        <v>138</v>
      </c>
      <c r="FZ30" s="2" t="s">
        <v>127</v>
      </c>
      <c r="GA30" s="2" t="s">
        <v>492</v>
      </c>
      <c r="GB30" s="2" t="s">
        <v>513</v>
      </c>
      <c r="GC30" s="2" t="s">
        <v>140</v>
      </c>
      <c r="GD30" s="2" t="s">
        <v>130</v>
      </c>
      <c r="GE30" s="4">
        <v>52</v>
      </c>
      <c r="GF30" s="8">
        <v>4103.6</v>
      </c>
      <c r="GG30" s="4"/>
      <c r="GH30" s="8"/>
      <c r="GI30" s="7"/>
      <c r="GJ30" s="7"/>
      <c r="GK30" s="2" t="s">
        <v>138</v>
      </c>
      <c r="GL30" s="2" t="s">
        <v>127</v>
      </c>
      <c r="GM30" s="2" t="s">
        <v>195</v>
      </c>
      <c r="GN30" s="2" t="s">
        <v>514</v>
      </c>
      <c r="GO30" s="2" t="s">
        <v>140</v>
      </c>
      <c r="GP30" s="2" t="s">
        <v>130</v>
      </c>
      <c r="GQ30" s="4">
        <v>37</v>
      </c>
      <c r="GR30" s="8">
        <v>3023.12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495</v>
      </c>
      <c r="GZ30" s="2" t="s">
        <v>515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153</v>
      </c>
      <c r="HJ30" s="2" t="s">
        <v>154</v>
      </c>
      <c r="HK30" s="2" t="s">
        <v>198</v>
      </c>
      <c r="HL30" s="2" t="s">
        <v>497</v>
      </c>
      <c r="HM30" s="2" t="s">
        <v>140</v>
      </c>
      <c r="HN30" s="2" t="s">
        <v>130</v>
      </c>
      <c r="HO30" s="4">
        <v>32</v>
      </c>
      <c r="HP30" s="8">
        <v>2527.74</v>
      </c>
      <c r="HQ30" s="4"/>
      <c r="HR30" s="8"/>
      <c r="HS30" s="7"/>
      <c r="HT30" s="7"/>
      <c r="HU30" s="2" t="s">
        <v>138</v>
      </c>
      <c r="HV30" s="2" t="s">
        <v>127</v>
      </c>
      <c r="HW30" s="2" t="s">
        <v>277</v>
      </c>
      <c r="HX30" s="2" t="s">
        <v>516</v>
      </c>
      <c r="HY30" s="2" t="s">
        <v>140</v>
      </c>
      <c r="HZ30" s="2" t="s">
        <v>130</v>
      </c>
      <c r="IA30" s="4">
        <v>5</v>
      </c>
      <c r="IB30" s="8">
        <v>401.25</v>
      </c>
      <c r="IC30" s="4"/>
      <c r="ID30" s="8"/>
      <c r="IE30" s="7"/>
      <c r="IF30" s="7"/>
      <c r="IG30" s="2" t="s">
        <v>138</v>
      </c>
      <c r="IH30" s="2" t="s">
        <v>127</v>
      </c>
      <c r="II30" s="2" t="s">
        <v>517</v>
      </c>
      <c r="IJ30" s="2" t="s">
        <v>518</v>
      </c>
      <c r="IK30" s="2" t="s">
        <v>140</v>
      </c>
      <c r="IL30" s="2" t="s">
        <v>130</v>
      </c>
      <c r="IM30" s="4">
        <v>1</v>
      </c>
      <c r="IN30" s="8">
        <v>72.23</v>
      </c>
      <c r="IO30" s="4"/>
      <c r="IP30" s="8"/>
      <c r="IQ30" s="7"/>
      <c r="IR30" s="7"/>
      <c r="IS30" s="2" t="s">
        <v>138</v>
      </c>
      <c r="IT30" s="2" t="s">
        <v>154</v>
      </c>
      <c r="IU30" s="2" t="s">
        <v>224</v>
      </c>
      <c r="IV30" s="2" t="s">
        <v>428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176</v>
      </c>
      <c r="JF30" s="2" t="s">
        <v>127</v>
      </c>
      <c r="JG30" s="2" t="s">
        <v>500</v>
      </c>
      <c r="JH30" s="2" t="s">
        <v>130</v>
      </c>
      <c r="JI30" s="2" t="s">
        <v>140</v>
      </c>
      <c r="JJ30" s="2" t="s">
        <v>130</v>
      </c>
      <c r="JK30" s="4">
        <v>7</v>
      </c>
      <c r="JL30" s="8">
        <v>561.75</v>
      </c>
      <c r="JM30" s="4"/>
      <c r="JN30" s="8"/>
      <c r="JO30" s="7"/>
      <c r="JP30" s="7"/>
      <c r="JQ30" s="2" t="s">
        <v>138</v>
      </c>
      <c r="JR30" s="2" t="s">
        <v>127</v>
      </c>
      <c r="JS30" s="2" t="s">
        <v>165</v>
      </c>
      <c r="JT30" s="2" t="s">
        <v>519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208</v>
      </c>
      <c r="KD30" s="2" t="s">
        <v>127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138</v>
      </c>
      <c r="KP30" s="2" t="s">
        <v>127</v>
      </c>
      <c r="KQ30" s="2" t="s">
        <v>305</v>
      </c>
      <c r="KR30" s="2" t="s">
        <v>130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138</v>
      </c>
      <c r="LB30" s="2" t="s">
        <v>127</v>
      </c>
      <c r="LC30" s="2" t="s">
        <v>248</v>
      </c>
      <c r="LD30" s="2" t="s">
        <v>130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170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138</v>
      </c>
      <c r="LZ30" s="2" t="s">
        <v>171</v>
      </c>
      <c r="MA30" s="2" t="s">
        <v>504</v>
      </c>
      <c r="MB30" s="2" t="s">
        <v>507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130</v>
      </c>
      <c r="ML30" s="2" t="s">
        <v>130</v>
      </c>
      <c r="MM30" s="2" t="s">
        <v>130</v>
      </c>
      <c r="MN30" s="2" t="s">
        <v>130</v>
      </c>
      <c r="MO30" s="2" t="s">
        <v>130</v>
      </c>
      <c r="MP30" s="2" t="s">
        <v>130</v>
      </c>
      <c r="MQ30" s="4"/>
      <c r="MR30" s="8"/>
      <c r="MS30" s="4"/>
      <c r="MT30" s="8"/>
      <c r="MU30" s="7"/>
      <c r="MV30" s="7"/>
      <c r="MW30" s="2" t="s">
        <v>173</v>
      </c>
      <c r="MX30" s="2" t="s">
        <v>127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138</v>
      </c>
      <c r="NJ30" s="2" t="s">
        <v>127</v>
      </c>
      <c r="NK30" s="2" t="s">
        <v>174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173</v>
      </c>
      <c r="NV30" s="2" t="s">
        <v>154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176</v>
      </c>
      <c r="OH30" s="2" t="s">
        <v>127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170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212</v>
      </c>
      <c r="PF30" s="2" t="s">
        <v>127</v>
      </c>
      <c r="PG30" s="2" t="s">
        <v>130</v>
      </c>
      <c r="PH30" s="2" t="s">
        <v>130</v>
      </c>
      <c r="PI30" s="2" t="s">
        <v>140</v>
      </c>
      <c r="PJ30" s="2" t="s">
        <v>130</v>
      </c>
      <c r="PK30" s="4"/>
      <c r="PL30" s="8"/>
      <c r="PM30" s="4"/>
      <c r="PN30" s="8"/>
      <c r="PO30" s="7"/>
      <c r="PP30" s="7"/>
      <c r="PQ30" s="2" t="s">
        <v>173</v>
      </c>
      <c r="PR30" s="2" t="s">
        <v>127</v>
      </c>
      <c r="PS30" s="2" t="s">
        <v>130</v>
      </c>
      <c r="PT30" s="2" t="s">
        <v>130</v>
      </c>
      <c r="PU30" s="2" t="s">
        <v>140</v>
      </c>
      <c r="PV30" s="2" t="s">
        <v>130</v>
      </c>
      <c r="PW30" s="4"/>
      <c r="PX30" s="8"/>
      <c r="PY30" s="4"/>
      <c r="PZ30" s="8"/>
      <c r="QA30" s="7"/>
      <c r="QB30" s="7"/>
      <c r="QC30" s="2" t="s">
        <v>176</v>
      </c>
      <c r="QD30" s="2" t="s">
        <v>154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208</v>
      </c>
      <c r="QP30" s="2" t="s">
        <v>127</v>
      </c>
      <c r="QQ30" s="2" t="s">
        <v>130</v>
      </c>
      <c r="QR30" s="2" t="s">
        <v>130</v>
      </c>
      <c r="QS30" s="2" t="s">
        <v>140</v>
      </c>
      <c r="QT30" s="2" t="s">
        <v>130</v>
      </c>
    </row>
    <row r="31">
      <c r="A31" s="2" t="s">
        <v>520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444</v>
      </c>
      <c r="G31" s="2" t="s">
        <v>444</v>
      </c>
      <c r="H31" s="2" t="s">
        <v>444</v>
      </c>
      <c r="I31" s="2" t="s">
        <v>445</v>
      </c>
      <c r="J31" s="2" t="s">
        <v>251</v>
      </c>
      <c r="K31" s="2" t="s">
        <v>126</v>
      </c>
      <c r="L31" s="3">
        <v>81.63</v>
      </c>
      <c r="M31" s="3">
        <v>85.71</v>
      </c>
      <c r="N31" s="3">
        <v>156.99</v>
      </c>
      <c r="O31" s="2" t="s">
        <v>127</v>
      </c>
      <c r="P31" s="2" t="s">
        <v>180</v>
      </c>
      <c r="Q31" s="2" t="s">
        <v>129</v>
      </c>
      <c r="R31" s="2" t="s">
        <v>130</v>
      </c>
      <c r="S31" s="2" t="s">
        <v>478</v>
      </c>
      <c r="T31" s="2" t="s">
        <v>444</v>
      </c>
      <c r="U31" s="2" t="s">
        <v>409</v>
      </c>
      <c r="V31" s="2" t="s">
        <v>133</v>
      </c>
      <c r="W31" s="2" t="s">
        <v>134</v>
      </c>
      <c r="X31" s="2" t="s">
        <v>130</v>
      </c>
      <c r="Y31" s="2" t="s">
        <v>504</v>
      </c>
      <c r="Z31" s="4">
        <v>223</v>
      </c>
      <c r="AA31" s="4">
        <f>=ROUNDDOWN(0.933054393305439,0)</f>
      </c>
      <c r="AB31" s="5">
        <v>239</v>
      </c>
      <c r="AC31" s="2" t="s">
        <v>136</v>
      </c>
      <c r="AD31" s="4">
        <v>350</v>
      </c>
      <c r="AE31" s="4">
        <v>2060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2959</v>
      </c>
      <c r="AQ31" s="8">
        <v>264228.29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0.4142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2959</v>
      </c>
      <c r="BK31" s="8">
        <v>264228.29</v>
      </c>
      <c r="BL31" s="2" t="s">
        <v>521</v>
      </c>
      <c r="BM31" s="7">
        <v>1</v>
      </c>
      <c r="BN31" s="7">
        <v>1</v>
      </c>
      <c r="BO31" s="4">
        <v>1503</v>
      </c>
      <c r="BP31" s="8">
        <v>138065.58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130</v>
      </c>
      <c r="BX31" s="2" t="s">
        <v>481</v>
      </c>
      <c r="BY31" s="2" t="s">
        <v>140</v>
      </c>
      <c r="BZ31" s="2" t="s">
        <v>130</v>
      </c>
      <c r="CA31" s="4">
        <v>305</v>
      </c>
      <c r="CB31" s="8">
        <v>25821.3</v>
      </c>
      <c r="CC31" s="4"/>
      <c r="CD31" s="8"/>
      <c r="CE31" s="7"/>
      <c r="CF31" s="7"/>
      <c r="CG31" s="2" t="s">
        <v>138</v>
      </c>
      <c r="CH31" s="2" t="s">
        <v>127</v>
      </c>
      <c r="CI31" s="2" t="s">
        <v>522</v>
      </c>
      <c r="CJ31" s="2" t="s">
        <v>523</v>
      </c>
      <c r="CK31" s="2" t="s">
        <v>140</v>
      </c>
      <c r="CL31" s="2" t="s">
        <v>130</v>
      </c>
      <c r="CM31" s="4"/>
      <c r="CN31" s="8"/>
      <c r="CO31" s="4"/>
      <c r="CP31" s="8"/>
      <c r="CQ31" s="7"/>
      <c r="CR31" s="7"/>
      <c r="CS31" s="2" t="s">
        <v>130</v>
      </c>
      <c r="CT31" s="2" t="s">
        <v>130</v>
      </c>
      <c r="CU31" s="2" t="s">
        <v>130</v>
      </c>
      <c r="CV31" s="2" t="s">
        <v>130</v>
      </c>
      <c r="CW31" s="2" t="s">
        <v>130</v>
      </c>
      <c r="CX31" s="2" t="s">
        <v>130</v>
      </c>
      <c r="CY31" s="4">
        <v>354</v>
      </c>
      <c r="CZ31" s="8">
        <v>31760.88</v>
      </c>
      <c r="DA31" s="4"/>
      <c r="DB31" s="8"/>
      <c r="DC31" s="7"/>
      <c r="DD31" s="7"/>
      <c r="DE31" s="2" t="s">
        <v>138</v>
      </c>
      <c r="DF31" s="2" t="s">
        <v>127</v>
      </c>
      <c r="DG31" s="2" t="s">
        <v>522</v>
      </c>
      <c r="DH31" s="2" t="s">
        <v>502</v>
      </c>
      <c r="DI31" s="2" t="s">
        <v>140</v>
      </c>
      <c r="DJ31" s="2" t="s">
        <v>130</v>
      </c>
      <c r="DK31" s="4">
        <v>125</v>
      </c>
      <c r="DL31" s="8">
        <v>10792.5</v>
      </c>
      <c r="DM31" s="4"/>
      <c r="DN31" s="8"/>
      <c r="DO31" s="7"/>
      <c r="DP31" s="7"/>
      <c r="DQ31" s="2" t="s">
        <v>138</v>
      </c>
      <c r="DR31" s="2" t="s">
        <v>127</v>
      </c>
      <c r="DS31" s="2" t="s">
        <v>513</v>
      </c>
      <c r="DT31" s="2" t="s">
        <v>524</v>
      </c>
      <c r="DU31" s="2" t="s">
        <v>140</v>
      </c>
      <c r="DV31" s="2" t="s">
        <v>130</v>
      </c>
      <c r="DW31" s="4">
        <v>116</v>
      </c>
      <c r="DX31" s="8">
        <v>9545.64</v>
      </c>
      <c r="DY31" s="4"/>
      <c r="DZ31" s="8"/>
      <c r="EA31" s="7"/>
      <c r="EB31" s="7"/>
      <c r="EC31" s="2" t="s">
        <v>138</v>
      </c>
      <c r="ED31" s="2" t="s">
        <v>127</v>
      </c>
      <c r="EE31" s="2" t="s">
        <v>486</v>
      </c>
      <c r="EF31" s="2" t="s">
        <v>525</v>
      </c>
      <c r="EG31" s="2" t="s">
        <v>140</v>
      </c>
      <c r="EH31" s="2" t="s">
        <v>130</v>
      </c>
      <c r="EI31" s="4">
        <v>285</v>
      </c>
      <c r="EJ31" s="8">
        <v>24239.25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488</v>
      </c>
      <c r="ER31" s="2" t="s">
        <v>225</v>
      </c>
      <c r="ES31" s="2" t="s">
        <v>140</v>
      </c>
      <c r="ET31" s="2" t="s">
        <v>130</v>
      </c>
      <c r="EU31" s="4">
        <v>94</v>
      </c>
      <c r="EV31" s="8">
        <v>8701.58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510</v>
      </c>
      <c r="FD31" s="2" t="s">
        <v>526</v>
      </c>
      <c r="FE31" s="2" t="s">
        <v>140</v>
      </c>
      <c r="FF31" s="2" t="s">
        <v>130</v>
      </c>
      <c r="FG31" s="4">
        <v>37</v>
      </c>
      <c r="FH31" s="8">
        <v>3042.33</v>
      </c>
      <c r="FI31" s="4"/>
      <c r="FJ31" s="8"/>
      <c r="FK31" s="7"/>
      <c r="FL31" s="7"/>
      <c r="FM31" s="2" t="s">
        <v>138</v>
      </c>
      <c r="FN31" s="2" t="s">
        <v>127</v>
      </c>
      <c r="FO31" s="2" t="s">
        <v>490</v>
      </c>
      <c r="FP31" s="2" t="s">
        <v>527</v>
      </c>
      <c r="FQ31" s="2" t="s">
        <v>140</v>
      </c>
      <c r="FR31" s="2" t="s">
        <v>130</v>
      </c>
      <c r="FS31" s="4">
        <v>5</v>
      </c>
      <c r="FT31" s="8">
        <v>706.45</v>
      </c>
      <c r="FU31" s="4"/>
      <c r="FV31" s="8"/>
      <c r="FW31" s="7"/>
      <c r="FX31" s="7"/>
      <c r="FY31" s="2" t="s">
        <v>138</v>
      </c>
      <c r="FZ31" s="2" t="s">
        <v>127</v>
      </c>
      <c r="GA31" s="2" t="s">
        <v>492</v>
      </c>
      <c r="GB31" s="2" t="s">
        <v>528</v>
      </c>
      <c r="GC31" s="2" t="s">
        <v>140</v>
      </c>
      <c r="GD31" s="2" t="s">
        <v>130</v>
      </c>
      <c r="GE31" s="4">
        <v>51</v>
      </c>
      <c r="GF31" s="8">
        <v>4405.64</v>
      </c>
      <c r="GG31" s="4"/>
      <c r="GH31" s="8"/>
      <c r="GI31" s="7"/>
      <c r="GJ31" s="7"/>
      <c r="GK31" s="2" t="s">
        <v>138</v>
      </c>
      <c r="GL31" s="2" t="s">
        <v>127</v>
      </c>
      <c r="GM31" s="2" t="s">
        <v>195</v>
      </c>
      <c r="GN31" s="2" t="s">
        <v>382</v>
      </c>
      <c r="GO31" s="2" t="s">
        <v>140</v>
      </c>
      <c r="GP31" s="2" t="s">
        <v>130</v>
      </c>
      <c r="GQ31" s="4">
        <v>58</v>
      </c>
      <c r="GR31" s="8">
        <v>4974.32</v>
      </c>
      <c r="GS31" s="4"/>
      <c r="GT31" s="8"/>
      <c r="GU31" s="7"/>
      <c r="GV31" s="7"/>
      <c r="GW31" s="2" t="s">
        <v>138</v>
      </c>
      <c r="GX31" s="2" t="s">
        <v>127</v>
      </c>
      <c r="GY31" s="2" t="s">
        <v>495</v>
      </c>
      <c r="GZ31" s="2" t="s">
        <v>529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153</v>
      </c>
      <c r="HJ31" s="2" t="s">
        <v>154</v>
      </c>
      <c r="HK31" s="2" t="s">
        <v>198</v>
      </c>
      <c r="HL31" s="2" t="s">
        <v>165</v>
      </c>
      <c r="HM31" s="2" t="s">
        <v>140</v>
      </c>
      <c r="HN31" s="2" t="s">
        <v>130</v>
      </c>
      <c r="HO31" s="4">
        <v>16</v>
      </c>
      <c r="HP31" s="8">
        <v>1350</v>
      </c>
      <c r="HQ31" s="4"/>
      <c r="HR31" s="8"/>
      <c r="HS31" s="7"/>
      <c r="HT31" s="7"/>
      <c r="HU31" s="2" t="s">
        <v>138</v>
      </c>
      <c r="HV31" s="2" t="s">
        <v>127</v>
      </c>
      <c r="HW31" s="2" t="s">
        <v>277</v>
      </c>
      <c r="HX31" s="2" t="s">
        <v>384</v>
      </c>
      <c r="HY31" s="2" t="s">
        <v>140</v>
      </c>
      <c r="HZ31" s="2" t="s">
        <v>130</v>
      </c>
      <c r="IA31" s="4">
        <v>4</v>
      </c>
      <c r="IB31" s="8">
        <v>342.84</v>
      </c>
      <c r="IC31" s="4"/>
      <c r="ID31" s="8"/>
      <c r="IE31" s="7"/>
      <c r="IF31" s="7"/>
      <c r="IG31" s="2" t="s">
        <v>138</v>
      </c>
      <c r="IH31" s="2" t="s">
        <v>127</v>
      </c>
      <c r="II31" s="2" t="s">
        <v>530</v>
      </c>
      <c r="IJ31" s="2" t="s">
        <v>278</v>
      </c>
      <c r="IK31" s="2" t="s">
        <v>140</v>
      </c>
      <c r="IL31" s="2" t="s">
        <v>130</v>
      </c>
      <c r="IM31" s="4">
        <v>4</v>
      </c>
      <c r="IN31" s="8">
        <v>308.56</v>
      </c>
      <c r="IO31" s="4"/>
      <c r="IP31" s="8"/>
      <c r="IQ31" s="7"/>
      <c r="IR31" s="7"/>
      <c r="IS31" s="2" t="s">
        <v>138</v>
      </c>
      <c r="IT31" s="2" t="s">
        <v>154</v>
      </c>
      <c r="IU31" s="2" t="s">
        <v>224</v>
      </c>
      <c r="IV31" s="2" t="s">
        <v>531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176</v>
      </c>
      <c r="JF31" s="2" t="s">
        <v>127</v>
      </c>
      <c r="JG31" s="2" t="s">
        <v>500</v>
      </c>
      <c r="JH31" s="2" t="s">
        <v>130</v>
      </c>
      <c r="JI31" s="2" t="s">
        <v>140</v>
      </c>
      <c r="JJ31" s="2" t="s">
        <v>130</v>
      </c>
      <c r="JK31" s="4">
        <v>2</v>
      </c>
      <c r="JL31" s="8">
        <v>171.42</v>
      </c>
      <c r="JM31" s="4"/>
      <c r="JN31" s="8"/>
      <c r="JO31" s="7"/>
      <c r="JP31" s="7"/>
      <c r="JQ31" s="2" t="s">
        <v>138</v>
      </c>
      <c r="JR31" s="2" t="s">
        <v>127</v>
      </c>
      <c r="JS31" s="2" t="s">
        <v>165</v>
      </c>
      <c r="JT31" s="2" t="s">
        <v>532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208</v>
      </c>
      <c r="KD31" s="2" t="s">
        <v>127</v>
      </c>
      <c r="KE31" s="2" t="s">
        <v>130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138</v>
      </c>
      <c r="KP31" s="2" t="s">
        <v>127</v>
      </c>
      <c r="KQ31" s="2" t="s">
        <v>305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138</v>
      </c>
      <c r="LB31" s="2" t="s">
        <v>127</v>
      </c>
      <c r="LC31" s="2" t="s">
        <v>248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170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138</v>
      </c>
      <c r="LZ31" s="2" t="s">
        <v>171</v>
      </c>
      <c r="MA31" s="2" t="s">
        <v>513</v>
      </c>
      <c r="MB31" s="2" t="s">
        <v>533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130</v>
      </c>
      <c r="ML31" s="2" t="s">
        <v>130</v>
      </c>
      <c r="MM31" s="2" t="s">
        <v>130</v>
      </c>
      <c r="MN31" s="2" t="s">
        <v>130</v>
      </c>
      <c r="MO31" s="2" t="s">
        <v>130</v>
      </c>
      <c r="MP31" s="2" t="s">
        <v>130</v>
      </c>
      <c r="MQ31" s="4"/>
      <c r="MR31" s="8"/>
      <c r="MS31" s="4"/>
      <c r="MT31" s="8"/>
      <c r="MU31" s="7"/>
      <c r="MV31" s="7"/>
      <c r="MW31" s="2" t="s">
        <v>173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138</v>
      </c>
      <c r="NJ31" s="2" t="s">
        <v>127</v>
      </c>
      <c r="NK31" s="2" t="s">
        <v>174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173</v>
      </c>
      <c r="NV31" s="2" t="s">
        <v>154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176</v>
      </c>
      <c r="OH31" s="2" t="s">
        <v>127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170</v>
      </c>
      <c r="OT31" s="2" t="s">
        <v>127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212</v>
      </c>
      <c r="PF31" s="2" t="s">
        <v>127</v>
      </c>
      <c r="PG31" s="2" t="s">
        <v>130</v>
      </c>
      <c r="PH31" s="2" t="s">
        <v>130</v>
      </c>
      <c r="PI31" s="2" t="s">
        <v>140</v>
      </c>
      <c r="PJ31" s="2" t="s">
        <v>130</v>
      </c>
      <c r="PK31" s="4"/>
      <c r="PL31" s="8"/>
      <c r="PM31" s="4"/>
      <c r="PN31" s="8"/>
      <c r="PO31" s="7"/>
      <c r="PP31" s="7"/>
      <c r="PQ31" s="2" t="s">
        <v>173</v>
      </c>
      <c r="PR31" s="2" t="s">
        <v>127</v>
      </c>
      <c r="PS31" s="2" t="s">
        <v>130</v>
      </c>
      <c r="PT31" s="2" t="s">
        <v>130</v>
      </c>
      <c r="PU31" s="2" t="s">
        <v>140</v>
      </c>
      <c r="PV31" s="2" t="s">
        <v>130</v>
      </c>
      <c r="PW31" s="4"/>
      <c r="PX31" s="8"/>
      <c r="PY31" s="4"/>
      <c r="PZ31" s="8"/>
      <c r="QA31" s="7"/>
      <c r="QB31" s="7"/>
      <c r="QC31" s="2" t="s">
        <v>176</v>
      </c>
      <c r="QD31" s="2" t="s">
        <v>154</v>
      </c>
      <c r="QE31" s="2" t="s">
        <v>130</v>
      </c>
      <c r="QF31" s="2" t="s">
        <v>130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208</v>
      </c>
      <c r="QP31" s="2" t="s">
        <v>127</v>
      </c>
      <c r="QQ31" s="2" t="s">
        <v>130</v>
      </c>
      <c r="QR31" s="2" t="s">
        <v>130</v>
      </c>
      <c r="QS31" s="2" t="s">
        <v>140</v>
      </c>
      <c r="QT31" s="2" t="s">
        <v>130</v>
      </c>
    </row>
    <row r="32">
      <c r="A32" s="2" t="s">
        <v>534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444</v>
      </c>
      <c r="G32" s="2" t="s">
        <v>444</v>
      </c>
      <c r="H32" s="2" t="s">
        <v>444</v>
      </c>
      <c r="I32" s="2" t="s">
        <v>445</v>
      </c>
      <c r="J32" s="2" t="s">
        <v>269</v>
      </c>
      <c r="K32" s="2" t="s">
        <v>126</v>
      </c>
      <c r="L32" s="3">
        <v>81.63</v>
      </c>
      <c r="M32" s="3">
        <v>85.71</v>
      </c>
      <c r="N32" s="3">
        <v>156.99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478</v>
      </c>
      <c r="T32" s="2" t="s">
        <v>444</v>
      </c>
      <c r="U32" s="2" t="s">
        <v>409</v>
      </c>
      <c r="V32" s="2" t="s">
        <v>133</v>
      </c>
      <c r="W32" s="2" t="s">
        <v>134</v>
      </c>
      <c r="X32" s="2" t="s">
        <v>130</v>
      </c>
      <c r="Y32" s="2" t="s">
        <v>504</v>
      </c>
      <c r="Z32" s="4">
        <v>745</v>
      </c>
      <c r="AA32" s="4">
        <f>=ROUNDDOWN(33.8636363636364,0)</f>
      </c>
      <c r="AB32" s="5">
        <v>22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495</v>
      </c>
      <c r="AQ32" s="8">
        <v>44278.56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0.0694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495</v>
      </c>
      <c r="BK32" s="8">
        <v>44278.56</v>
      </c>
      <c r="BL32" s="2" t="s">
        <v>535</v>
      </c>
      <c r="BM32" s="7">
        <v>1</v>
      </c>
      <c r="BN32" s="7">
        <v>1</v>
      </c>
      <c r="BO32" s="4">
        <v>218</v>
      </c>
      <c r="BP32" s="8">
        <v>20306.7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130</v>
      </c>
      <c r="BX32" s="2" t="s">
        <v>481</v>
      </c>
      <c r="BY32" s="2" t="s">
        <v>140</v>
      </c>
      <c r="BZ32" s="2" t="s">
        <v>130</v>
      </c>
      <c r="CA32" s="4">
        <v>67</v>
      </c>
      <c r="CB32" s="8">
        <v>5672.22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522</v>
      </c>
      <c r="CJ32" s="2" t="s">
        <v>536</v>
      </c>
      <c r="CK32" s="2" t="s">
        <v>140</v>
      </c>
      <c r="CL32" s="2" t="s">
        <v>130</v>
      </c>
      <c r="CM32" s="4"/>
      <c r="CN32" s="8"/>
      <c r="CO32" s="4"/>
      <c r="CP32" s="8"/>
      <c r="CQ32" s="7"/>
      <c r="CR32" s="7"/>
      <c r="CS32" s="2" t="s">
        <v>130</v>
      </c>
      <c r="CT32" s="2" t="s">
        <v>130</v>
      </c>
      <c r="CU32" s="2" t="s">
        <v>130</v>
      </c>
      <c r="CV32" s="2" t="s">
        <v>130</v>
      </c>
      <c r="CW32" s="2" t="s">
        <v>130</v>
      </c>
      <c r="CX32" s="2" t="s">
        <v>130</v>
      </c>
      <c r="CY32" s="4">
        <v>75</v>
      </c>
      <c r="CZ32" s="8">
        <v>6729</v>
      </c>
      <c r="DA32" s="4"/>
      <c r="DB32" s="8"/>
      <c r="DC32" s="7"/>
      <c r="DD32" s="7"/>
      <c r="DE32" s="2" t="s">
        <v>138</v>
      </c>
      <c r="DF32" s="2" t="s">
        <v>127</v>
      </c>
      <c r="DG32" s="2" t="s">
        <v>522</v>
      </c>
      <c r="DH32" s="2" t="s">
        <v>537</v>
      </c>
      <c r="DI32" s="2" t="s">
        <v>140</v>
      </c>
      <c r="DJ32" s="2" t="s">
        <v>130</v>
      </c>
      <c r="DK32" s="4">
        <v>38</v>
      </c>
      <c r="DL32" s="8">
        <v>3280.92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513</v>
      </c>
      <c r="DT32" s="2" t="s">
        <v>524</v>
      </c>
      <c r="DU32" s="2" t="s">
        <v>140</v>
      </c>
      <c r="DV32" s="2" t="s">
        <v>130</v>
      </c>
      <c r="DW32" s="4">
        <v>43</v>
      </c>
      <c r="DX32" s="8">
        <v>3538.47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486</v>
      </c>
      <c r="EF32" s="2" t="s">
        <v>538</v>
      </c>
      <c r="EG32" s="2" t="s">
        <v>140</v>
      </c>
      <c r="EH32" s="2" t="s">
        <v>130</v>
      </c>
      <c r="EI32" s="4"/>
      <c r="EJ32" s="8"/>
      <c r="EK32" s="4"/>
      <c r="EL32" s="8"/>
      <c r="EM32" s="7"/>
      <c r="EN32" s="7"/>
      <c r="EO32" s="2" t="s">
        <v>138</v>
      </c>
      <c r="EP32" s="2" t="s">
        <v>171</v>
      </c>
      <c r="EQ32" s="2" t="s">
        <v>488</v>
      </c>
      <c r="ER32" s="2" t="s">
        <v>539</v>
      </c>
      <c r="ES32" s="2" t="s">
        <v>140</v>
      </c>
      <c r="ET32" s="2" t="s">
        <v>130</v>
      </c>
      <c r="EU32" s="4">
        <v>22</v>
      </c>
      <c r="EV32" s="8">
        <v>2036.54</v>
      </c>
      <c r="EW32" s="4"/>
      <c r="EX32" s="8"/>
      <c r="EY32" s="7"/>
      <c r="EZ32" s="7"/>
      <c r="FA32" s="2" t="s">
        <v>138</v>
      </c>
      <c r="FB32" s="2" t="s">
        <v>127</v>
      </c>
      <c r="FC32" s="2" t="s">
        <v>510</v>
      </c>
      <c r="FD32" s="2" t="s">
        <v>540</v>
      </c>
      <c r="FE32" s="2" t="s">
        <v>140</v>
      </c>
      <c r="FF32" s="2" t="s">
        <v>130</v>
      </c>
      <c r="FG32" s="4">
        <v>11</v>
      </c>
      <c r="FH32" s="8">
        <v>865.19</v>
      </c>
      <c r="FI32" s="4"/>
      <c r="FJ32" s="8"/>
      <c r="FK32" s="7"/>
      <c r="FL32" s="7"/>
      <c r="FM32" s="2" t="s">
        <v>138</v>
      </c>
      <c r="FN32" s="2" t="s">
        <v>127</v>
      </c>
      <c r="FO32" s="2" t="s">
        <v>490</v>
      </c>
      <c r="FP32" s="2" t="s">
        <v>527</v>
      </c>
      <c r="FQ32" s="2" t="s">
        <v>140</v>
      </c>
      <c r="FR32" s="2" t="s">
        <v>130</v>
      </c>
      <c r="FS32" s="4">
        <v>1</v>
      </c>
      <c r="FT32" s="8">
        <v>156.99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492</v>
      </c>
      <c r="GB32" s="2" t="s">
        <v>541</v>
      </c>
      <c r="GC32" s="2" t="s">
        <v>140</v>
      </c>
      <c r="GD32" s="2" t="s">
        <v>130</v>
      </c>
      <c r="GE32" s="4">
        <v>6</v>
      </c>
      <c r="GF32" s="8">
        <v>497.28</v>
      </c>
      <c r="GG32" s="4"/>
      <c r="GH32" s="8"/>
      <c r="GI32" s="7"/>
      <c r="GJ32" s="7"/>
      <c r="GK32" s="2" t="s">
        <v>138</v>
      </c>
      <c r="GL32" s="2" t="s">
        <v>127</v>
      </c>
      <c r="GM32" s="2" t="s">
        <v>542</v>
      </c>
      <c r="GN32" s="2" t="s">
        <v>543</v>
      </c>
      <c r="GO32" s="2" t="s">
        <v>140</v>
      </c>
      <c r="GP32" s="2" t="s">
        <v>130</v>
      </c>
      <c r="GQ32" s="4">
        <v>1</v>
      </c>
      <c r="GR32" s="8">
        <v>85.72</v>
      </c>
      <c r="GS32" s="4"/>
      <c r="GT32" s="8"/>
      <c r="GU32" s="7"/>
      <c r="GV32" s="7"/>
      <c r="GW32" s="2" t="s">
        <v>138</v>
      </c>
      <c r="GX32" s="2" t="s">
        <v>127</v>
      </c>
      <c r="GY32" s="2" t="s">
        <v>495</v>
      </c>
      <c r="GZ32" s="2" t="s">
        <v>544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153</v>
      </c>
      <c r="HJ32" s="2" t="s">
        <v>154</v>
      </c>
      <c r="HK32" s="2" t="s">
        <v>198</v>
      </c>
      <c r="HL32" s="2" t="s">
        <v>545</v>
      </c>
      <c r="HM32" s="2" t="s">
        <v>140</v>
      </c>
      <c r="HN32" s="2" t="s">
        <v>130</v>
      </c>
      <c r="HO32" s="4">
        <v>3</v>
      </c>
      <c r="HP32" s="8">
        <v>261</v>
      </c>
      <c r="HQ32" s="4"/>
      <c r="HR32" s="8"/>
      <c r="HS32" s="7"/>
      <c r="HT32" s="7"/>
      <c r="HU32" s="2" t="s">
        <v>138</v>
      </c>
      <c r="HV32" s="2" t="s">
        <v>127</v>
      </c>
      <c r="HW32" s="2" t="s">
        <v>277</v>
      </c>
      <c r="HX32" s="2" t="s">
        <v>546</v>
      </c>
      <c r="HY32" s="2" t="s">
        <v>140</v>
      </c>
      <c r="HZ32" s="2" t="s">
        <v>130</v>
      </c>
      <c r="IA32" s="4">
        <v>6</v>
      </c>
      <c r="IB32" s="8">
        <v>514.26</v>
      </c>
      <c r="IC32" s="4"/>
      <c r="ID32" s="8"/>
      <c r="IE32" s="7"/>
      <c r="IF32" s="7"/>
      <c r="IG32" s="2" t="s">
        <v>138</v>
      </c>
      <c r="IH32" s="2" t="s">
        <v>127</v>
      </c>
      <c r="II32" s="2" t="s">
        <v>262</v>
      </c>
      <c r="IJ32" s="2" t="s">
        <v>547</v>
      </c>
      <c r="IK32" s="2" t="s">
        <v>140</v>
      </c>
      <c r="IL32" s="2" t="s">
        <v>130</v>
      </c>
      <c r="IM32" s="4">
        <v>1</v>
      </c>
      <c r="IN32" s="8">
        <v>77.14</v>
      </c>
      <c r="IO32" s="4"/>
      <c r="IP32" s="8"/>
      <c r="IQ32" s="7"/>
      <c r="IR32" s="7"/>
      <c r="IS32" s="2" t="s">
        <v>138</v>
      </c>
      <c r="IT32" s="2" t="s">
        <v>154</v>
      </c>
      <c r="IU32" s="2" t="s">
        <v>224</v>
      </c>
      <c r="IV32" s="2" t="s">
        <v>548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176</v>
      </c>
      <c r="JF32" s="2" t="s">
        <v>127</v>
      </c>
      <c r="JG32" s="2" t="s">
        <v>500</v>
      </c>
      <c r="JH32" s="2" t="s">
        <v>130</v>
      </c>
      <c r="JI32" s="2" t="s">
        <v>140</v>
      </c>
      <c r="JJ32" s="2" t="s">
        <v>130</v>
      </c>
      <c r="JK32" s="4">
        <v>3</v>
      </c>
      <c r="JL32" s="8">
        <v>257.13</v>
      </c>
      <c r="JM32" s="4"/>
      <c r="JN32" s="8"/>
      <c r="JO32" s="7"/>
      <c r="JP32" s="7"/>
      <c r="JQ32" s="2" t="s">
        <v>138</v>
      </c>
      <c r="JR32" s="2" t="s">
        <v>127</v>
      </c>
      <c r="JS32" s="2" t="s">
        <v>165</v>
      </c>
      <c r="JT32" s="2" t="s">
        <v>461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208</v>
      </c>
      <c r="KD32" s="2" t="s">
        <v>127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138</v>
      </c>
      <c r="KP32" s="2" t="s">
        <v>127</v>
      </c>
      <c r="KQ32" s="2" t="s">
        <v>305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138</v>
      </c>
      <c r="LB32" s="2" t="s">
        <v>127</v>
      </c>
      <c r="LC32" s="2" t="s">
        <v>248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170</v>
      </c>
      <c r="LN32" s="2" t="s">
        <v>127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138</v>
      </c>
      <c r="LZ32" s="2" t="s">
        <v>171</v>
      </c>
      <c r="MA32" s="2" t="s">
        <v>513</v>
      </c>
      <c r="MB32" s="2" t="s">
        <v>549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130</v>
      </c>
      <c r="ML32" s="2" t="s">
        <v>130</v>
      </c>
      <c r="MM32" s="2" t="s">
        <v>130</v>
      </c>
      <c r="MN32" s="2" t="s">
        <v>130</v>
      </c>
      <c r="MO32" s="2" t="s">
        <v>130</v>
      </c>
      <c r="MP32" s="2" t="s">
        <v>130</v>
      </c>
      <c r="MQ32" s="4"/>
      <c r="MR32" s="8"/>
      <c r="MS32" s="4"/>
      <c r="MT32" s="8"/>
      <c r="MU32" s="7"/>
      <c r="MV32" s="7"/>
      <c r="MW32" s="2" t="s">
        <v>173</v>
      </c>
      <c r="MX32" s="2" t="s">
        <v>127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138</v>
      </c>
      <c r="NJ32" s="2" t="s">
        <v>127</v>
      </c>
      <c r="NK32" s="2" t="s">
        <v>174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173</v>
      </c>
      <c r="NV32" s="2" t="s">
        <v>154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176</v>
      </c>
      <c r="OH32" s="2" t="s">
        <v>127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170</v>
      </c>
      <c r="OT32" s="2" t="s">
        <v>127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173</v>
      </c>
      <c r="PF32" s="2" t="s">
        <v>127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173</v>
      </c>
      <c r="PR32" s="2" t="s">
        <v>127</v>
      </c>
      <c r="PS32" s="2" t="s">
        <v>130</v>
      </c>
      <c r="PT32" s="2" t="s">
        <v>130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176</v>
      </c>
      <c r="QD32" s="2" t="s">
        <v>154</v>
      </c>
      <c r="QE32" s="2" t="s">
        <v>130</v>
      </c>
      <c r="QF32" s="2" t="s">
        <v>130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208</v>
      </c>
      <c r="QP32" s="2" t="s">
        <v>127</v>
      </c>
      <c r="QQ32" s="2" t="s">
        <v>130</v>
      </c>
      <c r="QR32" s="2" t="s">
        <v>130</v>
      </c>
      <c r="QS32" s="2" t="s">
        <v>140</v>
      </c>
      <c r="QT32" s="2" t="s">
        <v>130</v>
      </c>
    </row>
    <row r="33">
      <c r="A33" s="2" t="s">
        <v>550</v>
      </c>
      <c r="B33" s="2" t="s">
        <v>119</v>
      </c>
      <c r="C33" s="2" t="s">
        <v>405</v>
      </c>
      <c r="D33" s="2" t="s">
        <v>121</v>
      </c>
      <c r="E33" s="2" t="s">
        <v>122</v>
      </c>
      <c r="F33" s="2" t="s">
        <v>551</v>
      </c>
      <c r="G33" s="2" t="s">
        <v>551</v>
      </c>
      <c r="H33" s="2" t="s">
        <v>551</v>
      </c>
      <c r="I33" s="2" t="s">
        <v>124</v>
      </c>
      <c r="J33" s="2" t="s">
        <v>125</v>
      </c>
      <c r="K33" s="2" t="s">
        <v>126</v>
      </c>
      <c r="L33" s="3">
        <v>38.09</v>
      </c>
      <c r="M33" s="3">
        <v>39.99</v>
      </c>
      <c r="N33" s="3">
        <v>79.99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552</v>
      </c>
      <c r="T33" s="2" t="s">
        <v>551</v>
      </c>
      <c r="U33" s="2" t="s">
        <v>409</v>
      </c>
      <c r="V33" s="2" t="s">
        <v>133</v>
      </c>
      <c r="W33" s="2" t="s">
        <v>134</v>
      </c>
      <c r="X33" s="2" t="s">
        <v>130</v>
      </c>
      <c r="Y33" s="2" t="s">
        <v>553</v>
      </c>
      <c r="Z33" s="4">
        <v>489</v>
      </c>
      <c r="AA33" s="4">
        <f>=ROUNDDOWN(30.5625,0)</f>
      </c>
      <c r="AB33" s="5">
        <v>16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270</v>
      </c>
      <c r="AQ33" s="8">
        <v>11374.76</v>
      </c>
      <c r="AR33" s="4"/>
      <c r="AS33" s="8"/>
      <c r="AT33" s="7"/>
      <c r="AU33" s="7"/>
      <c r="AV33" s="4">
        <v>6457</v>
      </c>
      <c r="AW33" s="8">
        <v>408164.75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0.0279</v>
      </c>
      <c r="BC33" s="4">
        <v>6457</v>
      </c>
      <c r="BD33" s="8">
        <v>408164.75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1</v>
      </c>
      <c r="BJ33" s="4">
        <v>270</v>
      </c>
      <c r="BK33" s="8">
        <v>11374.76</v>
      </c>
      <c r="BL33" s="2" t="s">
        <v>554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170</v>
      </c>
      <c r="BV33" s="2" t="s">
        <v>127</v>
      </c>
      <c r="BW33" s="2" t="s">
        <v>130</v>
      </c>
      <c r="BX33" s="2" t="s">
        <v>130</v>
      </c>
      <c r="BY33" s="2" t="s">
        <v>140</v>
      </c>
      <c r="BZ33" s="2" t="s">
        <v>130</v>
      </c>
      <c r="CA33" s="4">
        <v>123</v>
      </c>
      <c r="CB33" s="8">
        <v>5312.37</v>
      </c>
      <c r="CC33" s="4"/>
      <c r="CD33" s="8"/>
      <c r="CE33" s="7"/>
      <c r="CF33" s="7"/>
      <c r="CG33" s="2" t="s">
        <v>138</v>
      </c>
      <c r="CH33" s="2" t="s">
        <v>127</v>
      </c>
      <c r="CI33" s="2" t="s">
        <v>555</v>
      </c>
      <c r="CJ33" s="2" t="s">
        <v>556</v>
      </c>
      <c r="CK33" s="2" t="s">
        <v>140</v>
      </c>
      <c r="CL33" s="2" t="s">
        <v>130</v>
      </c>
      <c r="CM33" s="4"/>
      <c r="CN33" s="8"/>
      <c r="CO33" s="4"/>
      <c r="CP33" s="8"/>
      <c r="CQ33" s="7"/>
      <c r="CR33" s="7"/>
      <c r="CS33" s="2" t="s">
        <v>130</v>
      </c>
      <c r="CT33" s="2" t="s">
        <v>130</v>
      </c>
      <c r="CU33" s="2" t="s">
        <v>130</v>
      </c>
      <c r="CV33" s="2" t="s">
        <v>130</v>
      </c>
      <c r="CW33" s="2" t="s">
        <v>130</v>
      </c>
      <c r="CX33" s="2" t="s">
        <v>130</v>
      </c>
      <c r="CY33" s="4">
        <v>41</v>
      </c>
      <c r="CZ33" s="8">
        <v>1721.59</v>
      </c>
      <c r="DA33" s="4"/>
      <c r="DB33" s="8"/>
      <c r="DC33" s="7"/>
      <c r="DD33" s="7"/>
      <c r="DE33" s="2" t="s">
        <v>138</v>
      </c>
      <c r="DF33" s="2" t="s">
        <v>127</v>
      </c>
      <c r="DG33" s="2" t="s">
        <v>263</v>
      </c>
      <c r="DH33" s="2" t="s">
        <v>557</v>
      </c>
      <c r="DI33" s="2" t="s">
        <v>140</v>
      </c>
      <c r="DJ33" s="2" t="s">
        <v>130</v>
      </c>
      <c r="DK33" s="4">
        <v>42</v>
      </c>
      <c r="DL33" s="8">
        <v>1813.98</v>
      </c>
      <c r="DM33" s="4"/>
      <c r="DN33" s="8"/>
      <c r="DO33" s="7"/>
      <c r="DP33" s="7"/>
      <c r="DQ33" s="2" t="s">
        <v>138</v>
      </c>
      <c r="DR33" s="2" t="s">
        <v>127</v>
      </c>
      <c r="DS33" s="2" t="s">
        <v>558</v>
      </c>
      <c r="DT33" s="2" t="s">
        <v>559</v>
      </c>
      <c r="DU33" s="2" t="s">
        <v>140</v>
      </c>
      <c r="DV33" s="2" t="s">
        <v>130</v>
      </c>
      <c r="DW33" s="4">
        <v>4</v>
      </c>
      <c r="DX33" s="8">
        <v>167.96</v>
      </c>
      <c r="DY33" s="4"/>
      <c r="DZ33" s="8"/>
      <c r="EA33" s="7"/>
      <c r="EB33" s="7"/>
      <c r="EC33" s="2" t="s">
        <v>138</v>
      </c>
      <c r="ED33" s="2" t="s">
        <v>127</v>
      </c>
      <c r="EE33" s="2" t="s">
        <v>560</v>
      </c>
      <c r="EF33" s="2" t="s">
        <v>561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173</v>
      </c>
      <c r="EP33" s="2" t="s">
        <v>127</v>
      </c>
      <c r="EQ33" s="2" t="s">
        <v>130</v>
      </c>
      <c r="ER33" s="2" t="s">
        <v>130</v>
      </c>
      <c r="ES33" s="2" t="s">
        <v>140</v>
      </c>
      <c r="ET33" s="2" t="s">
        <v>130</v>
      </c>
      <c r="EU33" s="4">
        <v>22</v>
      </c>
      <c r="EV33" s="8">
        <v>923.78</v>
      </c>
      <c r="EW33" s="4"/>
      <c r="EX33" s="8"/>
      <c r="EY33" s="7"/>
      <c r="EZ33" s="7"/>
      <c r="FA33" s="2" t="s">
        <v>138</v>
      </c>
      <c r="FB33" s="2" t="s">
        <v>127</v>
      </c>
      <c r="FC33" s="2" t="s">
        <v>562</v>
      </c>
      <c r="FD33" s="2" t="s">
        <v>563</v>
      </c>
      <c r="FE33" s="2" t="s">
        <v>140</v>
      </c>
      <c r="FF33" s="2" t="s">
        <v>130</v>
      </c>
      <c r="FG33" s="4">
        <v>29</v>
      </c>
      <c r="FH33" s="8">
        <v>1071.27</v>
      </c>
      <c r="FI33" s="4"/>
      <c r="FJ33" s="8"/>
      <c r="FK33" s="7"/>
      <c r="FL33" s="7"/>
      <c r="FM33" s="2" t="s">
        <v>138</v>
      </c>
      <c r="FN33" s="2" t="s">
        <v>127</v>
      </c>
      <c r="FO33" s="2" t="s">
        <v>564</v>
      </c>
      <c r="FP33" s="2" t="s">
        <v>565</v>
      </c>
      <c r="FQ33" s="2" t="s">
        <v>140</v>
      </c>
      <c r="FR33" s="2" t="s">
        <v>130</v>
      </c>
      <c r="FS33" s="4">
        <v>1</v>
      </c>
      <c r="FT33" s="8">
        <v>73.59</v>
      </c>
      <c r="FU33" s="4"/>
      <c r="FV33" s="8"/>
      <c r="FW33" s="7"/>
      <c r="FX33" s="7"/>
      <c r="FY33" s="2" t="s">
        <v>138</v>
      </c>
      <c r="FZ33" s="2" t="s">
        <v>127</v>
      </c>
      <c r="GA33" s="2" t="s">
        <v>553</v>
      </c>
      <c r="GB33" s="2" t="s">
        <v>555</v>
      </c>
      <c r="GC33" s="2" t="s">
        <v>140</v>
      </c>
      <c r="GD33" s="2" t="s">
        <v>130</v>
      </c>
      <c r="GE33" s="4">
        <v>5</v>
      </c>
      <c r="GF33" s="8">
        <v>205.75</v>
      </c>
      <c r="GG33" s="4"/>
      <c r="GH33" s="8"/>
      <c r="GI33" s="7"/>
      <c r="GJ33" s="7"/>
      <c r="GK33" s="2" t="s">
        <v>138</v>
      </c>
      <c r="GL33" s="2" t="s">
        <v>127</v>
      </c>
      <c r="GM33" s="2" t="s">
        <v>566</v>
      </c>
      <c r="GN33" s="2" t="s">
        <v>567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138</v>
      </c>
      <c r="GX33" s="2" t="s">
        <v>127</v>
      </c>
      <c r="GY33" s="2" t="s">
        <v>553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173</v>
      </c>
      <c r="HJ33" s="2" t="s">
        <v>127</v>
      </c>
      <c r="HK33" s="2" t="s">
        <v>130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176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173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>
        <v>1</v>
      </c>
      <c r="IN33" s="8">
        <v>39.99</v>
      </c>
      <c r="IO33" s="4"/>
      <c r="IP33" s="8"/>
      <c r="IQ33" s="7"/>
      <c r="IR33" s="7"/>
      <c r="IS33" s="2" t="s">
        <v>138</v>
      </c>
      <c r="IT33" s="2" t="s">
        <v>154</v>
      </c>
      <c r="IU33" s="2" t="s">
        <v>568</v>
      </c>
      <c r="IV33" s="2" t="s">
        <v>569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173</v>
      </c>
      <c r="JF33" s="2" t="s">
        <v>127</v>
      </c>
      <c r="JG33" s="2" t="s">
        <v>130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173</v>
      </c>
      <c r="JR33" s="2" t="s">
        <v>127</v>
      </c>
      <c r="JS33" s="2" t="s">
        <v>130</v>
      </c>
      <c r="JT33" s="2" t="s">
        <v>130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173</v>
      </c>
      <c r="KD33" s="2" t="s">
        <v>127</v>
      </c>
      <c r="KE33" s="2" t="s">
        <v>130</v>
      </c>
      <c r="KF33" s="2" t="s">
        <v>130</v>
      </c>
      <c r="KG33" s="2" t="s">
        <v>140</v>
      </c>
      <c r="KH33" s="2" t="s">
        <v>130</v>
      </c>
      <c r="KI33" s="4"/>
      <c r="KJ33" s="8"/>
      <c r="KK33" s="4"/>
      <c r="KL33" s="8"/>
      <c r="KM33" s="7"/>
      <c r="KN33" s="7"/>
      <c r="KO33" s="2" t="s">
        <v>173</v>
      </c>
      <c r="KP33" s="2" t="s">
        <v>127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>
        <v>2</v>
      </c>
      <c r="KV33" s="8">
        <v>44.48</v>
      </c>
      <c r="KW33" s="4"/>
      <c r="KX33" s="8"/>
      <c r="KY33" s="7"/>
      <c r="KZ33" s="7"/>
      <c r="LA33" s="2" t="s">
        <v>138</v>
      </c>
      <c r="LB33" s="2" t="s">
        <v>127</v>
      </c>
      <c r="LC33" s="2" t="s">
        <v>248</v>
      </c>
      <c r="LD33" s="2" t="s">
        <v>570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170</v>
      </c>
      <c r="LN33" s="2" t="s">
        <v>127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173</v>
      </c>
      <c r="LZ33" s="2" t="s">
        <v>127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173</v>
      </c>
      <c r="ML33" s="2" t="s">
        <v>127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173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138</v>
      </c>
      <c r="NJ33" s="2" t="s">
        <v>127</v>
      </c>
      <c r="NK33" s="2" t="s">
        <v>571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4"/>
      <c r="OB33" s="8"/>
      <c r="OC33" s="4"/>
      <c r="OD33" s="8"/>
      <c r="OE33" s="7"/>
      <c r="OF33" s="7"/>
      <c r="OG33" s="2" t="s">
        <v>173</v>
      </c>
      <c r="OH33" s="2" t="s">
        <v>127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170</v>
      </c>
      <c r="OT33" s="2" t="s">
        <v>127</v>
      </c>
      <c r="OU33" s="2" t="s">
        <v>130</v>
      </c>
      <c r="OV33" s="2" t="s">
        <v>130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173</v>
      </c>
      <c r="PF33" s="2" t="s">
        <v>127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173</v>
      </c>
      <c r="PR33" s="2" t="s">
        <v>127</v>
      </c>
      <c r="PS33" s="2" t="s">
        <v>130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173</v>
      </c>
      <c r="QP33" s="2" t="s">
        <v>127</v>
      </c>
      <c r="QQ33" s="2" t="s">
        <v>130</v>
      </c>
      <c r="QR33" s="2" t="s">
        <v>130</v>
      </c>
      <c r="QS33" s="2" t="s">
        <v>140</v>
      </c>
      <c r="QT33" s="2" t="s">
        <v>130</v>
      </c>
    </row>
    <row r="34">
      <c r="A34" s="2" t="s">
        <v>572</v>
      </c>
      <c r="B34" s="2" t="s">
        <v>119</v>
      </c>
      <c r="C34" s="2" t="s">
        <v>405</v>
      </c>
      <c r="D34" s="2" t="s">
        <v>121</v>
      </c>
      <c r="E34" s="2" t="s">
        <v>122</v>
      </c>
      <c r="F34" s="2" t="s">
        <v>551</v>
      </c>
      <c r="G34" s="2" t="s">
        <v>551</v>
      </c>
      <c r="H34" s="2" t="s">
        <v>551</v>
      </c>
      <c r="I34" s="2" t="s">
        <v>124</v>
      </c>
      <c r="J34" s="2" t="s">
        <v>179</v>
      </c>
      <c r="K34" s="2" t="s">
        <v>126</v>
      </c>
      <c r="L34" s="3">
        <v>38.09</v>
      </c>
      <c r="M34" s="3">
        <v>39.99</v>
      </c>
      <c r="N34" s="3">
        <v>79.99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552</v>
      </c>
      <c r="T34" s="2" t="s">
        <v>551</v>
      </c>
      <c r="U34" s="2" t="s">
        <v>409</v>
      </c>
      <c r="V34" s="2" t="s">
        <v>133</v>
      </c>
      <c r="W34" s="2" t="s">
        <v>134</v>
      </c>
      <c r="X34" s="2" t="s">
        <v>130</v>
      </c>
      <c r="Y34" s="2" t="s">
        <v>573</v>
      </c>
      <c r="Z34" s="4">
        <v>2013</v>
      </c>
      <c r="AA34" s="4">
        <f>=ROUNDDOWN(62.90625,0)</f>
      </c>
      <c r="AB34" s="5">
        <v>32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593</v>
      </c>
      <c r="AQ34" s="8">
        <v>24997.59</v>
      </c>
      <c r="AR34" s="4"/>
      <c r="AS34" s="8"/>
      <c r="AT34" s="7"/>
      <c r="AU34" s="7"/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0.0612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 t="s">
        <v>130</v>
      </c>
      <c r="BJ34" s="4">
        <v>593</v>
      </c>
      <c r="BK34" s="8">
        <v>24997.59</v>
      </c>
      <c r="BL34" s="2" t="s">
        <v>574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170</v>
      </c>
      <c r="BV34" s="2" t="s">
        <v>127</v>
      </c>
      <c r="BW34" s="2" t="s">
        <v>130</v>
      </c>
      <c r="BX34" s="2" t="s">
        <v>130</v>
      </c>
      <c r="BY34" s="2" t="s">
        <v>140</v>
      </c>
      <c r="BZ34" s="2" t="s">
        <v>130</v>
      </c>
      <c r="CA34" s="4">
        <v>205</v>
      </c>
      <c r="CB34" s="8">
        <v>8853.95</v>
      </c>
      <c r="CC34" s="4"/>
      <c r="CD34" s="8"/>
      <c r="CE34" s="7"/>
      <c r="CF34" s="7"/>
      <c r="CG34" s="2" t="s">
        <v>138</v>
      </c>
      <c r="CH34" s="2" t="s">
        <v>127</v>
      </c>
      <c r="CI34" s="2" t="s">
        <v>555</v>
      </c>
      <c r="CJ34" s="2" t="s">
        <v>575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130</v>
      </c>
      <c r="CT34" s="2" t="s">
        <v>130</v>
      </c>
      <c r="CU34" s="2" t="s">
        <v>130</v>
      </c>
      <c r="CV34" s="2" t="s">
        <v>130</v>
      </c>
      <c r="CW34" s="2" t="s">
        <v>130</v>
      </c>
      <c r="CX34" s="2" t="s">
        <v>130</v>
      </c>
      <c r="CY34" s="4">
        <v>133</v>
      </c>
      <c r="CZ34" s="8">
        <v>5584.67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263</v>
      </c>
      <c r="DH34" s="2" t="s">
        <v>575</v>
      </c>
      <c r="DI34" s="2" t="s">
        <v>140</v>
      </c>
      <c r="DJ34" s="2" t="s">
        <v>130</v>
      </c>
      <c r="DK34" s="4">
        <v>105</v>
      </c>
      <c r="DL34" s="8">
        <v>4534.95</v>
      </c>
      <c r="DM34" s="4"/>
      <c r="DN34" s="8"/>
      <c r="DO34" s="7"/>
      <c r="DP34" s="7"/>
      <c r="DQ34" s="2" t="s">
        <v>138</v>
      </c>
      <c r="DR34" s="2" t="s">
        <v>127</v>
      </c>
      <c r="DS34" s="2" t="s">
        <v>558</v>
      </c>
      <c r="DT34" s="2" t="s">
        <v>459</v>
      </c>
      <c r="DU34" s="2" t="s">
        <v>140</v>
      </c>
      <c r="DV34" s="2" t="s">
        <v>130</v>
      </c>
      <c r="DW34" s="4">
        <v>6</v>
      </c>
      <c r="DX34" s="8">
        <v>251.94</v>
      </c>
      <c r="DY34" s="4"/>
      <c r="DZ34" s="8"/>
      <c r="EA34" s="7"/>
      <c r="EB34" s="7"/>
      <c r="EC34" s="2" t="s">
        <v>138</v>
      </c>
      <c r="ED34" s="2" t="s">
        <v>127</v>
      </c>
      <c r="EE34" s="2" t="s">
        <v>560</v>
      </c>
      <c r="EF34" s="2" t="s">
        <v>576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173</v>
      </c>
      <c r="EP34" s="2" t="s">
        <v>127</v>
      </c>
      <c r="EQ34" s="2" t="s">
        <v>130</v>
      </c>
      <c r="ER34" s="2" t="s">
        <v>130</v>
      </c>
      <c r="ES34" s="2" t="s">
        <v>140</v>
      </c>
      <c r="ET34" s="2" t="s">
        <v>130</v>
      </c>
      <c r="EU34" s="4">
        <v>30</v>
      </c>
      <c r="EV34" s="8">
        <v>1259.7</v>
      </c>
      <c r="EW34" s="4"/>
      <c r="EX34" s="8"/>
      <c r="EY34" s="7"/>
      <c r="EZ34" s="7"/>
      <c r="FA34" s="2" t="s">
        <v>138</v>
      </c>
      <c r="FB34" s="2" t="s">
        <v>127</v>
      </c>
      <c r="FC34" s="2" t="s">
        <v>562</v>
      </c>
      <c r="FD34" s="2" t="s">
        <v>577</v>
      </c>
      <c r="FE34" s="2" t="s">
        <v>140</v>
      </c>
      <c r="FF34" s="2" t="s">
        <v>130</v>
      </c>
      <c r="FG34" s="4">
        <v>86</v>
      </c>
      <c r="FH34" s="8">
        <v>3210.26</v>
      </c>
      <c r="FI34" s="4"/>
      <c r="FJ34" s="8"/>
      <c r="FK34" s="7"/>
      <c r="FL34" s="7"/>
      <c r="FM34" s="2" t="s">
        <v>138</v>
      </c>
      <c r="FN34" s="2" t="s">
        <v>127</v>
      </c>
      <c r="FO34" s="2" t="s">
        <v>564</v>
      </c>
      <c r="FP34" s="2" t="s">
        <v>578</v>
      </c>
      <c r="FQ34" s="2" t="s">
        <v>140</v>
      </c>
      <c r="FR34" s="2" t="s">
        <v>130</v>
      </c>
      <c r="FS34" s="4">
        <v>5</v>
      </c>
      <c r="FT34" s="8">
        <v>387.15</v>
      </c>
      <c r="FU34" s="4"/>
      <c r="FV34" s="8"/>
      <c r="FW34" s="7"/>
      <c r="FX34" s="7"/>
      <c r="FY34" s="2" t="s">
        <v>138</v>
      </c>
      <c r="FZ34" s="2" t="s">
        <v>127</v>
      </c>
      <c r="GA34" s="2" t="s">
        <v>573</v>
      </c>
      <c r="GB34" s="2" t="s">
        <v>400</v>
      </c>
      <c r="GC34" s="2" t="s">
        <v>140</v>
      </c>
      <c r="GD34" s="2" t="s">
        <v>130</v>
      </c>
      <c r="GE34" s="4">
        <v>10</v>
      </c>
      <c r="GF34" s="8">
        <v>403.1</v>
      </c>
      <c r="GG34" s="4"/>
      <c r="GH34" s="8"/>
      <c r="GI34" s="7"/>
      <c r="GJ34" s="7"/>
      <c r="GK34" s="2" t="s">
        <v>138</v>
      </c>
      <c r="GL34" s="2" t="s">
        <v>127</v>
      </c>
      <c r="GM34" s="2" t="s">
        <v>566</v>
      </c>
      <c r="GN34" s="2" t="s">
        <v>579</v>
      </c>
      <c r="GO34" s="2" t="s">
        <v>140</v>
      </c>
      <c r="GP34" s="2" t="s">
        <v>130</v>
      </c>
      <c r="GQ34" s="4">
        <v>10</v>
      </c>
      <c r="GR34" s="8">
        <v>391.9</v>
      </c>
      <c r="GS34" s="4"/>
      <c r="GT34" s="8"/>
      <c r="GU34" s="7"/>
      <c r="GV34" s="7"/>
      <c r="GW34" s="2" t="s">
        <v>138</v>
      </c>
      <c r="GX34" s="2" t="s">
        <v>127</v>
      </c>
      <c r="GY34" s="2" t="s">
        <v>573</v>
      </c>
      <c r="GZ34" s="2" t="s">
        <v>580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173</v>
      </c>
      <c r="HJ34" s="2" t="s">
        <v>127</v>
      </c>
      <c r="HK34" s="2" t="s">
        <v>130</v>
      </c>
      <c r="HL34" s="2" t="s">
        <v>130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176</v>
      </c>
      <c r="HV34" s="2" t="s">
        <v>127</v>
      </c>
      <c r="HW34" s="2" t="s">
        <v>130</v>
      </c>
      <c r="HX34" s="2" t="s">
        <v>130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173</v>
      </c>
      <c r="IH34" s="2" t="s">
        <v>127</v>
      </c>
      <c r="II34" s="2" t="s">
        <v>130</v>
      </c>
      <c r="IJ34" s="2" t="s">
        <v>130</v>
      </c>
      <c r="IK34" s="2" t="s">
        <v>140</v>
      </c>
      <c r="IL34" s="2" t="s">
        <v>130</v>
      </c>
      <c r="IM34" s="4">
        <v>3</v>
      </c>
      <c r="IN34" s="8">
        <v>119.97</v>
      </c>
      <c r="IO34" s="4"/>
      <c r="IP34" s="8"/>
      <c r="IQ34" s="7"/>
      <c r="IR34" s="7"/>
      <c r="IS34" s="2" t="s">
        <v>138</v>
      </c>
      <c r="IT34" s="2" t="s">
        <v>154</v>
      </c>
      <c r="IU34" s="2" t="s">
        <v>568</v>
      </c>
      <c r="IV34" s="2" t="s">
        <v>581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173</v>
      </c>
      <c r="JF34" s="2" t="s">
        <v>127</v>
      </c>
      <c r="JG34" s="2" t="s">
        <v>130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173</v>
      </c>
      <c r="JR34" s="2" t="s">
        <v>127</v>
      </c>
      <c r="JS34" s="2" t="s">
        <v>130</v>
      </c>
      <c r="JT34" s="2" t="s">
        <v>130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173</v>
      </c>
      <c r="KD34" s="2" t="s">
        <v>127</v>
      </c>
      <c r="KE34" s="2" t="s">
        <v>130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173</v>
      </c>
      <c r="KP34" s="2" t="s">
        <v>127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138</v>
      </c>
      <c r="LB34" s="2" t="s">
        <v>127</v>
      </c>
      <c r="LC34" s="2" t="s">
        <v>248</v>
      </c>
      <c r="LD34" s="2" t="s">
        <v>582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170</v>
      </c>
      <c r="LN34" s="2" t="s">
        <v>127</v>
      </c>
      <c r="LO34" s="2" t="s">
        <v>130</v>
      </c>
      <c r="LP34" s="2" t="s">
        <v>130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173</v>
      </c>
      <c r="LZ34" s="2" t="s">
        <v>127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173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173</v>
      </c>
      <c r="MX34" s="2" t="s">
        <v>127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138</v>
      </c>
      <c r="NJ34" s="2" t="s">
        <v>127</v>
      </c>
      <c r="NK34" s="2" t="s">
        <v>571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4"/>
      <c r="OB34" s="8"/>
      <c r="OC34" s="4"/>
      <c r="OD34" s="8"/>
      <c r="OE34" s="7"/>
      <c r="OF34" s="7"/>
      <c r="OG34" s="2" t="s">
        <v>173</v>
      </c>
      <c r="OH34" s="2" t="s">
        <v>127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170</v>
      </c>
      <c r="OT34" s="2" t="s">
        <v>127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173</v>
      </c>
      <c r="PF34" s="2" t="s">
        <v>127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173</v>
      </c>
      <c r="PR34" s="2" t="s">
        <v>127</v>
      </c>
      <c r="PS34" s="2" t="s">
        <v>130</v>
      </c>
      <c r="PT34" s="2" t="s">
        <v>130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130</v>
      </c>
      <c r="QD34" s="2" t="s">
        <v>130</v>
      </c>
      <c r="QE34" s="2" t="s">
        <v>130</v>
      </c>
      <c r="QF34" s="2" t="s">
        <v>130</v>
      </c>
      <c r="QG34" s="2" t="s">
        <v>130</v>
      </c>
      <c r="QH34" s="2" t="s">
        <v>130</v>
      </c>
      <c r="QI34" s="4"/>
      <c r="QJ34" s="8"/>
      <c r="QK34" s="4"/>
      <c r="QL34" s="8"/>
      <c r="QM34" s="7"/>
      <c r="QN34" s="7"/>
      <c r="QO34" s="2" t="s">
        <v>173</v>
      </c>
      <c r="QP34" s="2" t="s">
        <v>127</v>
      </c>
      <c r="QQ34" s="2" t="s">
        <v>130</v>
      </c>
      <c r="QR34" s="2" t="s">
        <v>130</v>
      </c>
      <c r="QS34" s="2" t="s">
        <v>140</v>
      </c>
      <c r="QT34" s="2" t="s">
        <v>130</v>
      </c>
    </row>
    <row r="35">
      <c r="A35" s="2" t="s">
        <v>583</v>
      </c>
      <c r="B35" s="2" t="s">
        <v>119</v>
      </c>
      <c r="C35" s="2" t="s">
        <v>405</v>
      </c>
      <c r="D35" s="2" t="s">
        <v>121</v>
      </c>
      <c r="E35" s="2" t="s">
        <v>122</v>
      </c>
      <c r="F35" s="2" t="s">
        <v>551</v>
      </c>
      <c r="G35" s="2" t="s">
        <v>551</v>
      </c>
      <c r="H35" s="2" t="s">
        <v>551</v>
      </c>
      <c r="I35" s="2" t="s">
        <v>124</v>
      </c>
      <c r="J35" s="2" t="s">
        <v>215</v>
      </c>
      <c r="K35" s="2" t="s">
        <v>126</v>
      </c>
      <c r="L35" s="3">
        <v>44.51</v>
      </c>
      <c r="M35" s="3">
        <v>46.74</v>
      </c>
      <c r="N35" s="3">
        <v>89.99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551</v>
      </c>
      <c r="U35" s="2" t="s">
        <v>409</v>
      </c>
      <c r="V35" s="2" t="s">
        <v>133</v>
      </c>
      <c r="W35" s="2" t="s">
        <v>134</v>
      </c>
      <c r="X35" s="2" t="s">
        <v>130</v>
      </c>
      <c r="Y35" s="2" t="s">
        <v>584</v>
      </c>
      <c r="Z35" s="4">
        <v>414</v>
      </c>
      <c r="AA35" s="4">
        <f>=ROUNDDOWN(16.56,0)</f>
      </c>
      <c r="AB35" s="5">
        <v>25</v>
      </c>
      <c r="AC35" s="2" t="s">
        <v>288</v>
      </c>
      <c r="AD35" s="4">
        <v>180</v>
      </c>
      <c r="AE35" s="4">
        <v>180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791</v>
      </c>
      <c r="AQ35" s="8">
        <v>37826.95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0.0927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791</v>
      </c>
      <c r="BK35" s="8">
        <v>37826.95</v>
      </c>
      <c r="BL35" s="2" t="s">
        <v>585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170</v>
      </c>
      <c r="BV35" s="2" t="s">
        <v>127</v>
      </c>
      <c r="BW35" s="2" t="s">
        <v>130</v>
      </c>
      <c r="BX35" s="2" t="s">
        <v>130</v>
      </c>
      <c r="BY35" s="2" t="s">
        <v>140</v>
      </c>
      <c r="BZ35" s="2" t="s">
        <v>130</v>
      </c>
      <c r="CA35" s="4">
        <v>208</v>
      </c>
      <c r="CB35" s="8">
        <v>9699.04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497</v>
      </c>
      <c r="CJ35" s="2" t="s">
        <v>586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170</v>
      </c>
      <c r="CT35" s="2" t="s">
        <v>127</v>
      </c>
      <c r="CU35" s="2" t="s">
        <v>130</v>
      </c>
      <c r="CV35" s="2" t="s">
        <v>130</v>
      </c>
      <c r="CW35" s="2" t="s">
        <v>140</v>
      </c>
      <c r="CX35" s="2" t="s">
        <v>130</v>
      </c>
      <c r="CY35" s="4">
        <v>144</v>
      </c>
      <c r="CZ35" s="8">
        <v>7066.08</v>
      </c>
      <c r="DA35" s="4"/>
      <c r="DB35" s="8"/>
      <c r="DC35" s="7"/>
      <c r="DD35" s="7"/>
      <c r="DE35" s="2" t="s">
        <v>138</v>
      </c>
      <c r="DF35" s="2" t="s">
        <v>127</v>
      </c>
      <c r="DG35" s="2" t="s">
        <v>587</v>
      </c>
      <c r="DH35" s="2" t="s">
        <v>588</v>
      </c>
      <c r="DI35" s="2" t="s">
        <v>140</v>
      </c>
      <c r="DJ35" s="2" t="s">
        <v>130</v>
      </c>
      <c r="DK35" s="4">
        <v>87</v>
      </c>
      <c r="DL35" s="8">
        <v>4269.09</v>
      </c>
      <c r="DM35" s="4"/>
      <c r="DN35" s="8"/>
      <c r="DO35" s="7"/>
      <c r="DP35" s="7"/>
      <c r="DQ35" s="2" t="s">
        <v>138</v>
      </c>
      <c r="DR35" s="2" t="s">
        <v>127</v>
      </c>
      <c r="DS35" s="2" t="s">
        <v>589</v>
      </c>
      <c r="DT35" s="2" t="s">
        <v>590</v>
      </c>
      <c r="DU35" s="2" t="s">
        <v>140</v>
      </c>
      <c r="DV35" s="2" t="s">
        <v>130</v>
      </c>
      <c r="DW35" s="4">
        <v>115</v>
      </c>
      <c r="DX35" s="8">
        <v>5643.05</v>
      </c>
      <c r="DY35" s="4"/>
      <c r="DZ35" s="8"/>
      <c r="EA35" s="7"/>
      <c r="EB35" s="7"/>
      <c r="EC35" s="2" t="s">
        <v>138</v>
      </c>
      <c r="ED35" s="2" t="s">
        <v>127</v>
      </c>
      <c r="EE35" s="2" t="s">
        <v>591</v>
      </c>
      <c r="EF35" s="2" t="s">
        <v>418</v>
      </c>
      <c r="EG35" s="2" t="s">
        <v>140</v>
      </c>
      <c r="EH35" s="2" t="s">
        <v>130</v>
      </c>
      <c r="EI35" s="4">
        <v>35</v>
      </c>
      <c r="EJ35" s="8">
        <v>1632.05</v>
      </c>
      <c r="EK35" s="4"/>
      <c r="EL35" s="8"/>
      <c r="EM35" s="7"/>
      <c r="EN35" s="7"/>
      <c r="EO35" s="2" t="s">
        <v>138</v>
      </c>
      <c r="EP35" s="2" t="s">
        <v>127</v>
      </c>
      <c r="EQ35" s="2" t="s">
        <v>592</v>
      </c>
      <c r="ER35" s="2" t="s">
        <v>593</v>
      </c>
      <c r="ES35" s="2" t="s">
        <v>140</v>
      </c>
      <c r="ET35" s="2" t="s">
        <v>130</v>
      </c>
      <c r="EU35" s="4">
        <v>54</v>
      </c>
      <c r="EV35" s="8">
        <v>2725.38</v>
      </c>
      <c r="EW35" s="4"/>
      <c r="EX35" s="8"/>
      <c r="EY35" s="7"/>
      <c r="EZ35" s="7"/>
      <c r="FA35" s="2" t="s">
        <v>138</v>
      </c>
      <c r="FB35" s="2" t="s">
        <v>127</v>
      </c>
      <c r="FC35" s="2" t="s">
        <v>594</v>
      </c>
      <c r="FD35" s="2" t="s">
        <v>245</v>
      </c>
      <c r="FE35" s="2" t="s">
        <v>140</v>
      </c>
      <c r="FF35" s="2" t="s">
        <v>130</v>
      </c>
      <c r="FG35" s="4">
        <v>74</v>
      </c>
      <c r="FH35" s="8">
        <v>3254.19</v>
      </c>
      <c r="FI35" s="4"/>
      <c r="FJ35" s="8"/>
      <c r="FK35" s="7"/>
      <c r="FL35" s="7"/>
      <c r="FM35" s="2" t="s">
        <v>138</v>
      </c>
      <c r="FN35" s="2" t="s">
        <v>127</v>
      </c>
      <c r="FO35" s="2" t="s">
        <v>595</v>
      </c>
      <c r="FP35" s="2" t="s">
        <v>596</v>
      </c>
      <c r="FQ35" s="2" t="s">
        <v>140</v>
      </c>
      <c r="FR35" s="2" t="s">
        <v>130</v>
      </c>
      <c r="FS35" s="4">
        <v>2</v>
      </c>
      <c r="FT35" s="8">
        <v>172.78</v>
      </c>
      <c r="FU35" s="4"/>
      <c r="FV35" s="8"/>
      <c r="FW35" s="7"/>
      <c r="FX35" s="7"/>
      <c r="FY35" s="2" t="s">
        <v>138</v>
      </c>
      <c r="FZ35" s="2" t="s">
        <v>127</v>
      </c>
      <c r="GA35" s="2" t="s">
        <v>511</v>
      </c>
      <c r="GB35" s="2" t="s">
        <v>597</v>
      </c>
      <c r="GC35" s="2" t="s">
        <v>140</v>
      </c>
      <c r="GD35" s="2" t="s">
        <v>130</v>
      </c>
      <c r="GE35" s="4">
        <v>15</v>
      </c>
      <c r="GF35" s="8">
        <v>701.68</v>
      </c>
      <c r="GG35" s="4"/>
      <c r="GH35" s="8"/>
      <c r="GI35" s="7"/>
      <c r="GJ35" s="7"/>
      <c r="GK35" s="2" t="s">
        <v>138</v>
      </c>
      <c r="GL35" s="2" t="s">
        <v>127</v>
      </c>
      <c r="GM35" s="2" t="s">
        <v>566</v>
      </c>
      <c r="GN35" s="2" t="s">
        <v>598</v>
      </c>
      <c r="GO35" s="2" t="s">
        <v>140</v>
      </c>
      <c r="GP35" s="2" t="s">
        <v>130</v>
      </c>
      <c r="GQ35" s="4">
        <v>3</v>
      </c>
      <c r="GR35" s="8">
        <v>140.19</v>
      </c>
      <c r="GS35" s="4"/>
      <c r="GT35" s="8"/>
      <c r="GU35" s="7"/>
      <c r="GV35" s="7"/>
      <c r="GW35" s="2" t="s">
        <v>138</v>
      </c>
      <c r="GX35" s="2" t="s">
        <v>127</v>
      </c>
      <c r="GY35" s="2" t="s">
        <v>599</v>
      </c>
      <c r="GZ35" s="2" t="s">
        <v>600</v>
      </c>
      <c r="HA35" s="2" t="s">
        <v>140</v>
      </c>
      <c r="HB35" s="2" t="s">
        <v>130</v>
      </c>
      <c r="HC35" s="4">
        <v>54</v>
      </c>
      <c r="HD35" s="8">
        <v>2523.42</v>
      </c>
      <c r="HE35" s="4"/>
      <c r="HF35" s="8"/>
      <c r="HG35" s="7"/>
      <c r="HH35" s="7"/>
      <c r="HI35" s="2" t="s">
        <v>138</v>
      </c>
      <c r="HJ35" s="2" t="s">
        <v>127</v>
      </c>
      <c r="HK35" s="2" t="s">
        <v>198</v>
      </c>
      <c r="HL35" s="2" t="s">
        <v>601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176</v>
      </c>
      <c r="HV35" s="2" t="s">
        <v>127</v>
      </c>
      <c r="HW35" s="2" t="s">
        <v>130</v>
      </c>
      <c r="HX35" s="2" t="s">
        <v>130</v>
      </c>
      <c r="HY35" s="2" t="s">
        <v>140</v>
      </c>
      <c r="HZ35" s="2" t="s">
        <v>130</v>
      </c>
      <c r="IA35" s="4"/>
      <c r="IB35" s="8"/>
      <c r="IC35" s="4"/>
      <c r="ID35" s="8"/>
      <c r="IE35" s="7"/>
      <c r="IF35" s="7"/>
      <c r="IG35" s="2" t="s">
        <v>130</v>
      </c>
      <c r="IH35" s="2" t="s">
        <v>130</v>
      </c>
      <c r="II35" s="2" t="s">
        <v>130</v>
      </c>
      <c r="IJ35" s="2" t="s">
        <v>130</v>
      </c>
      <c r="IK35" s="2" t="s">
        <v>130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154</v>
      </c>
      <c r="IU35" s="2" t="s">
        <v>364</v>
      </c>
      <c r="IV35" s="2" t="s">
        <v>602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173</v>
      </c>
      <c r="JF35" s="2" t="s">
        <v>127</v>
      </c>
      <c r="JG35" s="2" t="s">
        <v>130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212</v>
      </c>
      <c r="JR35" s="2" t="s">
        <v>127</v>
      </c>
      <c r="JS35" s="2" t="s">
        <v>130</v>
      </c>
      <c r="JT35" s="2" t="s">
        <v>130</v>
      </c>
      <c r="JU35" s="2" t="s">
        <v>140</v>
      </c>
      <c r="JV35" s="2" t="s">
        <v>130</v>
      </c>
      <c r="JW35" s="4"/>
      <c r="JX35" s="8"/>
      <c r="JY35" s="4"/>
      <c r="JZ35" s="8"/>
      <c r="KA35" s="7"/>
      <c r="KB35" s="7"/>
      <c r="KC35" s="2" t="s">
        <v>173</v>
      </c>
      <c r="KD35" s="2" t="s">
        <v>127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138</v>
      </c>
      <c r="KP35" s="2" t="s">
        <v>127</v>
      </c>
      <c r="KQ35" s="2" t="s">
        <v>209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138</v>
      </c>
      <c r="LB35" s="2" t="s">
        <v>127</v>
      </c>
      <c r="LC35" s="2" t="s">
        <v>248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170</v>
      </c>
      <c r="LN35" s="2" t="s">
        <v>127</v>
      </c>
      <c r="LO35" s="2" t="s">
        <v>130</v>
      </c>
      <c r="LP35" s="2" t="s">
        <v>130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138</v>
      </c>
      <c r="LZ35" s="2" t="s">
        <v>171</v>
      </c>
      <c r="MA35" s="2" t="s">
        <v>603</v>
      </c>
      <c r="MB35" s="2" t="s">
        <v>604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173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173</v>
      </c>
      <c r="MX35" s="2" t="s">
        <v>127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138</v>
      </c>
      <c r="NJ35" s="2" t="s">
        <v>127</v>
      </c>
      <c r="NK35" s="2" t="s">
        <v>571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173</v>
      </c>
      <c r="NV35" s="2" t="s">
        <v>154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173</v>
      </c>
      <c r="OH35" s="2" t="s">
        <v>127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170</v>
      </c>
      <c r="OT35" s="2" t="s">
        <v>127</v>
      </c>
      <c r="OU35" s="2" t="s">
        <v>130</v>
      </c>
      <c r="OV35" s="2" t="s">
        <v>130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173</v>
      </c>
      <c r="PF35" s="2" t="s">
        <v>127</v>
      </c>
      <c r="PG35" s="2" t="s">
        <v>130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173</v>
      </c>
      <c r="PR35" s="2" t="s">
        <v>127</v>
      </c>
      <c r="PS35" s="2" t="s">
        <v>130</v>
      </c>
      <c r="PT35" s="2" t="s">
        <v>130</v>
      </c>
      <c r="PU35" s="2" t="s">
        <v>140</v>
      </c>
      <c r="PV35" s="2" t="s">
        <v>130</v>
      </c>
      <c r="PW35" s="4"/>
      <c r="PX35" s="8"/>
      <c r="PY35" s="4"/>
      <c r="PZ35" s="8"/>
      <c r="QA35" s="7"/>
      <c r="QB35" s="7"/>
      <c r="QC35" s="2" t="s">
        <v>173</v>
      </c>
      <c r="QD35" s="2" t="s">
        <v>154</v>
      </c>
      <c r="QE35" s="2" t="s">
        <v>130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173</v>
      </c>
      <c r="QP35" s="2" t="s">
        <v>127</v>
      </c>
      <c r="QQ35" s="2" t="s">
        <v>130</v>
      </c>
      <c r="QR35" s="2" t="s">
        <v>130</v>
      </c>
      <c r="QS35" s="2" t="s">
        <v>140</v>
      </c>
      <c r="QT35" s="2" t="s">
        <v>130</v>
      </c>
    </row>
    <row r="36">
      <c r="A36" s="2" t="s">
        <v>605</v>
      </c>
      <c r="B36" s="2" t="s">
        <v>119</v>
      </c>
      <c r="C36" s="2" t="s">
        <v>405</v>
      </c>
      <c r="D36" s="2" t="s">
        <v>121</v>
      </c>
      <c r="E36" s="2" t="s">
        <v>122</v>
      </c>
      <c r="F36" s="2" t="s">
        <v>551</v>
      </c>
      <c r="G36" s="2" t="s">
        <v>551</v>
      </c>
      <c r="H36" s="2" t="s">
        <v>551</v>
      </c>
      <c r="I36" s="2" t="s">
        <v>124</v>
      </c>
      <c r="J36" s="2" t="s">
        <v>233</v>
      </c>
      <c r="K36" s="2" t="s">
        <v>126</v>
      </c>
      <c r="L36" s="3">
        <v>61.2</v>
      </c>
      <c r="M36" s="3">
        <v>64.26</v>
      </c>
      <c r="N36" s="3">
        <v>134.99</v>
      </c>
      <c r="O36" s="2" t="s">
        <v>127</v>
      </c>
      <c r="P36" s="2" t="s">
        <v>331</v>
      </c>
      <c r="Q36" s="2" t="s">
        <v>129</v>
      </c>
      <c r="R36" s="2" t="s">
        <v>130</v>
      </c>
      <c r="S36" s="2" t="s">
        <v>130</v>
      </c>
      <c r="T36" s="2" t="s">
        <v>551</v>
      </c>
      <c r="U36" s="2" t="s">
        <v>409</v>
      </c>
      <c r="V36" s="2" t="s">
        <v>133</v>
      </c>
      <c r="W36" s="2" t="s">
        <v>134</v>
      </c>
      <c r="X36" s="2" t="s">
        <v>130</v>
      </c>
      <c r="Y36" s="2" t="s">
        <v>584</v>
      </c>
      <c r="Z36" s="4">
        <v>135</v>
      </c>
      <c r="AA36" s="4">
        <f>=ROUNDDOWN(0.803571428571429,0)</f>
      </c>
      <c r="AB36" s="5">
        <v>168</v>
      </c>
      <c r="AC36" s="2" t="s">
        <v>136</v>
      </c>
      <c r="AD36" s="4">
        <v>1120</v>
      </c>
      <c r="AE36" s="4">
        <v>3050</v>
      </c>
      <c r="AF36" s="6">
        <v>65</v>
      </c>
      <c r="AG36" s="6"/>
      <c r="AH36" s="7">
        <v>0.765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1985</v>
      </c>
      <c r="AQ36" s="8">
        <v>131444.68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0.322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1985</v>
      </c>
      <c r="BK36" s="8">
        <v>131444.68</v>
      </c>
      <c r="BL36" s="2" t="s">
        <v>606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170</v>
      </c>
      <c r="BV36" s="2" t="s">
        <v>127</v>
      </c>
      <c r="BW36" s="2" t="s">
        <v>130</v>
      </c>
      <c r="BX36" s="2" t="s">
        <v>130</v>
      </c>
      <c r="BY36" s="2" t="s">
        <v>140</v>
      </c>
      <c r="BZ36" s="2" t="s">
        <v>130</v>
      </c>
      <c r="CA36" s="4">
        <v>554</v>
      </c>
      <c r="CB36" s="8">
        <v>35522.48</v>
      </c>
      <c r="CC36" s="4"/>
      <c r="CD36" s="8"/>
      <c r="CE36" s="7"/>
      <c r="CF36" s="7"/>
      <c r="CG36" s="2" t="s">
        <v>138</v>
      </c>
      <c r="CH36" s="2" t="s">
        <v>127</v>
      </c>
      <c r="CI36" s="2" t="s">
        <v>497</v>
      </c>
      <c r="CJ36" s="2" t="s">
        <v>607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170</v>
      </c>
      <c r="CT36" s="2" t="s">
        <v>127</v>
      </c>
      <c r="CU36" s="2" t="s">
        <v>130</v>
      </c>
      <c r="CV36" s="2" t="s">
        <v>130</v>
      </c>
      <c r="CW36" s="2" t="s">
        <v>140</v>
      </c>
      <c r="CX36" s="2" t="s">
        <v>130</v>
      </c>
      <c r="CY36" s="4">
        <v>433</v>
      </c>
      <c r="CZ36" s="8">
        <v>29214.51</v>
      </c>
      <c r="DA36" s="4"/>
      <c r="DB36" s="8"/>
      <c r="DC36" s="7"/>
      <c r="DD36" s="7"/>
      <c r="DE36" s="2" t="s">
        <v>138</v>
      </c>
      <c r="DF36" s="2" t="s">
        <v>127</v>
      </c>
      <c r="DG36" s="2" t="s">
        <v>587</v>
      </c>
      <c r="DH36" s="2" t="s">
        <v>244</v>
      </c>
      <c r="DI36" s="2" t="s">
        <v>140</v>
      </c>
      <c r="DJ36" s="2" t="s">
        <v>130</v>
      </c>
      <c r="DK36" s="4">
        <v>248</v>
      </c>
      <c r="DL36" s="8">
        <v>16732.56</v>
      </c>
      <c r="DM36" s="4"/>
      <c r="DN36" s="8"/>
      <c r="DO36" s="7"/>
      <c r="DP36" s="7"/>
      <c r="DQ36" s="2" t="s">
        <v>138</v>
      </c>
      <c r="DR36" s="2" t="s">
        <v>127</v>
      </c>
      <c r="DS36" s="2" t="s">
        <v>201</v>
      </c>
      <c r="DT36" s="2" t="s">
        <v>608</v>
      </c>
      <c r="DU36" s="2" t="s">
        <v>140</v>
      </c>
      <c r="DV36" s="2" t="s">
        <v>130</v>
      </c>
      <c r="DW36" s="4">
        <v>323</v>
      </c>
      <c r="DX36" s="8">
        <v>21792.81</v>
      </c>
      <c r="DY36" s="4"/>
      <c r="DZ36" s="8"/>
      <c r="EA36" s="7"/>
      <c r="EB36" s="7"/>
      <c r="EC36" s="2" t="s">
        <v>138</v>
      </c>
      <c r="ED36" s="2" t="s">
        <v>127</v>
      </c>
      <c r="EE36" s="2" t="s">
        <v>452</v>
      </c>
      <c r="EF36" s="2" t="s">
        <v>609</v>
      </c>
      <c r="EG36" s="2" t="s">
        <v>140</v>
      </c>
      <c r="EH36" s="2" t="s">
        <v>130</v>
      </c>
      <c r="EI36" s="4">
        <v>73</v>
      </c>
      <c r="EJ36" s="8">
        <v>4680.76</v>
      </c>
      <c r="EK36" s="4"/>
      <c r="EL36" s="8"/>
      <c r="EM36" s="7"/>
      <c r="EN36" s="7"/>
      <c r="EO36" s="2" t="s">
        <v>138</v>
      </c>
      <c r="EP36" s="2" t="s">
        <v>127</v>
      </c>
      <c r="EQ36" s="2" t="s">
        <v>446</v>
      </c>
      <c r="ER36" s="2" t="s">
        <v>349</v>
      </c>
      <c r="ES36" s="2" t="s">
        <v>140</v>
      </c>
      <c r="ET36" s="2" t="s">
        <v>130</v>
      </c>
      <c r="EU36" s="4">
        <v>73</v>
      </c>
      <c r="EV36" s="8">
        <v>5066.93</v>
      </c>
      <c r="EW36" s="4"/>
      <c r="EX36" s="8"/>
      <c r="EY36" s="7"/>
      <c r="EZ36" s="7"/>
      <c r="FA36" s="2" t="s">
        <v>138</v>
      </c>
      <c r="FB36" s="2" t="s">
        <v>127</v>
      </c>
      <c r="FC36" s="2" t="s">
        <v>594</v>
      </c>
      <c r="FD36" s="2" t="s">
        <v>610</v>
      </c>
      <c r="FE36" s="2" t="s">
        <v>140</v>
      </c>
      <c r="FF36" s="2" t="s">
        <v>130</v>
      </c>
      <c r="FG36" s="4">
        <v>123</v>
      </c>
      <c r="FH36" s="8">
        <v>7678.75</v>
      </c>
      <c r="FI36" s="4"/>
      <c r="FJ36" s="8"/>
      <c r="FK36" s="7"/>
      <c r="FL36" s="7"/>
      <c r="FM36" s="2" t="s">
        <v>138</v>
      </c>
      <c r="FN36" s="2" t="s">
        <v>127</v>
      </c>
      <c r="FO36" s="2" t="s">
        <v>595</v>
      </c>
      <c r="FP36" s="2" t="s">
        <v>611</v>
      </c>
      <c r="FQ36" s="2" t="s">
        <v>140</v>
      </c>
      <c r="FR36" s="2" t="s">
        <v>130</v>
      </c>
      <c r="FS36" s="4">
        <v>6</v>
      </c>
      <c r="FT36" s="8">
        <v>777.54</v>
      </c>
      <c r="FU36" s="4"/>
      <c r="FV36" s="8"/>
      <c r="FW36" s="7"/>
      <c r="FX36" s="7"/>
      <c r="FY36" s="2" t="s">
        <v>138</v>
      </c>
      <c r="FZ36" s="2" t="s">
        <v>127</v>
      </c>
      <c r="GA36" s="2" t="s">
        <v>511</v>
      </c>
      <c r="GB36" s="2" t="s">
        <v>612</v>
      </c>
      <c r="GC36" s="2" t="s">
        <v>140</v>
      </c>
      <c r="GD36" s="2" t="s">
        <v>130</v>
      </c>
      <c r="GE36" s="4">
        <v>54</v>
      </c>
      <c r="GF36" s="8">
        <v>3643.38</v>
      </c>
      <c r="GG36" s="4"/>
      <c r="GH36" s="8"/>
      <c r="GI36" s="7"/>
      <c r="GJ36" s="7"/>
      <c r="GK36" s="2" t="s">
        <v>138</v>
      </c>
      <c r="GL36" s="2" t="s">
        <v>127</v>
      </c>
      <c r="GM36" s="2" t="s">
        <v>566</v>
      </c>
      <c r="GN36" s="2" t="s">
        <v>613</v>
      </c>
      <c r="GO36" s="2" t="s">
        <v>140</v>
      </c>
      <c r="GP36" s="2" t="s">
        <v>130</v>
      </c>
      <c r="GQ36" s="4">
        <v>14</v>
      </c>
      <c r="GR36" s="8">
        <v>937.12</v>
      </c>
      <c r="GS36" s="4"/>
      <c r="GT36" s="8"/>
      <c r="GU36" s="7"/>
      <c r="GV36" s="7"/>
      <c r="GW36" s="2" t="s">
        <v>138</v>
      </c>
      <c r="GX36" s="2" t="s">
        <v>127</v>
      </c>
      <c r="GY36" s="2" t="s">
        <v>584</v>
      </c>
      <c r="GZ36" s="2" t="s">
        <v>545</v>
      </c>
      <c r="HA36" s="2" t="s">
        <v>140</v>
      </c>
      <c r="HB36" s="2" t="s">
        <v>130</v>
      </c>
      <c r="HC36" s="4">
        <v>80</v>
      </c>
      <c r="HD36" s="8">
        <v>5140.8</v>
      </c>
      <c r="HE36" s="4"/>
      <c r="HF36" s="8"/>
      <c r="HG36" s="7"/>
      <c r="HH36" s="7"/>
      <c r="HI36" s="2" t="s">
        <v>138</v>
      </c>
      <c r="HJ36" s="2" t="s">
        <v>127</v>
      </c>
      <c r="HK36" s="2" t="s">
        <v>198</v>
      </c>
      <c r="HL36" s="2" t="s">
        <v>594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176</v>
      </c>
      <c r="HV36" s="2" t="s">
        <v>127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130</v>
      </c>
      <c r="IH36" s="2" t="s">
        <v>130</v>
      </c>
      <c r="II36" s="2" t="s">
        <v>130</v>
      </c>
      <c r="IJ36" s="2" t="s">
        <v>130</v>
      </c>
      <c r="IK36" s="2" t="s">
        <v>130</v>
      </c>
      <c r="IL36" s="2" t="s">
        <v>130</v>
      </c>
      <c r="IM36" s="4">
        <v>4</v>
      </c>
      <c r="IN36" s="8">
        <v>257.04</v>
      </c>
      <c r="IO36" s="4"/>
      <c r="IP36" s="8"/>
      <c r="IQ36" s="7"/>
      <c r="IR36" s="7"/>
      <c r="IS36" s="2" t="s">
        <v>138</v>
      </c>
      <c r="IT36" s="2" t="s">
        <v>154</v>
      </c>
      <c r="IU36" s="2" t="s">
        <v>364</v>
      </c>
      <c r="IV36" s="2" t="s">
        <v>614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173</v>
      </c>
      <c r="JF36" s="2" t="s">
        <v>127</v>
      </c>
      <c r="JG36" s="2" t="s">
        <v>130</v>
      </c>
      <c r="JH36" s="2" t="s">
        <v>130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212</v>
      </c>
      <c r="JR36" s="2" t="s">
        <v>127</v>
      </c>
      <c r="JS36" s="2" t="s">
        <v>130</v>
      </c>
      <c r="JT36" s="2" t="s">
        <v>130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173</v>
      </c>
      <c r="KD36" s="2" t="s">
        <v>127</v>
      </c>
      <c r="KE36" s="2" t="s">
        <v>130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138</v>
      </c>
      <c r="KP36" s="2" t="s">
        <v>127</v>
      </c>
      <c r="KQ36" s="2" t="s">
        <v>615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130</v>
      </c>
      <c r="LB36" s="2" t="s">
        <v>130</v>
      </c>
      <c r="LC36" s="2" t="s">
        <v>130</v>
      </c>
      <c r="LD36" s="2" t="s">
        <v>130</v>
      </c>
      <c r="LE36" s="2" t="s">
        <v>130</v>
      </c>
      <c r="LF36" s="2" t="s">
        <v>130</v>
      </c>
      <c r="LG36" s="4"/>
      <c r="LH36" s="8"/>
      <c r="LI36" s="4"/>
      <c r="LJ36" s="8"/>
      <c r="LK36" s="7"/>
      <c r="LL36" s="7"/>
      <c r="LM36" s="2" t="s">
        <v>170</v>
      </c>
      <c r="LN36" s="2" t="s">
        <v>127</v>
      </c>
      <c r="LO36" s="2" t="s">
        <v>130</v>
      </c>
      <c r="LP36" s="2" t="s">
        <v>130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138</v>
      </c>
      <c r="LZ36" s="2" t="s">
        <v>171</v>
      </c>
      <c r="MA36" s="2" t="s">
        <v>603</v>
      </c>
      <c r="MB36" s="2" t="s">
        <v>264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173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173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138</v>
      </c>
      <c r="NJ36" s="2" t="s">
        <v>127</v>
      </c>
      <c r="NK36" s="2" t="s">
        <v>571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173</v>
      </c>
      <c r="NV36" s="2" t="s">
        <v>154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173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170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173</v>
      </c>
      <c r="PF36" s="2" t="s">
        <v>127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173</v>
      </c>
      <c r="PR36" s="2" t="s">
        <v>127</v>
      </c>
      <c r="PS36" s="2" t="s">
        <v>130</v>
      </c>
      <c r="PT36" s="2" t="s">
        <v>130</v>
      </c>
      <c r="PU36" s="2" t="s">
        <v>140</v>
      </c>
      <c r="PV36" s="2" t="s">
        <v>130</v>
      </c>
      <c r="PW36" s="4"/>
      <c r="PX36" s="8"/>
      <c r="PY36" s="4"/>
      <c r="PZ36" s="8"/>
      <c r="QA36" s="7"/>
      <c r="QB36" s="7"/>
      <c r="QC36" s="2" t="s">
        <v>173</v>
      </c>
      <c r="QD36" s="2" t="s">
        <v>154</v>
      </c>
      <c r="QE36" s="2" t="s">
        <v>130</v>
      </c>
      <c r="QF36" s="2" t="s">
        <v>130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173</v>
      </c>
      <c r="QP36" s="2" t="s">
        <v>127</v>
      </c>
      <c r="QQ36" s="2" t="s">
        <v>130</v>
      </c>
      <c r="QR36" s="2" t="s">
        <v>130</v>
      </c>
      <c r="QS36" s="2" t="s">
        <v>140</v>
      </c>
      <c r="QT36" s="2" t="s">
        <v>130</v>
      </c>
    </row>
    <row r="37">
      <c r="A37" s="2" t="s">
        <v>616</v>
      </c>
      <c r="B37" s="2" t="s">
        <v>119</v>
      </c>
      <c r="C37" s="2" t="s">
        <v>405</v>
      </c>
      <c r="D37" s="2" t="s">
        <v>121</v>
      </c>
      <c r="E37" s="2" t="s">
        <v>122</v>
      </c>
      <c r="F37" s="2" t="s">
        <v>551</v>
      </c>
      <c r="G37" s="2" t="s">
        <v>551</v>
      </c>
      <c r="H37" s="2" t="s">
        <v>551</v>
      </c>
      <c r="I37" s="2" t="s">
        <v>124</v>
      </c>
      <c r="J37" s="2" t="s">
        <v>251</v>
      </c>
      <c r="K37" s="2" t="s">
        <v>126</v>
      </c>
      <c r="L37" s="3">
        <v>66.77</v>
      </c>
      <c r="M37" s="3">
        <v>70.11</v>
      </c>
      <c r="N37" s="3">
        <v>144.99</v>
      </c>
      <c r="O37" s="2" t="s">
        <v>127</v>
      </c>
      <c r="P37" s="2" t="s">
        <v>331</v>
      </c>
      <c r="Q37" s="2" t="s">
        <v>129</v>
      </c>
      <c r="R37" s="2" t="s">
        <v>130</v>
      </c>
      <c r="S37" s="2" t="s">
        <v>130</v>
      </c>
      <c r="T37" s="2" t="s">
        <v>551</v>
      </c>
      <c r="U37" s="2" t="s">
        <v>409</v>
      </c>
      <c r="V37" s="2" t="s">
        <v>133</v>
      </c>
      <c r="W37" s="2" t="s">
        <v>134</v>
      </c>
      <c r="X37" s="2" t="s">
        <v>130</v>
      </c>
      <c r="Y37" s="2" t="s">
        <v>584</v>
      </c>
      <c r="Z37" s="4">
        <v>749</v>
      </c>
      <c r="AA37" s="4">
        <f>=ROUNDDOWN(7.49,0)</f>
      </c>
      <c r="AB37" s="5">
        <v>100</v>
      </c>
      <c r="AC37" s="2" t="s">
        <v>136</v>
      </c>
      <c r="AD37" s="4">
        <v>250</v>
      </c>
      <c r="AE37" s="4">
        <v>1490</v>
      </c>
      <c r="AF37" s="6">
        <v>65</v>
      </c>
      <c r="AG37" s="6"/>
      <c r="AH37" s="7">
        <v>0.9235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2173</v>
      </c>
      <c r="AQ37" s="8">
        <v>155787.55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0.3817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2173</v>
      </c>
      <c r="BK37" s="8">
        <v>155787.55</v>
      </c>
      <c r="BL37" s="2" t="s">
        <v>617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127</v>
      </c>
      <c r="BW37" s="2" t="s">
        <v>130</v>
      </c>
      <c r="BX37" s="2" t="s">
        <v>130</v>
      </c>
      <c r="BY37" s="2" t="s">
        <v>140</v>
      </c>
      <c r="BZ37" s="2" t="s">
        <v>130</v>
      </c>
      <c r="CA37" s="4">
        <v>764</v>
      </c>
      <c r="CB37" s="8">
        <v>53441.8</v>
      </c>
      <c r="CC37" s="4"/>
      <c r="CD37" s="8"/>
      <c r="CE37" s="7"/>
      <c r="CF37" s="7"/>
      <c r="CG37" s="2" t="s">
        <v>138</v>
      </c>
      <c r="CH37" s="2" t="s">
        <v>127</v>
      </c>
      <c r="CI37" s="2" t="s">
        <v>497</v>
      </c>
      <c r="CJ37" s="2" t="s">
        <v>607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170</v>
      </c>
      <c r="CT37" s="2" t="s">
        <v>127</v>
      </c>
      <c r="CU37" s="2" t="s">
        <v>130</v>
      </c>
      <c r="CV37" s="2" t="s">
        <v>130</v>
      </c>
      <c r="CW37" s="2" t="s">
        <v>140</v>
      </c>
      <c r="CX37" s="2" t="s">
        <v>130</v>
      </c>
      <c r="CY37" s="4">
        <v>457</v>
      </c>
      <c r="CZ37" s="8">
        <v>33639.77</v>
      </c>
      <c r="DA37" s="4"/>
      <c r="DB37" s="8"/>
      <c r="DC37" s="7"/>
      <c r="DD37" s="7"/>
      <c r="DE37" s="2" t="s">
        <v>138</v>
      </c>
      <c r="DF37" s="2" t="s">
        <v>127</v>
      </c>
      <c r="DG37" s="2" t="s">
        <v>587</v>
      </c>
      <c r="DH37" s="2" t="s">
        <v>618</v>
      </c>
      <c r="DI37" s="2" t="s">
        <v>140</v>
      </c>
      <c r="DJ37" s="2" t="s">
        <v>130</v>
      </c>
      <c r="DK37" s="4">
        <v>228</v>
      </c>
      <c r="DL37" s="8">
        <v>16783.08</v>
      </c>
      <c r="DM37" s="4"/>
      <c r="DN37" s="8"/>
      <c r="DO37" s="7"/>
      <c r="DP37" s="7"/>
      <c r="DQ37" s="2" t="s">
        <v>138</v>
      </c>
      <c r="DR37" s="2" t="s">
        <v>127</v>
      </c>
      <c r="DS37" s="2" t="s">
        <v>589</v>
      </c>
      <c r="DT37" s="2" t="s">
        <v>590</v>
      </c>
      <c r="DU37" s="2" t="s">
        <v>140</v>
      </c>
      <c r="DV37" s="2" t="s">
        <v>130</v>
      </c>
      <c r="DW37" s="4">
        <v>352</v>
      </c>
      <c r="DX37" s="8">
        <v>25910.72</v>
      </c>
      <c r="DY37" s="4"/>
      <c r="DZ37" s="8"/>
      <c r="EA37" s="7"/>
      <c r="EB37" s="7"/>
      <c r="EC37" s="2" t="s">
        <v>138</v>
      </c>
      <c r="ED37" s="2" t="s">
        <v>127</v>
      </c>
      <c r="EE37" s="2" t="s">
        <v>452</v>
      </c>
      <c r="EF37" s="2" t="s">
        <v>609</v>
      </c>
      <c r="EG37" s="2" t="s">
        <v>140</v>
      </c>
      <c r="EH37" s="2" t="s">
        <v>130</v>
      </c>
      <c r="EI37" s="4">
        <v>47</v>
      </c>
      <c r="EJ37" s="8">
        <v>3287.65</v>
      </c>
      <c r="EK37" s="4"/>
      <c r="EL37" s="8"/>
      <c r="EM37" s="7"/>
      <c r="EN37" s="7"/>
      <c r="EO37" s="2" t="s">
        <v>138</v>
      </c>
      <c r="EP37" s="2" t="s">
        <v>127</v>
      </c>
      <c r="EQ37" s="2" t="s">
        <v>619</v>
      </c>
      <c r="ER37" s="2" t="s">
        <v>200</v>
      </c>
      <c r="ES37" s="2" t="s">
        <v>140</v>
      </c>
      <c r="ET37" s="2" t="s">
        <v>130</v>
      </c>
      <c r="EU37" s="4">
        <v>63</v>
      </c>
      <c r="EV37" s="8">
        <v>4770.36</v>
      </c>
      <c r="EW37" s="4"/>
      <c r="EX37" s="8"/>
      <c r="EY37" s="7"/>
      <c r="EZ37" s="7"/>
      <c r="FA37" s="2" t="s">
        <v>138</v>
      </c>
      <c r="FB37" s="2" t="s">
        <v>127</v>
      </c>
      <c r="FC37" s="2" t="s">
        <v>594</v>
      </c>
      <c r="FD37" s="2" t="s">
        <v>604</v>
      </c>
      <c r="FE37" s="2" t="s">
        <v>140</v>
      </c>
      <c r="FF37" s="2" t="s">
        <v>130</v>
      </c>
      <c r="FG37" s="4">
        <v>156</v>
      </c>
      <c r="FH37" s="8">
        <v>10375.51</v>
      </c>
      <c r="FI37" s="4"/>
      <c r="FJ37" s="8"/>
      <c r="FK37" s="7"/>
      <c r="FL37" s="7"/>
      <c r="FM37" s="2" t="s">
        <v>138</v>
      </c>
      <c r="FN37" s="2" t="s">
        <v>127</v>
      </c>
      <c r="FO37" s="2" t="s">
        <v>595</v>
      </c>
      <c r="FP37" s="2" t="s">
        <v>620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138</v>
      </c>
      <c r="FZ37" s="2" t="s">
        <v>127</v>
      </c>
      <c r="GA37" s="2" t="s">
        <v>511</v>
      </c>
      <c r="GB37" s="2" t="s">
        <v>621</v>
      </c>
      <c r="GC37" s="2" t="s">
        <v>140</v>
      </c>
      <c r="GD37" s="2" t="s">
        <v>130</v>
      </c>
      <c r="GE37" s="4">
        <v>42</v>
      </c>
      <c r="GF37" s="8">
        <v>3091.62</v>
      </c>
      <c r="GG37" s="4"/>
      <c r="GH37" s="8"/>
      <c r="GI37" s="7"/>
      <c r="GJ37" s="7"/>
      <c r="GK37" s="2" t="s">
        <v>138</v>
      </c>
      <c r="GL37" s="2" t="s">
        <v>127</v>
      </c>
      <c r="GM37" s="2" t="s">
        <v>566</v>
      </c>
      <c r="GN37" s="2" t="s">
        <v>598</v>
      </c>
      <c r="GO37" s="2" t="s">
        <v>140</v>
      </c>
      <c r="GP37" s="2" t="s">
        <v>130</v>
      </c>
      <c r="GQ37" s="4">
        <v>3</v>
      </c>
      <c r="GR37" s="8">
        <v>210.33</v>
      </c>
      <c r="GS37" s="4"/>
      <c r="GT37" s="8"/>
      <c r="GU37" s="7"/>
      <c r="GV37" s="7"/>
      <c r="GW37" s="2" t="s">
        <v>138</v>
      </c>
      <c r="GX37" s="2" t="s">
        <v>127</v>
      </c>
      <c r="GY37" s="2" t="s">
        <v>599</v>
      </c>
      <c r="GZ37" s="2" t="s">
        <v>207</v>
      </c>
      <c r="HA37" s="2" t="s">
        <v>140</v>
      </c>
      <c r="HB37" s="2" t="s">
        <v>130</v>
      </c>
      <c r="HC37" s="4">
        <v>60</v>
      </c>
      <c r="HD37" s="8">
        <v>4206.6</v>
      </c>
      <c r="HE37" s="4"/>
      <c r="HF37" s="8"/>
      <c r="HG37" s="7"/>
      <c r="HH37" s="7"/>
      <c r="HI37" s="2" t="s">
        <v>138</v>
      </c>
      <c r="HJ37" s="2" t="s">
        <v>127</v>
      </c>
      <c r="HK37" s="2" t="s">
        <v>198</v>
      </c>
      <c r="HL37" s="2" t="s">
        <v>622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176</v>
      </c>
      <c r="HV37" s="2" t="s">
        <v>127</v>
      </c>
      <c r="HW37" s="2" t="s">
        <v>130</v>
      </c>
      <c r="HX37" s="2" t="s">
        <v>130</v>
      </c>
      <c r="HY37" s="2" t="s">
        <v>140</v>
      </c>
      <c r="HZ37" s="2" t="s">
        <v>130</v>
      </c>
      <c r="IA37" s="4"/>
      <c r="IB37" s="8"/>
      <c r="IC37" s="4"/>
      <c r="ID37" s="8"/>
      <c r="IE37" s="7"/>
      <c r="IF37" s="7"/>
      <c r="IG37" s="2" t="s">
        <v>130</v>
      </c>
      <c r="IH37" s="2" t="s">
        <v>130</v>
      </c>
      <c r="II37" s="2" t="s">
        <v>130</v>
      </c>
      <c r="IJ37" s="2" t="s">
        <v>130</v>
      </c>
      <c r="IK37" s="2" t="s">
        <v>130</v>
      </c>
      <c r="IL37" s="2" t="s">
        <v>130</v>
      </c>
      <c r="IM37" s="4">
        <v>1</v>
      </c>
      <c r="IN37" s="8">
        <v>70.11</v>
      </c>
      <c r="IO37" s="4"/>
      <c r="IP37" s="8"/>
      <c r="IQ37" s="7"/>
      <c r="IR37" s="7"/>
      <c r="IS37" s="2" t="s">
        <v>138</v>
      </c>
      <c r="IT37" s="2" t="s">
        <v>154</v>
      </c>
      <c r="IU37" s="2" t="s">
        <v>364</v>
      </c>
      <c r="IV37" s="2" t="s">
        <v>623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173</v>
      </c>
      <c r="JF37" s="2" t="s">
        <v>127</v>
      </c>
      <c r="JG37" s="2" t="s">
        <v>130</v>
      </c>
      <c r="JH37" s="2" t="s">
        <v>130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212</v>
      </c>
      <c r="JR37" s="2" t="s">
        <v>127</v>
      </c>
      <c r="JS37" s="2" t="s">
        <v>130</v>
      </c>
      <c r="JT37" s="2" t="s">
        <v>130</v>
      </c>
      <c r="JU37" s="2" t="s">
        <v>140</v>
      </c>
      <c r="JV37" s="2" t="s">
        <v>130</v>
      </c>
      <c r="JW37" s="4"/>
      <c r="JX37" s="8"/>
      <c r="JY37" s="4"/>
      <c r="JZ37" s="8"/>
      <c r="KA37" s="7"/>
      <c r="KB37" s="7"/>
      <c r="KC37" s="2" t="s">
        <v>173</v>
      </c>
      <c r="KD37" s="2" t="s">
        <v>127</v>
      </c>
      <c r="KE37" s="2" t="s">
        <v>130</v>
      </c>
      <c r="KF37" s="2" t="s">
        <v>130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138</v>
      </c>
      <c r="KP37" s="2" t="s">
        <v>127</v>
      </c>
      <c r="KQ37" s="2" t="s">
        <v>615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138</v>
      </c>
      <c r="LB37" s="2" t="s">
        <v>127</v>
      </c>
      <c r="LC37" s="2" t="s">
        <v>248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170</v>
      </c>
      <c r="LN37" s="2" t="s">
        <v>127</v>
      </c>
      <c r="LO37" s="2" t="s">
        <v>130</v>
      </c>
      <c r="LP37" s="2" t="s">
        <v>130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138</v>
      </c>
      <c r="LZ37" s="2" t="s">
        <v>171</v>
      </c>
      <c r="MA37" s="2" t="s">
        <v>603</v>
      </c>
      <c r="MB37" s="2" t="s">
        <v>624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173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173</v>
      </c>
      <c r="MX37" s="2" t="s">
        <v>127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138</v>
      </c>
      <c r="NJ37" s="2" t="s">
        <v>127</v>
      </c>
      <c r="NK37" s="2" t="s">
        <v>571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173</v>
      </c>
      <c r="NV37" s="2" t="s">
        <v>154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173</v>
      </c>
      <c r="OH37" s="2" t="s">
        <v>127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170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173</v>
      </c>
      <c r="PF37" s="2" t="s">
        <v>127</v>
      </c>
      <c r="PG37" s="2" t="s">
        <v>130</v>
      </c>
      <c r="PH37" s="2" t="s">
        <v>130</v>
      </c>
      <c r="PI37" s="2" t="s">
        <v>140</v>
      </c>
      <c r="PJ37" s="2" t="s">
        <v>130</v>
      </c>
      <c r="PK37" s="4"/>
      <c r="PL37" s="8"/>
      <c r="PM37" s="4"/>
      <c r="PN37" s="8"/>
      <c r="PO37" s="7"/>
      <c r="PP37" s="7"/>
      <c r="PQ37" s="2" t="s">
        <v>173</v>
      </c>
      <c r="PR37" s="2" t="s">
        <v>127</v>
      </c>
      <c r="PS37" s="2" t="s">
        <v>130</v>
      </c>
      <c r="PT37" s="2" t="s">
        <v>130</v>
      </c>
      <c r="PU37" s="2" t="s">
        <v>140</v>
      </c>
      <c r="PV37" s="2" t="s">
        <v>130</v>
      </c>
      <c r="PW37" s="4"/>
      <c r="PX37" s="8"/>
      <c r="PY37" s="4"/>
      <c r="PZ37" s="8"/>
      <c r="QA37" s="7"/>
      <c r="QB37" s="7"/>
      <c r="QC37" s="2" t="s">
        <v>173</v>
      </c>
      <c r="QD37" s="2" t="s">
        <v>154</v>
      </c>
      <c r="QE37" s="2" t="s">
        <v>130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173</v>
      </c>
      <c r="QP37" s="2" t="s">
        <v>127</v>
      </c>
      <c r="QQ37" s="2" t="s">
        <v>130</v>
      </c>
      <c r="QR37" s="2" t="s">
        <v>130</v>
      </c>
      <c r="QS37" s="2" t="s">
        <v>140</v>
      </c>
      <c r="QT37" s="2" t="s">
        <v>130</v>
      </c>
    </row>
    <row r="38">
      <c r="A38" s="2" t="s">
        <v>625</v>
      </c>
      <c r="B38" s="2" t="s">
        <v>119</v>
      </c>
      <c r="C38" s="2" t="s">
        <v>405</v>
      </c>
      <c r="D38" s="2" t="s">
        <v>121</v>
      </c>
      <c r="E38" s="2" t="s">
        <v>122</v>
      </c>
      <c r="F38" s="2" t="s">
        <v>551</v>
      </c>
      <c r="G38" s="2" t="s">
        <v>551</v>
      </c>
      <c r="H38" s="2" t="s">
        <v>551</v>
      </c>
      <c r="I38" s="2" t="s">
        <v>124</v>
      </c>
      <c r="J38" s="2" t="s">
        <v>269</v>
      </c>
      <c r="K38" s="2" t="s">
        <v>126</v>
      </c>
      <c r="L38" s="3">
        <v>66.77</v>
      </c>
      <c r="M38" s="3">
        <v>70.11</v>
      </c>
      <c r="N38" s="3">
        <v>144.99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551</v>
      </c>
      <c r="U38" s="2" t="s">
        <v>409</v>
      </c>
      <c r="V38" s="2" t="s">
        <v>133</v>
      </c>
      <c r="W38" s="2" t="s">
        <v>134</v>
      </c>
      <c r="X38" s="2" t="s">
        <v>130</v>
      </c>
      <c r="Y38" s="2" t="s">
        <v>584</v>
      </c>
      <c r="Z38" s="4">
        <v>323</v>
      </c>
      <c r="AA38" s="4">
        <f>=ROUNDDOWN(10.7666666666667,0)</f>
      </c>
      <c r="AB38" s="5">
        <v>30</v>
      </c>
      <c r="AC38" s="2" t="s">
        <v>288</v>
      </c>
      <c r="AD38" s="4">
        <v>260</v>
      </c>
      <c r="AE38" s="4">
        <v>260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645</v>
      </c>
      <c r="AQ38" s="8">
        <v>46733.22</v>
      </c>
      <c r="AR38" s="4"/>
      <c r="AS38" s="8"/>
      <c r="AT38" s="7"/>
      <c r="AU38" s="7"/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0.1145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 t="s">
        <v>130</v>
      </c>
      <c r="BJ38" s="4">
        <v>645</v>
      </c>
      <c r="BK38" s="8">
        <v>46733.22</v>
      </c>
      <c r="BL38" s="2" t="s">
        <v>626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170</v>
      </c>
      <c r="BV38" s="2" t="s">
        <v>127</v>
      </c>
      <c r="BW38" s="2" t="s">
        <v>130</v>
      </c>
      <c r="BX38" s="2" t="s">
        <v>130</v>
      </c>
      <c r="BY38" s="2" t="s">
        <v>140</v>
      </c>
      <c r="BZ38" s="2" t="s">
        <v>130</v>
      </c>
      <c r="CA38" s="4">
        <v>165</v>
      </c>
      <c r="CB38" s="8">
        <v>11541.75</v>
      </c>
      <c r="CC38" s="4"/>
      <c r="CD38" s="8"/>
      <c r="CE38" s="7"/>
      <c r="CF38" s="7"/>
      <c r="CG38" s="2" t="s">
        <v>138</v>
      </c>
      <c r="CH38" s="2" t="s">
        <v>127</v>
      </c>
      <c r="CI38" s="2" t="s">
        <v>497</v>
      </c>
      <c r="CJ38" s="2" t="s">
        <v>627</v>
      </c>
      <c r="CK38" s="2" t="s">
        <v>140</v>
      </c>
      <c r="CL38" s="2" t="s">
        <v>130</v>
      </c>
      <c r="CM38" s="4"/>
      <c r="CN38" s="8"/>
      <c r="CO38" s="4"/>
      <c r="CP38" s="8"/>
      <c r="CQ38" s="7"/>
      <c r="CR38" s="7"/>
      <c r="CS38" s="2" t="s">
        <v>170</v>
      </c>
      <c r="CT38" s="2" t="s">
        <v>127</v>
      </c>
      <c r="CU38" s="2" t="s">
        <v>130</v>
      </c>
      <c r="CV38" s="2" t="s">
        <v>130</v>
      </c>
      <c r="CW38" s="2" t="s">
        <v>140</v>
      </c>
      <c r="CX38" s="2" t="s">
        <v>130</v>
      </c>
      <c r="CY38" s="4">
        <v>155</v>
      </c>
      <c r="CZ38" s="8">
        <v>11409.55</v>
      </c>
      <c r="DA38" s="4"/>
      <c r="DB38" s="8"/>
      <c r="DC38" s="7"/>
      <c r="DD38" s="7"/>
      <c r="DE38" s="2" t="s">
        <v>138</v>
      </c>
      <c r="DF38" s="2" t="s">
        <v>127</v>
      </c>
      <c r="DG38" s="2" t="s">
        <v>587</v>
      </c>
      <c r="DH38" s="2" t="s">
        <v>628</v>
      </c>
      <c r="DI38" s="2" t="s">
        <v>140</v>
      </c>
      <c r="DJ38" s="2" t="s">
        <v>130</v>
      </c>
      <c r="DK38" s="4">
        <v>153</v>
      </c>
      <c r="DL38" s="8">
        <v>11262.33</v>
      </c>
      <c r="DM38" s="4"/>
      <c r="DN38" s="8"/>
      <c r="DO38" s="7"/>
      <c r="DP38" s="7"/>
      <c r="DQ38" s="2" t="s">
        <v>138</v>
      </c>
      <c r="DR38" s="2" t="s">
        <v>127</v>
      </c>
      <c r="DS38" s="2" t="s">
        <v>589</v>
      </c>
      <c r="DT38" s="2" t="s">
        <v>516</v>
      </c>
      <c r="DU38" s="2" t="s">
        <v>140</v>
      </c>
      <c r="DV38" s="2" t="s">
        <v>130</v>
      </c>
      <c r="DW38" s="4">
        <v>93</v>
      </c>
      <c r="DX38" s="8">
        <v>6845.73</v>
      </c>
      <c r="DY38" s="4"/>
      <c r="DZ38" s="8"/>
      <c r="EA38" s="7"/>
      <c r="EB38" s="7"/>
      <c r="EC38" s="2" t="s">
        <v>138</v>
      </c>
      <c r="ED38" s="2" t="s">
        <v>127</v>
      </c>
      <c r="EE38" s="2" t="s">
        <v>591</v>
      </c>
      <c r="EF38" s="2" t="s">
        <v>418</v>
      </c>
      <c r="EG38" s="2" t="s">
        <v>140</v>
      </c>
      <c r="EH38" s="2" t="s">
        <v>130</v>
      </c>
      <c r="EI38" s="4">
        <v>8</v>
      </c>
      <c r="EJ38" s="8">
        <v>559.6</v>
      </c>
      <c r="EK38" s="4"/>
      <c r="EL38" s="8"/>
      <c r="EM38" s="7"/>
      <c r="EN38" s="7"/>
      <c r="EO38" s="2" t="s">
        <v>138</v>
      </c>
      <c r="EP38" s="2" t="s">
        <v>127</v>
      </c>
      <c r="EQ38" s="2" t="s">
        <v>592</v>
      </c>
      <c r="ER38" s="2" t="s">
        <v>629</v>
      </c>
      <c r="ES38" s="2" t="s">
        <v>140</v>
      </c>
      <c r="ET38" s="2" t="s">
        <v>130</v>
      </c>
      <c r="EU38" s="4"/>
      <c r="EV38" s="8"/>
      <c r="EW38" s="4"/>
      <c r="EX38" s="8"/>
      <c r="EY38" s="7"/>
      <c r="EZ38" s="7"/>
      <c r="FA38" s="2" t="s">
        <v>208</v>
      </c>
      <c r="FB38" s="2" t="s">
        <v>127</v>
      </c>
      <c r="FC38" s="2" t="s">
        <v>130</v>
      </c>
      <c r="FD38" s="2" t="s">
        <v>130</v>
      </c>
      <c r="FE38" s="2" t="s">
        <v>140</v>
      </c>
      <c r="FF38" s="2" t="s">
        <v>130</v>
      </c>
      <c r="FG38" s="4">
        <v>34</v>
      </c>
      <c r="FH38" s="8">
        <v>2222.5</v>
      </c>
      <c r="FI38" s="4"/>
      <c r="FJ38" s="8"/>
      <c r="FK38" s="7"/>
      <c r="FL38" s="7"/>
      <c r="FM38" s="2" t="s">
        <v>138</v>
      </c>
      <c r="FN38" s="2" t="s">
        <v>127</v>
      </c>
      <c r="FO38" s="2" t="s">
        <v>595</v>
      </c>
      <c r="FP38" s="2" t="s">
        <v>630</v>
      </c>
      <c r="FQ38" s="2" t="s">
        <v>140</v>
      </c>
      <c r="FR38" s="2" t="s">
        <v>130</v>
      </c>
      <c r="FS38" s="4">
        <v>4</v>
      </c>
      <c r="FT38" s="8">
        <v>568.36</v>
      </c>
      <c r="FU38" s="4"/>
      <c r="FV38" s="8"/>
      <c r="FW38" s="7"/>
      <c r="FX38" s="7"/>
      <c r="FY38" s="2" t="s">
        <v>138</v>
      </c>
      <c r="FZ38" s="2" t="s">
        <v>127</v>
      </c>
      <c r="GA38" s="2" t="s">
        <v>511</v>
      </c>
      <c r="GB38" s="2" t="s">
        <v>437</v>
      </c>
      <c r="GC38" s="2" t="s">
        <v>140</v>
      </c>
      <c r="GD38" s="2" t="s">
        <v>130</v>
      </c>
      <c r="GE38" s="4">
        <v>9</v>
      </c>
      <c r="GF38" s="8">
        <v>647.77</v>
      </c>
      <c r="GG38" s="4"/>
      <c r="GH38" s="8"/>
      <c r="GI38" s="7"/>
      <c r="GJ38" s="7"/>
      <c r="GK38" s="2" t="s">
        <v>138</v>
      </c>
      <c r="GL38" s="2" t="s">
        <v>127</v>
      </c>
      <c r="GM38" s="2" t="s">
        <v>566</v>
      </c>
      <c r="GN38" s="2" t="s">
        <v>631</v>
      </c>
      <c r="GO38" s="2" t="s">
        <v>140</v>
      </c>
      <c r="GP38" s="2" t="s">
        <v>130</v>
      </c>
      <c r="GQ38" s="4">
        <v>1</v>
      </c>
      <c r="GR38" s="8">
        <v>70.11</v>
      </c>
      <c r="GS38" s="4"/>
      <c r="GT38" s="8"/>
      <c r="GU38" s="7"/>
      <c r="GV38" s="7"/>
      <c r="GW38" s="2" t="s">
        <v>138</v>
      </c>
      <c r="GX38" s="2" t="s">
        <v>127</v>
      </c>
      <c r="GY38" s="2" t="s">
        <v>599</v>
      </c>
      <c r="GZ38" s="2" t="s">
        <v>632</v>
      </c>
      <c r="HA38" s="2" t="s">
        <v>140</v>
      </c>
      <c r="HB38" s="2" t="s">
        <v>130</v>
      </c>
      <c r="HC38" s="4">
        <v>22</v>
      </c>
      <c r="HD38" s="8">
        <v>1542.42</v>
      </c>
      <c r="HE38" s="4"/>
      <c r="HF38" s="8"/>
      <c r="HG38" s="7"/>
      <c r="HH38" s="7"/>
      <c r="HI38" s="2" t="s">
        <v>138</v>
      </c>
      <c r="HJ38" s="2" t="s">
        <v>127</v>
      </c>
      <c r="HK38" s="2" t="s">
        <v>198</v>
      </c>
      <c r="HL38" s="2" t="s">
        <v>633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176</v>
      </c>
      <c r="HV38" s="2" t="s">
        <v>127</v>
      </c>
      <c r="HW38" s="2" t="s">
        <v>130</v>
      </c>
      <c r="HX38" s="2" t="s">
        <v>130</v>
      </c>
      <c r="HY38" s="2" t="s">
        <v>140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>
        <v>1</v>
      </c>
      <c r="IN38" s="8">
        <v>63.1</v>
      </c>
      <c r="IO38" s="4"/>
      <c r="IP38" s="8"/>
      <c r="IQ38" s="7"/>
      <c r="IR38" s="7"/>
      <c r="IS38" s="2" t="s">
        <v>138</v>
      </c>
      <c r="IT38" s="2" t="s">
        <v>154</v>
      </c>
      <c r="IU38" s="2" t="s">
        <v>364</v>
      </c>
      <c r="IV38" s="2" t="s">
        <v>398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173</v>
      </c>
      <c r="JF38" s="2" t="s">
        <v>127</v>
      </c>
      <c r="JG38" s="2" t="s">
        <v>130</v>
      </c>
      <c r="JH38" s="2" t="s">
        <v>130</v>
      </c>
      <c r="JI38" s="2" t="s">
        <v>140</v>
      </c>
      <c r="JJ38" s="2" t="s">
        <v>130</v>
      </c>
      <c r="JK38" s="4"/>
      <c r="JL38" s="8"/>
      <c r="JM38" s="4"/>
      <c r="JN38" s="8"/>
      <c r="JO38" s="7"/>
      <c r="JP38" s="7"/>
      <c r="JQ38" s="2" t="s">
        <v>212</v>
      </c>
      <c r="JR38" s="2" t="s">
        <v>127</v>
      </c>
      <c r="JS38" s="2" t="s">
        <v>130</v>
      </c>
      <c r="JT38" s="2" t="s">
        <v>130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173</v>
      </c>
      <c r="KD38" s="2" t="s">
        <v>127</v>
      </c>
      <c r="KE38" s="2" t="s">
        <v>130</v>
      </c>
      <c r="KF38" s="2" t="s">
        <v>130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138</v>
      </c>
      <c r="KP38" s="2" t="s">
        <v>127</v>
      </c>
      <c r="KQ38" s="2" t="s">
        <v>209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138</v>
      </c>
      <c r="LB38" s="2" t="s">
        <v>127</v>
      </c>
      <c r="LC38" s="2" t="s">
        <v>248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170</v>
      </c>
      <c r="LN38" s="2" t="s">
        <v>127</v>
      </c>
      <c r="LO38" s="2" t="s">
        <v>130</v>
      </c>
      <c r="LP38" s="2" t="s">
        <v>130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138</v>
      </c>
      <c r="LZ38" s="2" t="s">
        <v>171</v>
      </c>
      <c r="MA38" s="2" t="s">
        <v>603</v>
      </c>
      <c r="MB38" s="2" t="s">
        <v>610</v>
      </c>
      <c r="MC38" s="2" t="s">
        <v>140</v>
      </c>
      <c r="MD38" s="2" t="s">
        <v>130</v>
      </c>
      <c r="ME38" s="4"/>
      <c r="MF38" s="8"/>
      <c r="MG38" s="4"/>
      <c r="MH38" s="8"/>
      <c r="MI38" s="7"/>
      <c r="MJ38" s="7"/>
      <c r="MK38" s="2" t="s">
        <v>173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173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138</v>
      </c>
      <c r="NJ38" s="2" t="s">
        <v>127</v>
      </c>
      <c r="NK38" s="2" t="s">
        <v>571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173</v>
      </c>
      <c r="NV38" s="2" t="s">
        <v>154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173</v>
      </c>
      <c r="OH38" s="2" t="s">
        <v>127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170</v>
      </c>
      <c r="OT38" s="2" t="s">
        <v>127</v>
      </c>
      <c r="OU38" s="2" t="s">
        <v>130</v>
      </c>
      <c r="OV38" s="2" t="s">
        <v>130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173</v>
      </c>
      <c r="PF38" s="2" t="s">
        <v>127</v>
      </c>
      <c r="PG38" s="2" t="s">
        <v>130</v>
      </c>
      <c r="PH38" s="2" t="s">
        <v>130</v>
      </c>
      <c r="PI38" s="2" t="s">
        <v>140</v>
      </c>
      <c r="PJ38" s="2" t="s">
        <v>130</v>
      </c>
      <c r="PK38" s="4"/>
      <c r="PL38" s="8"/>
      <c r="PM38" s="4"/>
      <c r="PN38" s="8"/>
      <c r="PO38" s="7"/>
      <c r="PP38" s="7"/>
      <c r="PQ38" s="2" t="s">
        <v>173</v>
      </c>
      <c r="PR38" s="2" t="s">
        <v>127</v>
      </c>
      <c r="PS38" s="2" t="s">
        <v>130</v>
      </c>
      <c r="PT38" s="2" t="s">
        <v>130</v>
      </c>
      <c r="PU38" s="2" t="s">
        <v>140</v>
      </c>
      <c r="PV38" s="2" t="s">
        <v>130</v>
      </c>
      <c r="PW38" s="4"/>
      <c r="PX38" s="8"/>
      <c r="PY38" s="4"/>
      <c r="PZ38" s="8"/>
      <c r="QA38" s="7"/>
      <c r="QB38" s="7"/>
      <c r="QC38" s="2" t="s">
        <v>173</v>
      </c>
      <c r="QD38" s="2" t="s">
        <v>154</v>
      </c>
      <c r="QE38" s="2" t="s">
        <v>130</v>
      </c>
      <c r="QF38" s="2" t="s">
        <v>130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173</v>
      </c>
      <c r="QP38" s="2" t="s">
        <v>127</v>
      </c>
      <c r="QQ38" s="2" t="s">
        <v>130</v>
      </c>
      <c r="QR38" s="2" t="s">
        <v>130</v>
      </c>
      <c r="QS38" s="2" t="s">
        <v>140</v>
      </c>
      <c r="QT38" s="2" t="s">
        <v>130</v>
      </c>
    </row>
    <row r="39">
      <c r="A39" s="2" t="s">
        <v>634</v>
      </c>
      <c r="B39" s="2" t="s">
        <v>119</v>
      </c>
      <c r="C39" s="2" t="s">
        <v>405</v>
      </c>
      <c r="D39" s="2" t="s">
        <v>121</v>
      </c>
      <c r="E39" s="2" t="s">
        <v>122</v>
      </c>
      <c r="F39" s="2" t="s">
        <v>635</v>
      </c>
      <c r="G39" s="2" t="s">
        <v>635</v>
      </c>
      <c r="H39" s="2" t="s">
        <v>635</v>
      </c>
      <c r="I39" s="2" t="s">
        <v>636</v>
      </c>
      <c r="J39" s="2" t="s">
        <v>125</v>
      </c>
      <c r="K39" s="2" t="s">
        <v>126</v>
      </c>
      <c r="L39" s="3">
        <v>42</v>
      </c>
      <c r="M39" s="3">
        <v>44.1</v>
      </c>
      <c r="N39" s="3">
        <v>69.99</v>
      </c>
      <c r="O39" s="2" t="s">
        <v>127</v>
      </c>
      <c r="P39" s="2" t="s">
        <v>637</v>
      </c>
      <c r="Q39" s="2" t="s">
        <v>129</v>
      </c>
      <c r="R39" s="2" t="s">
        <v>16</v>
      </c>
      <c r="S39" s="2" t="s">
        <v>130</v>
      </c>
      <c r="T39" s="2" t="s">
        <v>130</v>
      </c>
      <c r="U39" s="2" t="s">
        <v>409</v>
      </c>
      <c r="V39" s="2" t="s">
        <v>133</v>
      </c>
      <c r="W39" s="2" t="s">
        <v>130</v>
      </c>
      <c r="X39" s="2" t="s">
        <v>130</v>
      </c>
      <c r="Y39" s="2" t="s">
        <v>638</v>
      </c>
      <c r="Z39" s="4"/>
      <c r="AA39" s="4">
        <f>=ROUNDDOWN({0},0)</f>
      </c>
      <c r="AB39" s="5">
        <v>32</v>
      </c>
      <c r="AC39" s="2" t="s">
        <v>136</v>
      </c>
      <c r="AD39" s="4">
        <v>300</v>
      </c>
      <c r="AE39" s="4">
        <v>1110</v>
      </c>
      <c r="AF39" s="6">
        <v>65</v>
      </c>
      <c r="AG39" s="6"/>
      <c r="AH39" s="7">
        <v>0.3115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319</v>
      </c>
      <c r="AQ39" s="8">
        <v>13398</v>
      </c>
      <c r="AR39" s="4"/>
      <c r="AS39" s="8"/>
      <c r="AT39" s="7"/>
      <c r="AU39" s="7"/>
      <c r="AV39" s="4">
        <v>5520</v>
      </c>
      <c r="AW39" s="8">
        <v>322614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0.0415</v>
      </c>
      <c r="BC39" s="4">
        <v>5520</v>
      </c>
      <c r="BD39" s="8">
        <v>322614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1</v>
      </c>
      <c r="BJ39" s="4">
        <v>319</v>
      </c>
      <c r="BK39" s="8">
        <v>13398</v>
      </c>
      <c r="BL39" s="2" t="s">
        <v>412</v>
      </c>
      <c r="BM39" s="7">
        <v>1</v>
      </c>
      <c r="BN39" s="7">
        <v>1</v>
      </c>
      <c r="BO39" s="4">
        <v>319</v>
      </c>
      <c r="BP39" s="8">
        <v>13398</v>
      </c>
      <c r="BQ39" s="4"/>
      <c r="BR39" s="8"/>
      <c r="BS39" s="7"/>
      <c r="BT39" s="7"/>
      <c r="BU39" s="2" t="s">
        <v>138</v>
      </c>
      <c r="BV39" s="2" t="s">
        <v>127</v>
      </c>
      <c r="BW39" s="2" t="s">
        <v>130</v>
      </c>
      <c r="BX39" s="2" t="s">
        <v>571</v>
      </c>
      <c r="BY39" s="2" t="s">
        <v>140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130</v>
      </c>
      <c r="CT39" s="2" t="s">
        <v>130</v>
      </c>
      <c r="CU39" s="2" t="s">
        <v>130</v>
      </c>
      <c r="CV39" s="2" t="s">
        <v>130</v>
      </c>
      <c r="CW39" s="2" t="s">
        <v>130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639</v>
      </c>
      <c r="B40" s="2" t="s">
        <v>119</v>
      </c>
      <c r="C40" s="2" t="s">
        <v>405</v>
      </c>
      <c r="D40" s="2" t="s">
        <v>121</v>
      </c>
      <c r="E40" s="2" t="s">
        <v>122</v>
      </c>
      <c r="F40" s="2" t="s">
        <v>635</v>
      </c>
      <c r="G40" s="2" t="s">
        <v>635</v>
      </c>
      <c r="H40" s="2" t="s">
        <v>635</v>
      </c>
      <c r="I40" s="2" t="s">
        <v>636</v>
      </c>
      <c r="J40" s="2" t="s">
        <v>179</v>
      </c>
      <c r="K40" s="2" t="s">
        <v>126</v>
      </c>
      <c r="L40" s="3">
        <v>42</v>
      </c>
      <c r="M40" s="3">
        <v>44.1</v>
      </c>
      <c r="N40" s="3">
        <v>69.99</v>
      </c>
      <c r="O40" s="2" t="s">
        <v>127</v>
      </c>
      <c r="P40" s="2" t="s">
        <v>637</v>
      </c>
      <c r="Q40" s="2" t="s">
        <v>129</v>
      </c>
      <c r="R40" s="2" t="s">
        <v>16</v>
      </c>
      <c r="S40" s="2" t="s">
        <v>130</v>
      </c>
      <c r="T40" s="2" t="s">
        <v>130</v>
      </c>
      <c r="U40" s="2" t="s">
        <v>409</v>
      </c>
      <c r="V40" s="2" t="s">
        <v>133</v>
      </c>
      <c r="W40" s="2" t="s">
        <v>130</v>
      </c>
      <c r="X40" s="2" t="s">
        <v>130</v>
      </c>
      <c r="Y40" s="2" t="s">
        <v>638</v>
      </c>
      <c r="Z40" s="4">
        <v>1</v>
      </c>
      <c r="AA40" s="4">
        <f>=ROUNDDOWN(0.0125,0)</f>
      </c>
      <c r="AB40" s="5">
        <v>80</v>
      </c>
      <c r="AC40" s="2" t="s">
        <v>136</v>
      </c>
      <c r="AD40" s="4">
        <v>610</v>
      </c>
      <c r="AE40" s="4">
        <v>3140</v>
      </c>
      <c r="AF40" s="6">
        <v>65</v>
      </c>
      <c r="AG40" s="6"/>
      <c r="AH40" s="7">
        <v>0.3005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1279</v>
      </c>
      <c r="AQ40" s="8">
        <v>53718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0.1665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1279</v>
      </c>
      <c r="BK40" s="8">
        <v>53718</v>
      </c>
      <c r="BL40" s="2" t="s">
        <v>412</v>
      </c>
      <c r="BM40" s="7">
        <v>1</v>
      </c>
      <c r="BN40" s="7">
        <v>1</v>
      </c>
      <c r="BO40" s="4">
        <v>1279</v>
      </c>
      <c r="BP40" s="8">
        <v>53718</v>
      </c>
      <c r="BQ40" s="4"/>
      <c r="BR40" s="8"/>
      <c r="BS40" s="7"/>
      <c r="BT40" s="7"/>
      <c r="BU40" s="2" t="s">
        <v>138</v>
      </c>
      <c r="BV40" s="2" t="s">
        <v>127</v>
      </c>
      <c r="BW40" s="2" t="s">
        <v>130</v>
      </c>
      <c r="BX40" s="2" t="s">
        <v>571</v>
      </c>
      <c r="BY40" s="2" t="s">
        <v>140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640</v>
      </c>
      <c r="B41" s="2" t="s">
        <v>119</v>
      </c>
      <c r="C41" s="2" t="s">
        <v>405</v>
      </c>
      <c r="D41" s="2" t="s">
        <v>121</v>
      </c>
      <c r="E41" s="2" t="s">
        <v>122</v>
      </c>
      <c r="F41" s="2" t="s">
        <v>635</v>
      </c>
      <c r="G41" s="2" t="s">
        <v>635</v>
      </c>
      <c r="H41" s="2" t="s">
        <v>635</v>
      </c>
      <c r="I41" s="2" t="s">
        <v>636</v>
      </c>
      <c r="J41" s="2" t="s">
        <v>215</v>
      </c>
      <c r="K41" s="2" t="s">
        <v>126</v>
      </c>
      <c r="L41" s="3">
        <v>48</v>
      </c>
      <c r="M41" s="3">
        <v>50.4</v>
      </c>
      <c r="N41" s="3">
        <v>79.99</v>
      </c>
      <c r="O41" s="2" t="s">
        <v>127</v>
      </c>
      <c r="P41" s="2" t="s">
        <v>637</v>
      </c>
      <c r="Q41" s="2" t="s">
        <v>129</v>
      </c>
      <c r="R41" s="2" t="s">
        <v>16</v>
      </c>
      <c r="S41" s="2" t="s">
        <v>130</v>
      </c>
      <c r="T41" s="2" t="s">
        <v>130</v>
      </c>
      <c r="U41" s="2" t="s">
        <v>409</v>
      </c>
      <c r="V41" s="2" t="s">
        <v>133</v>
      </c>
      <c r="W41" s="2" t="s">
        <v>130</v>
      </c>
      <c r="X41" s="2" t="s">
        <v>130</v>
      </c>
      <c r="Y41" s="2" t="s">
        <v>638</v>
      </c>
      <c r="Z41" s="4">
        <v>2</v>
      </c>
      <c r="AA41" s="4">
        <f>=ROUNDDOWN(0.0666666666666667,0)</f>
      </c>
      <c r="AB41" s="5">
        <v>30</v>
      </c>
      <c r="AC41" s="2" t="s">
        <v>136</v>
      </c>
      <c r="AD41" s="4">
        <v>250</v>
      </c>
      <c r="AE41" s="4">
        <v>890</v>
      </c>
      <c r="AF41" s="6">
        <v>65</v>
      </c>
      <c r="AG41" s="6"/>
      <c r="AH41" s="7">
        <v>0.3115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798</v>
      </c>
      <c r="AQ41" s="8">
        <v>38304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0.1187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798</v>
      </c>
      <c r="BK41" s="8">
        <v>38304</v>
      </c>
      <c r="BL41" s="2" t="s">
        <v>412</v>
      </c>
      <c r="BM41" s="7">
        <v>1</v>
      </c>
      <c r="BN41" s="7">
        <v>1</v>
      </c>
      <c r="BO41" s="4">
        <v>798</v>
      </c>
      <c r="BP41" s="8">
        <v>38304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130</v>
      </c>
      <c r="BX41" s="2" t="s">
        <v>571</v>
      </c>
      <c r="BY41" s="2" t="s">
        <v>140</v>
      </c>
      <c r="BZ41" s="2" t="s">
        <v>130</v>
      </c>
      <c r="CA41" s="4"/>
      <c r="CB41" s="8"/>
      <c r="CC41" s="4"/>
      <c r="CD41" s="8"/>
      <c r="CE41" s="7"/>
      <c r="CF41" s="7"/>
      <c r="CG41" s="2" t="s">
        <v>130</v>
      </c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4"/>
      <c r="CN41" s="8"/>
      <c r="CO41" s="4"/>
      <c r="CP41" s="8"/>
      <c r="CQ41" s="7"/>
      <c r="CR41" s="7"/>
      <c r="CS41" s="2" t="s">
        <v>130</v>
      </c>
      <c r="CT41" s="2" t="s">
        <v>130</v>
      </c>
      <c r="CU41" s="2" t="s">
        <v>130</v>
      </c>
      <c r="CV41" s="2" t="s">
        <v>130</v>
      </c>
      <c r="CW41" s="2" t="s">
        <v>130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641</v>
      </c>
      <c r="B42" s="2" t="s">
        <v>119</v>
      </c>
      <c r="C42" s="2" t="s">
        <v>405</v>
      </c>
      <c r="D42" s="2" t="s">
        <v>121</v>
      </c>
      <c r="E42" s="2" t="s">
        <v>122</v>
      </c>
      <c r="F42" s="2" t="s">
        <v>635</v>
      </c>
      <c r="G42" s="2" t="s">
        <v>635</v>
      </c>
      <c r="H42" s="2" t="s">
        <v>635</v>
      </c>
      <c r="I42" s="2" t="s">
        <v>636</v>
      </c>
      <c r="J42" s="2" t="s">
        <v>233</v>
      </c>
      <c r="K42" s="2" t="s">
        <v>126</v>
      </c>
      <c r="L42" s="3">
        <v>66</v>
      </c>
      <c r="M42" s="3">
        <v>69.3</v>
      </c>
      <c r="N42" s="3">
        <v>109.99</v>
      </c>
      <c r="O42" s="2" t="s">
        <v>127</v>
      </c>
      <c r="P42" s="2" t="s">
        <v>637</v>
      </c>
      <c r="Q42" s="2" t="s">
        <v>129</v>
      </c>
      <c r="R42" s="2" t="s">
        <v>16</v>
      </c>
      <c r="S42" s="2" t="s">
        <v>130</v>
      </c>
      <c r="T42" s="2" t="s">
        <v>130</v>
      </c>
      <c r="U42" s="2" t="s">
        <v>409</v>
      </c>
      <c r="V42" s="2" t="s">
        <v>133</v>
      </c>
      <c r="W42" s="2" t="s">
        <v>130</v>
      </c>
      <c r="X42" s="2" t="s">
        <v>130</v>
      </c>
      <c r="Y42" s="2" t="s">
        <v>638</v>
      </c>
      <c r="Z42" s="4"/>
      <c r="AA42" s="4">
        <f>=ROUNDDOWN({0},0)</f>
      </c>
      <c r="AB42" s="5">
        <v>79</v>
      </c>
      <c r="AC42" s="2" t="s">
        <v>136</v>
      </c>
      <c r="AD42" s="4">
        <v>1270</v>
      </c>
      <c r="AE42" s="4">
        <v>3170</v>
      </c>
      <c r="AF42" s="6">
        <v>65</v>
      </c>
      <c r="AG42" s="6"/>
      <c r="AH42" s="7">
        <v>0.235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1289</v>
      </c>
      <c r="AQ42" s="8">
        <v>85074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0.2637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1289</v>
      </c>
      <c r="BK42" s="8">
        <v>85074</v>
      </c>
      <c r="BL42" s="2" t="s">
        <v>412</v>
      </c>
      <c r="BM42" s="7">
        <v>1</v>
      </c>
      <c r="BN42" s="7">
        <v>1</v>
      </c>
      <c r="BO42" s="4">
        <v>1289</v>
      </c>
      <c r="BP42" s="8">
        <v>85074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571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130</v>
      </c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4"/>
      <c r="CN42" s="8"/>
      <c r="CO42" s="4"/>
      <c r="CP42" s="8"/>
      <c r="CQ42" s="7"/>
      <c r="CR42" s="7"/>
      <c r="CS42" s="2" t="s">
        <v>130</v>
      </c>
      <c r="CT42" s="2" t="s">
        <v>130</v>
      </c>
      <c r="CU42" s="2" t="s">
        <v>130</v>
      </c>
      <c r="CV42" s="2" t="s">
        <v>130</v>
      </c>
      <c r="CW42" s="2" t="s">
        <v>130</v>
      </c>
      <c r="CX42" s="2" t="s">
        <v>130</v>
      </c>
      <c r="CY42" s="4"/>
      <c r="CZ42" s="8"/>
      <c r="DA42" s="4"/>
      <c r="DB42" s="8"/>
      <c r="DC42" s="7"/>
      <c r="DD42" s="7"/>
      <c r="DE42" s="2" t="s">
        <v>130</v>
      </c>
      <c r="DF42" s="2" t="s">
        <v>130</v>
      </c>
      <c r="DG42" s="2" t="s">
        <v>130</v>
      </c>
      <c r="DH42" s="2" t="s">
        <v>130</v>
      </c>
      <c r="DI42" s="2" t="s">
        <v>130</v>
      </c>
      <c r="DJ42" s="2" t="s">
        <v>130</v>
      </c>
      <c r="DK42" s="4"/>
      <c r="DL42" s="8"/>
      <c r="DM42" s="4"/>
      <c r="DN42" s="8"/>
      <c r="DO42" s="7"/>
      <c r="DP42" s="7"/>
      <c r="DQ42" s="2" t="s">
        <v>130</v>
      </c>
      <c r="DR42" s="2" t="s">
        <v>130</v>
      </c>
      <c r="DS42" s="2" t="s">
        <v>130</v>
      </c>
      <c r="DT42" s="2" t="s">
        <v>130</v>
      </c>
      <c r="DU42" s="2" t="s">
        <v>130</v>
      </c>
      <c r="DV42" s="2" t="s">
        <v>130</v>
      </c>
      <c r="DW42" s="4"/>
      <c r="DX42" s="8"/>
      <c r="DY42" s="4"/>
      <c r="DZ42" s="8"/>
      <c r="EA42" s="7"/>
      <c r="EB42" s="7"/>
      <c r="EC42" s="2" t="s">
        <v>130</v>
      </c>
      <c r="ED42" s="2" t="s">
        <v>130</v>
      </c>
      <c r="EE42" s="2" t="s">
        <v>130</v>
      </c>
      <c r="EF42" s="2" t="s">
        <v>130</v>
      </c>
      <c r="EG42" s="2" t="s">
        <v>130</v>
      </c>
      <c r="EH42" s="2" t="s">
        <v>130</v>
      </c>
      <c r="EI42" s="4"/>
      <c r="EJ42" s="8"/>
      <c r="EK42" s="4"/>
      <c r="EL42" s="8"/>
      <c r="EM42" s="7"/>
      <c r="EN42" s="7"/>
      <c r="EO42" s="2" t="s">
        <v>130</v>
      </c>
      <c r="EP42" s="2" t="s">
        <v>130</v>
      </c>
      <c r="EQ42" s="2" t="s">
        <v>130</v>
      </c>
      <c r="ER42" s="2" t="s">
        <v>130</v>
      </c>
      <c r="ES42" s="2" t="s">
        <v>130</v>
      </c>
      <c r="ET42" s="2" t="s">
        <v>130</v>
      </c>
      <c r="EU42" s="4"/>
      <c r="EV42" s="8"/>
      <c r="EW42" s="4"/>
      <c r="EX42" s="8"/>
      <c r="EY42" s="7"/>
      <c r="EZ42" s="7"/>
      <c r="FA42" s="2" t="s">
        <v>130</v>
      </c>
      <c r="FB42" s="2" t="s">
        <v>130</v>
      </c>
      <c r="FC42" s="2" t="s">
        <v>130</v>
      </c>
      <c r="FD42" s="2" t="s">
        <v>130</v>
      </c>
      <c r="FE42" s="2" t="s">
        <v>130</v>
      </c>
      <c r="FF42" s="2" t="s">
        <v>130</v>
      </c>
      <c r="FG42" s="4"/>
      <c r="FH42" s="8"/>
      <c r="FI42" s="4"/>
      <c r="FJ42" s="8"/>
      <c r="FK42" s="7"/>
      <c r="FL42" s="7"/>
      <c r="FM42" s="2" t="s">
        <v>130</v>
      </c>
      <c r="FN42" s="2" t="s">
        <v>130</v>
      </c>
      <c r="FO42" s="2" t="s">
        <v>130</v>
      </c>
      <c r="FP42" s="2" t="s">
        <v>130</v>
      </c>
      <c r="FQ42" s="2" t="s">
        <v>130</v>
      </c>
      <c r="FR42" s="2" t="s">
        <v>130</v>
      </c>
      <c r="FS42" s="4"/>
      <c r="FT42" s="8"/>
      <c r="FU42" s="4"/>
      <c r="FV42" s="8"/>
      <c r="FW42" s="7"/>
      <c r="FX42" s="7"/>
      <c r="FY42" s="2" t="s">
        <v>130</v>
      </c>
      <c r="FZ42" s="2" t="s">
        <v>130</v>
      </c>
      <c r="GA42" s="2" t="s">
        <v>130</v>
      </c>
      <c r="GB42" s="2" t="s">
        <v>130</v>
      </c>
      <c r="GC42" s="2" t="s">
        <v>130</v>
      </c>
      <c r="GD42" s="2" t="s">
        <v>130</v>
      </c>
      <c r="GE42" s="4"/>
      <c r="GF42" s="8"/>
      <c r="GG42" s="4"/>
      <c r="GH42" s="8"/>
      <c r="GI42" s="7"/>
      <c r="GJ42" s="7"/>
      <c r="GK42" s="2" t="s">
        <v>130</v>
      </c>
      <c r="GL42" s="2" t="s">
        <v>130</v>
      </c>
      <c r="GM42" s="2" t="s">
        <v>130</v>
      </c>
      <c r="GN42" s="2" t="s">
        <v>130</v>
      </c>
      <c r="GO42" s="2" t="s">
        <v>130</v>
      </c>
      <c r="GP42" s="2" t="s">
        <v>130</v>
      </c>
      <c r="GQ42" s="4"/>
      <c r="GR42" s="8"/>
      <c r="GS42" s="4"/>
      <c r="GT42" s="8"/>
      <c r="GU42" s="7"/>
      <c r="GV42" s="7"/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/>
      <c r="IB42" s="8"/>
      <c r="IC42" s="4"/>
      <c r="ID42" s="8"/>
      <c r="IE42" s="7"/>
      <c r="IF42" s="7"/>
      <c r="IG42" s="2" t="s">
        <v>130</v>
      </c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4"/>
      <c r="IN42" s="8"/>
      <c r="IO42" s="4"/>
      <c r="IP42" s="8"/>
      <c r="IQ42" s="7"/>
      <c r="IR42" s="7"/>
      <c r="IS42" s="2" t="s">
        <v>130</v>
      </c>
      <c r="IT42" s="2" t="s">
        <v>130</v>
      </c>
      <c r="IU42" s="2" t="s">
        <v>130</v>
      </c>
      <c r="IV42" s="2" t="s">
        <v>130</v>
      </c>
      <c r="IW42" s="2" t="s">
        <v>130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130</v>
      </c>
      <c r="QP42" s="2" t="s">
        <v>130</v>
      </c>
      <c r="QQ42" s="2" t="s">
        <v>130</v>
      </c>
      <c r="QR42" s="2" t="s">
        <v>130</v>
      </c>
      <c r="QS42" s="2" t="s">
        <v>130</v>
      </c>
      <c r="QT42" s="2" t="s">
        <v>130</v>
      </c>
    </row>
    <row r="43">
      <c r="A43" s="2" t="s">
        <v>642</v>
      </c>
      <c r="B43" s="2" t="s">
        <v>119</v>
      </c>
      <c r="C43" s="2" t="s">
        <v>405</v>
      </c>
      <c r="D43" s="2" t="s">
        <v>121</v>
      </c>
      <c r="E43" s="2" t="s">
        <v>122</v>
      </c>
      <c r="F43" s="2" t="s">
        <v>635</v>
      </c>
      <c r="G43" s="2" t="s">
        <v>635</v>
      </c>
      <c r="H43" s="2" t="s">
        <v>635</v>
      </c>
      <c r="I43" s="2" t="s">
        <v>636</v>
      </c>
      <c r="J43" s="2" t="s">
        <v>251</v>
      </c>
      <c r="K43" s="2" t="s">
        <v>126</v>
      </c>
      <c r="L43" s="3">
        <v>72</v>
      </c>
      <c r="M43" s="3">
        <v>75.6</v>
      </c>
      <c r="N43" s="3">
        <v>119.99</v>
      </c>
      <c r="O43" s="2" t="s">
        <v>127</v>
      </c>
      <c r="P43" s="2" t="s">
        <v>637</v>
      </c>
      <c r="Q43" s="2" t="s">
        <v>129</v>
      </c>
      <c r="R43" s="2" t="s">
        <v>16</v>
      </c>
      <c r="S43" s="2" t="s">
        <v>130</v>
      </c>
      <c r="T43" s="2" t="s">
        <v>130</v>
      </c>
      <c r="U43" s="2" t="s">
        <v>409</v>
      </c>
      <c r="V43" s="2" t="s">
        <v>133</v>
      </c>
      <c r="W43" s="2" t="s">
        <v>130</v>
      </c>
      <c r="X43" s="2" t="s">
        <v>130</v>
      </c>
      <c r="Y43" s="2" t="s">
        <v>638</v>
      </c>
      <c r="Z43" s="4"/>
      <c r="AA43" s="4">
        <f>=ROUNDDOWN({0},0)</f>
      </c>
      <c r="AB43" s="5">
        <v>100</v>
      </c>
      <c r="AC43" s="2" t="s">
        <v>136</v>
      </c>
      <c r="AD43" s="4">
        <v>1180</v>
      </c>
      <c r="AE43" s="4">
        <v>2920</v>
      </c>
      <c r="AF43" s="6">
        <v>65</v>
      </c>
      <c r="AG43" s="6"/>
      <c r="AH43" s="7">
        <v>0.235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1190</v>
      </c>
      <c r="AQ43" s="8">
        <v>85680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0.2656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1190</v>
      </c>
      <c r="BK43" s="8">
        <v>85680</v>
      </c>
      <c r="BL43" s="2" t="s">
        <v>412</v>
      </c>
      <c r="BM43" s="7">
        <v>1</v>
      </c>
      <c r="BN43" s="7">
        <v>1</v>
      </c>
      <c r="BO43" s="4">
        <v>1190</v>
      </c>
      <c r="BP43" s="8">
        <v>85680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130</v>
      </c>
      <c r="BX43" s="2" t="s">
        <v>571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130</v>
      </c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4"/>
      <c r="CN43" s="8"/>
      <c r="CO43" s="4"/>
      <c r="CP43" s="8"/>
      <c r="CQ43" s="7"/>
      <c r="CR43" s="7"/>
      <c r="CS43" s="2" t="s">
        <v>130</v>
      </c>
      <c r="CT43" s="2" t="s">
        <v>130</v>
      </c>
      <c r="CU43" s="2" t="s">
        <v>130</v>
      </c>
      <c r="CV43" s="2" t="s">
        <v>130</v>
      </c>
      <c r="CW43" s="2" t="s">
        <v>130</v>
      </c>
      <c r="CX43" s="2" t="s">
        <v>130</v>
      </c>
      <c r="CY43" s="4"/>
      <c r="CZ43" s="8"/>
      <c r="DA43" s="4"/>
      <c r="DB43" s="8"/>
      <c r="DC43" s="7"/>
      <c r="DD43" s="7"/>
      <c r="DE43" s="2" t="s">
        <v>130</v>
      </c>
      <c r="DF43" s="2" t="s">
        <v>130</v>
      </c>
      <c r="DG43" s="2" t="s">
        <v>130</v>
      </c>
      <c r="DH43" s="2" t="s">
        <v>130</v>
      </c>
      <c r="DI43" s="2" t="s">
        <v>130</v>
      </c>
      <c r="DJ43" s="2" t="s">
        <v>130</v>
      </c>
      <c r="DK43" s="4"/>
      <c r="DL43" s="8"/>
      <c r="DM43" s="4"/>
      <c r="DN43" s="8"/>
      <c r="DO43" s="7"/>
      <c r="DP43" s="7"/>
      <c r="DQ43" s="2" t="s">
        <v>130</v>
      </c>
      <c r="DR43" s="2" t="s">
        <v>130</v>
      </c>
      <c r="DS43" s="2" t="s">
        <v>130</v>
      </c>
      <c r="DT43" s="2" t="s">
        <v>130</v>
      </c>
      <c r="DU43" s="2" t="s">
        <v>130</v>
      </c>
      <c r="DV43" s="2" t="s">
        <v>130</v>
      </c>
      <c r="DW43" s="4"/>
      <c r="DX43" s="8"/>
      <c r="DY43" s="4"/>
      <c r="DZ43" s="8"/>
      <c r="EA43" s="7"/>
      <c r="EB43" s="7"/>
      <c r="EC43" s="2" t="s">
        <v>130</v>
      </c>
      <c r="ED43" s="2" t="s">
        <v>130</v>
      </c>
      <c r="EE43" s="2" t="s">
        <v>130</v>
      </c>
      <c r="EF43" s="2" t="s">
        <v>130</v>
      </c>
      <c r="EG43" s="2" t="s">
        <v>130</v>
      </c>
      <c r="EH43" s="2" t="s">
        <v>130</v>
      </c>
      <c r="EI43" s="4"/>
      <c r="EJ43" s="8"/>
      <c r="EK43" s="4"/>
      <c r="EL43" s="8"/>
      <c r="EM43" s="7"/>
      <c r="EN43" s="7"/>
      <c r="EO43" s="2" t="s">
        <v>130</v>
      </c>
      <c r="EP43" s="2" t="s">
        <v>130</v>
      </c>
      <c r="EQ43" s="2" t="s">
        <v>130</v>
      </c>
      <c r="ER43" s="2" t="s">
        <v>130</v>
      </c>
      <c r="ES43" s="2" t="s">
        <v>130</v>
      </c>
      <c r="ET43" s="2" t="s">
        <v>130</v>
      </c>
      <c r="EU43" s="4"/>
      <c r="EV43" s="8"/>
      <c r="EW43" s="4"/>
      <c r="EX43" s="8"/>
      <c r="EY43" s="7"/>
      <c r="EZ43" s="7"/>
      <c r="FA43" s="2" t="s">
        <v>130</v>
      </c>
      <c r="FB43" s="2" t="s">
        <v>130</v>
      </c>
      <c r="FC43" s="2" t="s">
        <v>130</v>
      </c>
      <c r="FD43" s="2" t="s">
        <v>130</v>
      </c>
      <c r="FE43" s="2" t="s">
        <v>130</v>
      </c>
      <c r="FF43" s="2" t="s">
        <v>130</v>
      </c>
      <c r="FG43" s="4"/>
      <c r="FH43" s="8"/>
      <c r="FI43" s="4"/>
      <c r="FJ43" s="8"/>
      <c r="FK43" s="7"/>
      <c r="FL43" s="7"/>
      <c r="FM43" s="2" t="s">
        <v>130</v>
      </c>
      <c r="FN43" s="2" t="s">
        <v>130</v>
      </c>
      <c r="FO43" s="2" t="s">
        <v>130</v>
      </c>
      <c r="FP43" s="2" t="s">
        <v>130</v>
      </c>
      <c r="FQ43" s="2" t="s">
        <v>130</v>
      </c>
      <c r="FR43" s="2" t="s">
        <v>130</v>
      </c>
      <c r="FS43" s="4"/>
      <c r="FT43" s="8"/>
      <c r="FU43" s="4"/>
      <c r="FV43" s="8"/>
      <c r="FW43" s="7"/>
      <c r="FX43" s="7"/>
      <c r="FY43" s="2" t="s">
        <v>130</v>
      </c>
      <c r="FZ43" s="2" t="s">
        <v>130</v>
      </c>
      <c r="GA43" s="2" t="s">
        <v>130</v>
      </c>
      <c r="GB43" s="2" t="s">
        <v>130</v>
      </c>
      <c r="GC43" s="2" t="s">
        <v>130</v>
      </c>
      <c r="GD43" s="2" t="s">
        <v>130</v>
      </c>
      <c r="GE43" s="4"/>
      <c r="GF43" s="8"/>
      <c r="GG43" s="4"/>
      <c r="GH43" s="8"/>
      <c r="GI43" s="7"/>
      <c r="GJ43" s="7"/>
      <c r="GK43" s="2" t="s">
        <v>130</v>
      </c>
      <c r="GL43" s="2" t="s">
        <v>130</v>
      </c>
      <c r="GM43" s="2" t="s">
        <v>130</v>
      </c>
      <c r="GN43" s="2" t="s">
        <v>130</v>
      </c>
      <c r="GO43" s="2" t="s">
        <v>130</v>
      </c>
      <c r="GP43" s="2" t="s">
        <v>130</v>
      </c>
      <c r="GQ43" s="4"/>
      <c r="GR43" s="8"/>
      <c r="GS43" s="4"/>
      <c r="GT43" s="8"/>
      <c r="GU43" s="7"/>
      <c r="GV43" s="7"/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130</v>
      </c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4"/>
      <c r="IN43" s="8"/>
      <c r="IO43" s="4"/>
      <c r="IP43" s="8"/>
      <c r="IQ43" s="7"/>
      <c r="IR43" s="7"/>
      <c r="IS43" s="2" t="s">
        <v>130</v>
      </c>
      <c r="IT43" s="2" t="s">
        <v>130</v>
      </c>
      <c r="IU43" s="2" t="s">
        <v>130</v>
      </c>
      <c r="IV43" s="2" t="s">
        <v>130</v>
      </c>
      <c r="IW43" s="2" t="s">
        <v>130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130</v>
      </c>
      <c r="QP43" s="2" t="s">
        <v>130</v>
      </c>
      <c r="QQ43" s="2" t="s">
        <v>130</v>
      </c>
      <c r="QR43" s="2" t="s">
        <v>130</v>
      </c>
      <c r="QS43" s="2" t="s">
        <v>130</v>
      </c>
      <c r="QT43" s="2" t="s">
        <v>130</v>
      </c>
    </row>
    <row r="44">
      <c r="A44" s="2" t="s">
        <v>643</v>
      </c>
      <c r="B44" s="2" t="s">
        <v>119</v>
      </c>
      <c r="C44" s="2" t="s">
        <v>405</v>
      </c>
      <c r="D44" s="2" t="s">
        <v>121</v>
      </c>
      <c r="E44" s="2" t="s">
        <v>122</v>
      </c>
      <c r="F44" s="2" t="s">
        <v>635</v>
      </c>
      <c r="G44" s="2" t="s">
        <v>635</v>
      </c>
      <c r="H44" s="2" t="s">
        <v>635</v>
      </c>
      <c r="I44" s="2" t="s">
        <v>636</v>
      </c>
      <c r="J44" s="2" t="s">
        <v>269</v>
      </c>
      <c r="K44" s="2" t="s">
        <v>126</v>
      </c>
      <c r="L44" s="3">
        <v>72</v>
      </c>
      <c r="M44" s="3">
        <v>75.6</v>
      </c>
      <c r="N44" s="3">
        <v>119.99</v>
      </c>
      <c r="O44" s="2" t="s">
        <v>127</v>
      </c>
      <c r="P44" s="2" t="s">
        <v>637</v>
      </c>
      <c r="Q44" s="2" t="s">
        <v>129</v>
      </c>
      <c r="R44" s="2" t="s">
        <v>16</v>
      </c>
      <c r="S44" s="2" t="s">
        <v>130</v>
      </c>
      <c r="T44" s="2" t="s">
        <v>130</v>
      </c>
      <c r="U44" s="2" t="s">
        <v>409</v>
      </c>
      <c r="V44" s="2" t="s">
        <v>133</v>
      </c>
      <c r="W44" s="2" t="s">
        <v>130</v>
      </c>
      <c r="X44" s="2" t="s">
        <v>130</v>
      </c>
      <c r="Y44" s="2" t="s">
        <v>638</v>
      </c>
      <c r="Z44" s="4">
        <v>1</v>
      </c>
      <c r="AA44" s="4">
        <f>=ROUNDDOWN(0.024390243902439,0)</f>
      </c>
      <c r="AB44" s="5">
        <v>41</v>
      </c>
      <c r="AC44" s="2" t="s">
        <v>136</v>
      </c>
      <c r="AD44" s="4">
        <v>420</v>
      </c>
      <c r="AE44" s="4">
        <v>1450</v>
      </c>
      <c r="AF44" s="6">
        <v>65</v>
      </c>
      <c r="AG44" s="6"/>
      <c r="AH44" s="7">
        <v>0.4262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645</v>
      </c>
      <c r="AQ44" s="8">
        <v>46440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0.1439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645</v>
      </c>
      <c r="BK44" s="8">
        <v>46440</v>
      </c>
      <c r="BL44" s="2" t="s">
        <v>412</v>
      </c>
      <c r="BM44" s="7">
        <v>1</v>
      </c>
      <c r="BN44" s="7">
        <v>1</v>
      </c>
      <c r="BO44" s="4">
        <v>645</v>
      </c>
      <c r="BP44" s="8">
        <v>46440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130</v>
      </c>
      <c r="BX44" s="2" t="s">
        <v>571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130</v>
      </c>
      <c r="CH44" s="2" t="s">
        <v>130</v>
      </c>
      <c r="CI44" s="2" t="s">
        <v>130</v>
      </c>
      <c r="CJ44" s="2" t="s">
        <v>130</v>
      </c>
      <c r="CK44" s="2" t="s">
        <v>130</v>
      </c>
      <c r="CL44" s="2" t="s">
        <v>130</v>
      </c>
      <c r="CM44" s="4"/>
      <c r="CN44" s="8"/>
      <c r="CO44" s="4"/>
      <c r="CP44" s="8"/>
      <c r="CQ44" s="7"/>
      <c r="CR44" s="7"/>
      <c r="CS44" s="2" t="s">
        <v>130</v>
      </c>
      <c r="CT44" s="2" t="s">
        <v>130</v>
      </c>
      <c r="CU44" s="2" t="s">
        <v>130</v>
      </c>
      <c r="CV44" s="2" t="s">
        <v>130</v>
      </c>
      <c r="CW44" s="2" t="s">
        <v>130</v>
      </c>
      <c r="CX44" s="2" t="s">
        <v>130</v>
      </c>
      <c r="CY44" s="4"/>
      <c r="CZ44" s="8"/>
      <c r="DA44" s="4"/>
      <c r="DB44" s="8"/>
      <c r="DC44" s="7"/>
      <c r="DD44" s="7"/>
      <c r="DE44" s="2" t="s">
        <v>130</v>
      </c>
      <c r="DF44" s="2" t="s">
        <v>130</v>
      </c>
      <c r="DG44" s="2" t="s">
        <v>130</v>
      </c>
      <c r="DH44" s="2" t="s">
        <v>130</v>
      </c>
      <c r="DI44" s="2" t="s">
        <v>130</v>
      </c>
      <c r="DJ44" s="2" t="s">
        <v>130</v>
      </c>
      <c r="DK44" s="4"/>
      <c r="DL44" s="8"/>
      <c r="DM44" s="4"/>
      <c r="DN44" s="8"/>
      <c r="DO44" s="7"/>
      <c r="DP44" s="7"/>
      <c r="DQ44" s="2" t="s">
        <v>130</v>
      </c>
      <c r="DR44" s="2" t="s">
        <v>130</v>
      </c>
      <c r="DS44" s="2" t="s">
        <v>130</v>
      </c>
      <c r="DT44" s="2" t="s">
        <v>130</v>
      </c>
      <c r="DU44" s="2" t="s">
        <v>130</v>
      </c>
      <c r="DV44" s="2" t="s">
        <v>130</v>
      </c>
      <c r="DW44" s="4"/>
      <c r="DX44" s="8"/>
      <c r="DY44" s="4"/>
      <c r="DZ44" s="8"/>
      <c r="EA44" s="7"/>
      <c r="EB44" s="7"/>
      <c r="EC44" s="2" t="s">
        <v>130</v>
      </c>
      <c r="ED44" s="2" t="s">
        <v>130</v>
      </c>
      <c r="EE44" s="2" t="s">
        <v>130</v>
      </c>
      <c r="EF44" s="2" t="s">
        <v>130</v>
      </c>
      <c r="EG44" s="2" t="s">
        <v>130</v>
      </c>
      <c r="EH44" s="2" t="s">
        <v>130</v>
      </c>
      <c r="EI44" s="4"/>
      <c r="EJ44" s="8"/>
      <c r="EK44" s="4"/>
      <c r="EL44" s="8"/>
      <c r="EM44" s="7"/>
      <c r="EN44" s="7"/>
      <c r="EO44" s="2" t="s">
        <v>130</v>
      </c>
      <c r="EP44" s="2" t="s">
        <v>130</v>
      </c>
      <c r="EQ44" s="2" t="s">
        <v>130</v>
      </c>
      <c r="ER44" s="2" t="s">
        <v>130</v>
      </c>
      <c r="ES44" s="2" t="s">
        <v>130</v>
      </c>
      <c r="ET44" s="2" t="s">
        <v>130</v>
      </c>
      <c r="EU44" s="4"/>
      <c r="EV44" s="8"/>
      <c r="EW44" s="4"/>
      <c r="EX44" s="8"/>
      <c r="EY44" s="7"/>
      <c r="EZ44" s="7"/>
      <c r="FA44" s="2" t="s">
        <v>130</v>
      </c>
      <c r="FB44" s="2" t="s">
        <v>130</v>
      </c>
      <c r="FC44" s="2" t="s">
        <v>130</v>
      </c>
      <c r="FD44" s="2" t="s">
        <v>130</v>
      </c>
      <c r="FE44" s="2" t="s">
        <v>130</v>
      </c>
      <c r="FF44" s="2" t="s">
        <v>130</v>
      </c>
      <c r="FG44" s="4"/>
      <c r="FH44" s="8"/>
      <c r="FI44" s="4"/>
      <c r="FJ44" s="8"/>
      <c r="FK44" s="7"/>
      <c r="FL44" s="7"/>
      <c r="FM44" s="2" t="s">
        <v>130</v>
      </c>
      <c r="FN44" s="2" t="s">
        <v>130</v>
      </c>
      <c r="FO44" s="2" t="s">
        <v>130</v>
      </c>
      <c r="FP44" s="2" t="s">
        <v>130</v>
      </c>
      <c r="FQ44" s="2" t="s">
        <v>130</v>
      </c>
      <c r="FR44" s="2" t="s">
        <v>130</v>
      </c>
      <c r="FS44" s="4"/>
      <c r="FT44" s="8"/>
      <c r="FU44" s="4"/>
      <c r="FV44" s="8"/>
      <c r="FW44" s="7"/>
      <c r="FX44" s="7"/>
      <c r="FY44" s="2" t="s">
        <v>130</v>
      </c>
      <c r="FZ44" s="2" t="s">
        <v>130</v>
      </c>
      <c r="GA44" s="2" t="s">
        <v>130</v>
      </c>
      <c r="GB44" s="2" t="s">
        <v>130</v>
      </c>
      <c r="GC44" s="2" t="s">
        <v>130</v>
      </c>
      <c r="GD44" s="2" t="s">
        <v>130</v>
      </c>
      <c r="GE44" s="4"/>
      <c r="GF44" s="8"/>
      <c r="GG44" s="4"/>
      <c r="GH44" s="8"/>
      <c r="GI44" s="7"/>
      <c r="GJ44" s="7"/>
      <c r="GK44" s="2" t="s">
        <v>130</v>
      </c>
      <c r="GL44" s="2" t="s">
        <v>130</v>
      </c>
      <c r="GM44" s="2" t="s">
        <v>130</v>
      </c>
      <c r="GN44" s="2" t="s">
        <v>130</v>
      </c>
      <c r="GO44" s="2" t="s">
        <v>130</v>
      </c>
      <c r="GP44" s="2" t="s">
        <v>130</v>
      </c>
      <c r="GQ44" s="4"/>
      <c r="GR44" s="8"/>
      <c r="GS44" s="4"/>
      <c r="GT44" s="8"/>
      <c r="GU44" s="7"/>
      <c r="GV44" s="7"/>
      <c r="GW44" s="2" t="s">
        <v>130</v>
      </c>
      <c r="GX44" s="2" t="s">
        <v>130</v>
      </c>
      <c r="GY44" s="2" t="s">
        <v>130</v>
      </c>
      <c r="GZ44" s="2" t="s">
        <v>130</v>
      </c>
      <c r="HA44" s="2" t="s">
        <v>130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/>
      <c r="HP44" s="8"/>
      <c r="HQ44" s="4"/>
      <c r="HR44" s="8"/>
      <c r="HS44" s="7"/>
      <c r="HT44" s="7"/>
      <c r="HU44" s="2" t="s">
        <v>130</v>
      </c>
      <c r="HV44" s="2" t="s">
        <v>130</v>
      </c>
      <c r="HW44" s="2" t="s">
        <v>130</v>
      </c>
      <c r="HX44" s="2" t="s">
        <v>130</v>
      </c>
      <c r="HY44" s="2" t="s">
        <v>130</v>
      </c>
      <c r="HZ44" s="2" t="s">
        <v>130</v>
      </c>
      <c r="IA44" s="4"/>
      <c r="IB44" s="8"/>
      <c r="IC44" s="4"/>
      <c r="ID44" s="8"/>
      <c r="IE44" s="7"/>
      <c r="IF44" s="7"/>
      <c r="IG44" s="2" t="s">
        <v>130</v>
      </c>
      <c r="IH44" s="2" t="s">
        <v>130</v>
      </c>
      <c r="II44" s="2" t="s">
        <v>130</v>
      </c>
      <c r="IJ44" s="2" t="s">
        <v>130</v>
      </c>
      <c r="IK44" s="2" t="s">
        <v>130</v>
      </c>
      <c r="IL44" s="2" t="s">
        <v>130</v>
      </c>
      <c r="IM44" s="4"/>
      <c r="IN44" s="8"/>
      <c r="IO44" s="4"/>
      <c r="IP44" s="8"/>
      <c r="IQ44" s="7"/>
      <c r="IR44" s="7"/>
      <c r="IS44" s="2" t="s">
        <v>130</v>
      </c>
      <c r="IT44" s="2" t="s">
        <v>130</v>
      </c>
      <c r="IU44" s="2" t="s">
        <v>130</v>
      </c>
      <c r="IV44" s="2" t="s">
        <v>130</v>
      </c>
      <c r="IW44" s="2" t="s">
        <v>130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130</v>
      </c>
      <c r="QP44" s="2" t="s">
        <v>130</v>
      </c>
      <c r="QQ44" s="2" t="s">
        <v>130</v>
      </c>
      <c r="QR44" s="2" t="s">
        <v>130</v>
      </c>
      <c r="QS44" s="2" t="s">
        <v>130</v>
      </c>
      <c r="QT44" s="2" t="s">
        <v>130</v>
      </c>
    </row>
    <row r="45">
      <c r="A45" s="2" t="s">
        <v>644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645</v>
      </c>
      <c r="G45" s="2" t="s">
        <v>645</v>
      </c>
      <c r="H45" s="2" t="s">
        <v>645</v>
      </c>
      <c r="I45" s="2" t="s">
        <v>124</v>
      </c>
      <c r="J45" s="2" t="s">
        <v>125</v>
      </c>
      <c r="K45" s="2" t="s">
        <v>126</v>
      </c>
      <c r="L45" s="3">
        <v>42.85</v>
      </c>
      <c r="M45" s="3">
        <v>44.99</v>
      </c>
      <c r="N45" s="3">
        <v>89.99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646</v>
      </c>
      <c r="T45" s="2" t="s">
        <v>130</v>
      </c>
      <c r="U45" s="2" t="s">
        <v>409</v>
      </c>
      <c r="V45" s="2" t="s">
        <v>133</v>
      </c>
      <c r="W45" s="2" t="s">
        <v>134</v>
      </c>
      <c r="X45" s="2" t="s">
        <v>130</v>
      </c>
      <c r="Y45" s="2" t="s">
        <v>647</v>
      </c>
      <c r="Z45" s="4">
        <v>204</v>
      </c>
      <c r="AA45" s="4">
        <f>=ROUNDDOWN(17,0)</f>
      </c>
      <c r="AB45" s="5">
        <v>12</v>
      </c>
      <c r="AC45" s="2" t="s">
        <v>288</v>
      </c>
      <c r="AD45" s="4">
        <v>180</v>
      </c>
      <c r="AE45" s="4">
        <v>180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127</v>
      </c>
      <c r="AQ45" s="8">
        <v>6152.88</v>
      </c>
      <c r="AR45" s="4"/>
      <c r="AS45" s="8"/>
      <c r="AT45" s="7"/>
      <c r="AU45" s="7"/>
      <c r="AV45" s="4">
        <v>4375</v>
      </c>
      <c r="AW45" s="8">
        <v>316161.61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0.0195</v>
      </c>
      <c r="BC45" s="4">
        <v>4375</v>
      </c>
      <c r="BD45" s="8">
        <v>316161.61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1</v>
      </c>
      <c r="BJ45" s="4">
        <v>127</v>
      </c>
      <c r="BK45" s="8">
        <v>6152.88</v>
      </c>
      <c r="BL45" s="2" t="s">
        <v>648</v>
      </c>
      <c r="BM45" s="7">
        <v>1</v>
      </c>
      <c r="BN45" s="7">
        <v>1</v>
      </c>
      <c r="BO45" s="4">
        <v>41</v>
      </c>
      <c r="BP45" s="8">
        <v>2020.48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130</v>
      </c>
      <c r="BX45" s="2" t="s">
        <v>248</v>
      </c>
      <c r="BY45" s="2" t="s">
        <v>140</v>
      </c>
      <c r="BZ45" s="2" t="s">
        <v>130</v>
      </c>
      <c r="CA45" s="4">
        <v>42</v>
      </c>
      <c r="CB45" s="8">
        <v>2040.78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647</v>
      </c>
      <c r="CJ45" s="2" t="s">
        <v>649</v>
      </c>
      <c r="CK45" s="2" t="s">
        <v>140</v>
      </c>
      <c r="CL45" s="2" t="s">
        <v>130</v>
      </c>
      <c r="CM45" s="4"/>
      <c r="CN45" s="8"/>
      <c r="CO45" s="4"/>
      <c r="CP45" s="8"/>
      <c r="CQ45" s="7"/>
      <c r="CR45" s="7"/>
      <c r="CS45" s="2" t="s">
        <v>130</v>
      </c>
      <c r="CT45" s="2" t="s">
        <v>130</v>
      </c>
      <c r="CU45" s="2" t="s">
        <v>130</v>
      </c>
      <c r="CV45" s="2" t="s">
        <v>130</v>
      </c>
      <c r="CW45" s="2" t="s">
        <v>130</v>
      </c>
      <c r="CX45" s="2" t="s">
        <v>130</v>
      </c>
      <c r="CY45" s="4">
        <v>4</v>
      </c>
      <c r="CZ45" s="8">
        <v>188.96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263</v>
      </c>
      <c r="DH45" s="2" t="s">
        <v>650</v>
      </c>
      <c r="DI45" s="2" t="s">
        <v>140</v>
      </c>
      <c r="DJ45" s="2" t="s">
        <v>130</v>
      </c>
      <c r="DK45" s="4">
        <v>10</v>
      </c>
      <c r="DL45" s="8">
        <v>485.9</v>
      </c>
      <c r="DM45" s="4"/>
      <c r="DN45" s="8"/>
      <c r="DO45" s="7"/>
      <c r="DP45" s="7"/>
      <c r="DQ45" s="2" t="s">
        <v>138</v>
      </c>
      <c r="DR45" s="2" t="s">
        <v>127</v>
      </c>
      <c r="DS45" s="2" t="s">
        <v>558</v>
      </c>
      <c r="DT45" s="2" t="s">
        <v>651</v>
      </c>
      <c r="DU45" s="2" t="s">
        <v>140</v>
      </c>
      <c r="DV45" s="2" t="s">
        <v>130</v>
      </c>
      <c r="DW45" s="4">
        <v>15</v>
      </c>
      <c r="DX45" s="8">
        <v>708.6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652</v>
      </c>
      <c r="EF45" s="2" t="s">
        <v>653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176</v>
      </c>
      <c r="EP45" s="2" t="s">
        <v>127</v>
      </c>
      <c r="EQ45" s="2" t="s">
        <v>130</v>
      </c>
      <c r="ER45" s="2" t="s">
        <v>130</v>
      </c>
      <c r="ES45" s="2" t="s">
        <v>140</v>
      </c>
      <c r="ET45" s="2" t="s">
        <v>130</v>
      </c>
      <c r="EU45" s="4">
        <v>8</v>
      </c>
      <c r="EV45" s="8">
        <v>377.92</v>
      </c>
      <c r="EW45" s="4"/>
      <c r="EX45" s="8"/>
      <c r="EY45" s="7"/>
      <c r="EZ45" s="7"/>
      <c r="FA45" s="2" t="s">
        <v>138</v>
      </c>
      <c r="FB45" s="2" t="s">
        <v>127</v>
      </c>
      <c r="FC45" s="2" t="s">
        <v>562</v>
      </c>
      <c r="FD45" s="2" t="s">
        <v>567</v>
      </c>
      <c r="FE45" s="2" t="s">
        <v>140</v>
      </c>
      <c r="FF45" s="2" t="s">
        <v>130</v>
      </c>
      <c r="FG45" s="4">
        <v>3</v>
      </c>
      <c r="FH45" s="8">
        <v>110.22</v>
      </c>
      <c r="FI45" s="4"/>
      <c r="FJ45" s="8"/>
      <c r="FK45" s="7"/>
      <c r="FL45" s="7"/>
      <c r="FM45" s="2" t="s">
        <v>138</v>
      </c>
      <c r="FN45" s="2" t="s">
        <v>127</v>
      </c>
      <c r="FO45" s="2" t="s">
        <v>651</v>
      </c>
      <c r="FP45" s="2" t="s">
        <v>654</v>
      </c>
      <c r="FQ45" s="2" t="s">
        <v>140</v>
      </c>
      <c r="FR45" s="2" t="s">
        <v>130</v>
      </c>
      <c r="FS45" s="4">
        <v>1</v>
      </c>
      <c r="FT45" s="8">
        <v>89.99</v>
      </c>
      <c r="FU45" s="4"/>
      <c r="FV45" s="8"/>
      <c r="FW45" s="7"/>
      <c r="FX45" s="7"/>
      <c r="FY45" s="2" t="s">
        <v>138</v>
      </c>
      <c r="FZ45" s="2" t="s">
        <v>127</v>
      </c>
      <c r="GA45" s="2" t="s">
        <v>647</v>
      </c>
      <c r="GB45" s="2" t="s">
        <v>655</v>
      </c>
      <c r="GC45" s="2" t="s">
        <v>140</v>
      </c>
      <c r="GD45" s="2" t="s">
        <v>130</v>
      </c>
      <c r="GE45" s="4">
        <v>2</v>
      </c>
      <c r="GF45" s="8">
        <v>85.04</v>
      </c>
      <c r="GG45" s="4"/>
      <c r="GH45" s="8"/>
      <c r="GI45" s="7"/>
      <c r="GJ45" s="7"/>
      <c r="GK45" s="2" t="s">
        <v>138</v>
      </c>
      <c r="GL45" s="2" t="s">
        <v>127</v>
      </c>
      <c r="GM45" s="2" t="s">
        <v>459</v>
      </c>
      <c r="GN45" s="2" t="s">
        <v>656</v>
      </c>
      <c r="GO45" s="2" t="s">
        <v>140</v>
      </c>
      <c r="GP45" s="2" t="s">
        <v>130</v>
      </c>
      <c r="GQ45" s="4">
        <v>1</v>
      </c>
      <c r="GR45" s="8">
        <v>44.99</v>
      </c>
      <c r="GS45" s="4"/>
      <c r="GT45" s="8"/>
      <c r="GU45" s="7"/>
      <c r="GV45" s="7"/>
      <c r="GW45" s="2" t="s">
        <v>138</v>
      </c>
      <c r="GX45" s="2" t="s">
        <v>127</v>
      </c>
      <c r="GY45" s="2" t="s">
        <v>647</v>
      </c>
      <c r="GZ45" s="2" t="s">
        <v>567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173</v>
      </c>
      <c r="HJ45" s="2" t="s">
        <v>127</v>
      </c>
      <c r="HK45" s="2" t="s">
        <v>130</v>
      </c>
      <c r="HL45" s="2" t="s">
        <v>130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138</v>
      </c>
      <c r="HV45" s="2" t="s">
        <v>127</v>
      </c>
      <c r="HW45" s="2" t="s">
        <v>598</v>
      </c>
      <c r="HX45" s="2" t="s">
        <v>130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173</v>
      </c>
      <c r="IH45" s="2" t="s">
        <v>127</v>
      </c>
      <c r="II45" s="2" t="s">
        <v>130</v>
      </c>
      <c r="IJ45" s="2" t="s">
        <v>130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154</v>
      </c>
      <c r="IU45" s="2" t="s">
        <v>568</v>
      </c>
      <c r="IV45" s="2" t="s">
        <v>130</v>
      </c>
      <c r="IW45" s="2" t="s">
        <v>140</v>
      </c>
      <c r="IX45" s="2" t="s">
        <v>130</v>
      </c>
      <c r="IY45" s="4"/>
      <c r="IZ45" s="8"/>
      <c r="JA45" s="4"/>
      <c r="JB45" s="8"/>
      <c r="JC45" s="7"/>
      <c r="JD45" s="7"/>
      <c r="JE45" s="2" t="s">
        <v>176</v>
      </c>
      <c r="JF45" s="2" t="s">
        <v>127</v>
      </c>
      <c r="JG45" s="2" t="s">
        <v>130</v>
      </c>
      <c r="JH45" s="2" t="s">
        <v>130</v>
      </c>
      <c r="JI45" s="2" t="s">
        <v>140</v>
      </c>
      <c r="JJ45" s="2" t="s">
        <v>130</v>
      </c>
      <c r="JK45" s="4"/>
      <c r="JL45" s="8"/>
      <c r="JM45" s="4"/>
      <c r="JN45" s="8"/>
      <c r="JO45" s="7"/>
      <c r="JP45" s="7"/>
      <c r="JQ45" s="2" t="s">
        <v>173</v>
      </c>
      <c r="JR45" s="2" t="s">
        <v>127</v>
      </c>
      <c r="JS45" s="2" t="s">
        <v>130</v>
      </c>
      <c r="JT45" s="2" t="s">
        <v>130</v>
      </c>
      <c r="JU45" s="2" t="s">
        <v>140</v>
      </c>
      <c r="JV45" s="2" t="s">
        <v>130</v>
      </c>
      <c r="JW45" s="4"/>
      <c r="JX45" s="8"/>
      <c r="JY45" s="4"/>
      <c r="JZ45" s="8"/>
      <c r="KA45" s="7"/>
      <c r="KB45" s="7"/>
      <c r="KC45" s="2" t="s">
        <v>173</v>
      </c>
      <c r="KD45" s="2" t="s">
        <v>127</v>
      </c>
      <c r="KE45" s="2" t="s">
        <v>130</v>
      </c>
      <c r="KF45" s="2" t="s">
        <v>130</v>
      </c>
      <c r="KG45" s="2" t="s">
        <v>140</v>
      </c>
      <c r="KH45" s="2" t="s">
        <v>130</v>
      </c>
      <c r="KI45" s="4"/>
      <c r="KJ45" s="8"/>
      <c r="KK45" s="4"/>
      <c r="KL45" s="8"/>
      <c r="KM45" s="7"/>
      <c r="KN45" s="7"/>
      <c r="KO45" s="2" t="s">
        <v>176</v>
      </c>
      <c r="KP45" s="2" t="s">
        <v>127</v>
      </c>
      <c r="KQ45" s="2" t="s">
        <v>130</v>
      </c>
      <c r="KR45" s="2" t="s">
        <v>130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138</v>
      </c>
      <c r="LB45" s="2" t="s">
        <v>127</v>
      </c>
      <c r="LC45" s="2" t="s">
        <v>248</v>
      </c>
      <c r="LD45" s="2" t="s">
        <v>130</v>
      </c>
      <c r="LE45" s="2" t="s">
        <v>140</v>
      </c>
      <c r="LF45" s="2" t="s">
        <v>130</v>
      </c>
      <c r="LG45" s="4"/>
      <c r="LH45" s="8"/>
      <c r="LI45" s="4"/>
      <c r="LJ45" s="8"/>
      <c r="LK45" s="7"/>
      <c r="LL45" s="7"/>
      <c r="LM45" s="2" t="s">
        <v>170</v>
      </c>
      <c r="LN45" s="2" t="s">
        <v>127</v>
      </c>
      <c r="LO45" s="2" t="s">
        <v>130</v>
      </c>
      <c r="LP45" s="2" t="s">
        <v>130</v>
      </c>
      <c r="LQ45" s="2" t="s">
        <v>140</v>
      </c>
      <c r="LR45" s="2" t="s">
        <v>130</v>
      </c>
      <c r="LS45" s="4"/>
      <c r="LT45" s="8"/>
      <c r="LU45" s="4"/>
      <c r="LV45" s="8"/>
      <c r="LW45" s="7"/>
      <c r="LX45" s="7"/>
      <c r="LY45" s="2" t="s">
        <v>176</v>
      </c>
      <c r="LZ45" s="2" t="s">
        <v>127</v>
      </c>
      <c r="MA45" s="2" t="s">
        <v>130</v>
      </c>
      <c r="MB45" s="2" t="s">
        <v>130</v>
      </c>
      <c r="MC45" s="2" t="s">
        <v>140</v>
      </c>
      <c r="MD45" s="2" t="s">
        <v>130</v>
      </c>
      <c r="ME45" s="4"/>
      <c r="MF45" s="8"/>
      <c r="MG45" s="4"/>
      <c r="MH45" s="8"/>
      <c r="MI45" s="7"/>
      <c r="MJ45" s="7"/>
      <c r="MK45" s="2" t="s">
        <v>170</v>
      </c>
      <c r="ML45" s="2" t="s">
        <v>127</v>
      </c>
      <c r="MM45" s="2" t="s">
        <v>130</v>
      </c>
      <c r="MN45" s="2" t="s">
        <v>130</v>
      </c>
      <c r="MO45" s="2" t="s">
        <v>140</v>
      </c>
      <c r="MP45" s="2" t="s">
        <v>130</v>
      </c>
      <c r="MQ45" s="4"/>
      <c r="MR45" s="8"/>
      <c r="MS45" s="4"/>
      <c r="MT45" s="8"/>
      <c r="MU45" s="7"/>
      <c r="MV45" s="7"/>
      <c r="MW45" s="2" t="s">
        <v>173</v>
      </c>
      <c r="MX45" s="2" t="s">
        <v>127</v>
      </c>
      <c r="MY45" s="2" t="s">
        <v>130</v>
      </c>
      <c r="MZ45" s="2" t="s">
        <v>130</v>
      </c>
      <c r="NA45" s="2" t="s">
        <v>140</v>
      </c>
      <c r="NB45" s="2" t="s">
        <v>130</v>
      </c>
      <c r="NC45" s="4"/>
      <c r="ND45" s="8"/>
      <c r="NE45" s="4"/>
      <c r="NF45" s="8"/>
      <c r="NG45" s="7"/>
      <c r="NH45" s="7"/>
      <c r="NI45" s="2" t="s">
        <v>176</v>
      </c>
      <c r="NJ45" s="2" t="s">
        <v>127</v>
      </c>
      <c r="NK45" s="2" t="s">
        <v>130</v>
      </c>
      <c r="NL45" s="2" t="s">
        <v>130</v>
      </c>
      <c r="NM45" s="2" t="s">
        <v>140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173</v>
      </c>
      <c r="OH45" s="2" t="s">
        <v>127</v>
      </c>
      <c r="OI45" s="2" t="s">
        <v>130</v>
      </c>
      <c r="OJ45" s="2" t="s">
        <v>130</v>
      </c>
      <c r="OK45" s="2" t="s">
        <v>140</v>
      </c>
      <c r="OL45" s="2" t="s">
        <v>130</v>
      </c>
      <c r="OM45" s="4"/>
      <c r="ON45" s="8"/>
      <c r="OO45" s="4"/>
      <c r="OP45" s="8"/>
      <c r="OQ45" s="7"/>
      <c r="OR45" s="7"/>
      <c r="OS45" s="2" t="s">
        <v>170</v>
      </c>
      <c r="OT45" s="2" t="s">
        <v>127</v>
      </c>
      <c r="OU45" s="2" t="s">
        <v>130</v>
      </c>
      <c r="OV45" s="2" t="s">
        <v>130</v>
      </c>
      <c r="OW45" s="2" t="s">
        <v>140</v>
      </c>
      <c r="OX45" s="2" t="s">
        <v>130</v>
      </c>
      <c r="OY45" s="4"/>
      <c r="OZ45" s="8"/>
      <c r="PA45" s="4"/>
      <c r="PB45" s="8"/>
      <c r="PC45" s="7"/>
      <c r="PD45" s="7"/>
      <c r="PE45" s="2" t="s">
        <v>173</v>
      </c>
      <c r="PF45" s="2" t="s">
        <v>127</v>
      </c>
      <c r="PG45" s="2" t="s">
        <v>130</v>
      </c>
      <c r="PH45" s="2" t="s">
        <v>130</v>
      </c>
      <c r="PI45" s="2" t="s">
        <v>140</v>
      </c>
      <c r="PJ45" s="2" t="s">
        <v>130</v>
      </c>
      <c r="PK45" s="4"/>
      <c r="PL45" s="8"/>
      <c r="PM45" s="4"/>
      <c r="PN45" s="8"/>
      <c r="PO45" s="7"/>
      <c r="PP45" s="7"/>
      <c r="PQ45" s="2" t="s">
        <v>173</v>
      </c>
      <c r="PR45" s="2" t="s">
        <v>127</v>
      </c>
      <c r="PS45" s="2" t="s">
        <v>130</v>
      </c>
      <c r="PT45" s="2" t="s">
        <v>130</v>
      </c>
      <c r="PU45" s="2" t="s">
        <v>140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173</v>
      </c>
      <c r="QP45" s="2" t="s">
        <v>127</v>
      </c>
      <c r="QQ45" s="2" t="s">
        <v>130</v>
      </c>
      <c r="QR45" s="2" t="s">
        <v>130</v>
      </c>
      <c r="QS45" s="2" t="s">
        <v>140</v>
      </c>
      <c r="QT45" s="2" t="s">
        <v>130</v>
      </c>
    </row>
    <row r="46">
      <c r="A46" s="2" t="s">
        <v>657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645</v>
      </c>
      <c r="G46" s="2" t="s">
        <v>645</v>
      </c>
      <c r="H46" s="2" t="s">
        <v>645</v>
      </c>
      <c r="I46" s="2" t="s">
        <v>124</v>
      </c>
      <c r="J46" s="2" t="s">
        <v>179</v>
      </c>
      <c r="K46" s="2" t="s">
        <v>126</v>
      </c>
      <c r="L46" s="3">
        <v>42.85</v>
      </c>
      <c r="M46" s="3">
        <v>44.99</v>
      </c>
      <c r="N46" s="3">
        <v>89.99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646</v>
      </c>
      <c r="T46" s="2" t="s">
        <v>130</v>
      </c>
      <c r="U46" s="2" t="s">
        <v>409</v>
      </c>
      <c r="V46" s="2" t="s">
        <v>133</v>
      </c>
      <c r="W46" s="2" t="s">
        <v>134</v>
      </c>
      <c r="X46" s="2" t="s">
        <v>130</v>
      </c>
      <c r="Y46" s="2" t="s">
        <v>647</v>
      </c>
      <c r="Z46" s="4">
        <v>4794</v>
      </c>
      <c r="AA46" s="4">
        <f>=ROUNDDOWN(191.76,0)</f>
      </c>
      <c r="AB46" s="5">
        <v>25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493</v>
      </c>
      <c r="AQ46" s="8">
        <v>24010.52</v>
      </c>
      <c r="AR46" s="4"/>
      <c r="AS46" s="8"/>
      <c r="AT46" s="7"/>
      <c r="AU46" s="7"/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0.0759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 t="s">
        <v>130</v>
      </c>
      <c r="BJ46" s="4">
        <v>493</v>
      </c>
      <c r="BK46" s="8">
        <v>24010.52</v>
      </c>
      <c r="BL46" s="2" t="s">
        <v>658</v>
      </c>
      <c r="BM46" s="7">
        <v>1</v>
      </c>
      <c r="BN46" s="7">
        <v>1</v>
      </c>
      <c r="BO46" s="4">
        <v>318</v>
      </c>
      <c r="BP46" s="8">
        <v>15671.04</v>
      </c>
      <c r="BQ46" s="4"/>
      <c r="BR46" s="8"/>
      <c r="BS46" s="7"/>
      <c r="BT46" s="7"/>
      <c r="BU46" s="2" t="s">
        <v>138</v>
      </c>
      <c r="BV46" s="2" t="s">
        <v>127</v>
      </c>
      <c r="BW46" s="2" t="s">
        <v>130</v>
      </c>
      <c r="BX46" s="2" t="s">
        <v>248</v>
      </c>
      <c r="BY46" s="2" t="s">
        <v>140</v>
      </c>
      <c r="BZ46" s="2" t="s">
        <v>130</v>
      </c>
      <c r="CA46" s="4">
        <v>94</v>
      </c>
      <c r="CB46" s="8">
        <v>4567.46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659</v>
      </c>
      <c r="CJ46" s="2" t="s">
        <v>660</v>
      </c>
      <c r="CK46" s="2" t="s">
        <v>140</v>
      </c>
      <c r="CL46" s="2" t="s">
        <v>130</v>
      </c>
      <c r="CM46" s="4"/>
      <c r="CN46" s="8"/>
      <c r="CO46" s="4"/>
      <c r="CP46" s="8"/>
      <c r="CQ46" s="7"/>
      <c r="CR46" s="7"/>
      <c r="CS46" s="2" t="s">
        <v>130</v>
      </c>
      <c r="CT46" s="2" t="s">
        <v>130</v>
      </c>
      <c r="CU46" s="2" t="s">
        <v>130</v>
      </c>
      <c r="CV46" s="2" t="s">
        <v>130</v>
      </c>
      <c r="CW46" s="2" t="s">
        <v>130</v>
      </c>
      <c r="CX46" s="2" t="s">
        <v>130</v>
      </c>
      <c r="CY46" s="4">
        <v>13</v>
      </c>
      <c r="CZ46" s="8">
        <v>614.12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263</v>
      </c>
      <c r="DH46" s="2" t="s">
        <v>578</v>
      </c>
      <c r="DI46" s="2" t="s">
        <v>140</v>
      </c>
      <c r="DJ46" s="2" t="s">
        <v>130</v>
      </c>
      <c r="DK46" s="4">
        <v>19</v>
      </c>
      <c r="DL46" s="8">
        <v>923.21</v>
      </c>
      <c r="DM46" s="4"/>
      <c r="DN46" s="8"/>
      <c r="DO46" s="7"/>
      <c r="DP46" s="7"/>
      <c r="DQ46" s="2" t="s">
        <v>138</v>
      </c>
      <c r="DR46" s="2" t="s">
        <v>127</v>
      </c>
      <c r="DS46" s="2" t="s">
        <v>558</v>
      </c>
      <c r="DT46" s="2" t="s">
        <v>571</v>
      </c>
      <c r="DU46" s="2" t="s">
        <v>140</v>
      </c>
      <c r="DV46" s="2" t="s">
        <v>130</v>
      </c>
      <c r="DW46" s="4">
        <v>5</v>
      </c>
      <c r="DX46" s="8">
        <v>236.2</v>
      </c>
      <c r="DY46" s="4"/>
      <c r="DZ46" s="8"/>
      <c r="EA46" s="7"/>
      <c r="EB46" s="7"/>
      <c r="EC46" s="2" t="s">
        <v>138</v>
      </c>
      <c r="ED46" s="2" t="s">
        <v>127</v>
      </c>
      <c r="EE46" s="2" t="s">
        <v>652</v>
      </c>
      <c r="EF46" s="2" t="s">
        <v>653</v>
      </c>
      <c r="EG46" s="2" t="s">
        <v>140</v>
      </c>
      <c r="EH46" s="2" t="s">
        <v>130</v>
      </c>
      <c r="EI46" s="4"/>
      <c r="EJ46" s="8"/>
      <c r="EK46" s="4"/>
      <c r="EL46" s="8"/>
      <c r="EM46" s="7"/>
      <c r="EN46" s="7"/>
      <c r="EO46" s="2" t="s">
        <v>176</v>
      </c>
      <c r="EP46" s="2" t="s">
        <v>127</v>
      </c>
      <c r="EQ46" s="2" t="s">
        <v>130</v>
      </c>
      <c r="ER46" s="2" t="s">
        <v>130</v>
      </c>
      <c r="ES46" s="2" t="s">
        <v>140</v>
      </c>
      <c r="ET46" s="2" t="s">
        <v>130</v>
      </c>
      <c r="EU46" s="4">
        <v>13</v>
      </c>
      <c r="EV46" s="8">
        <v>614.12</v>
      </c>
      <c r="EW46" s="4"/>
      <c r="EX46" s="8"/>
      <c r="EY46" s="7"/>
      <c r="EZ46" s="7"/>
      <c r="FA46" s="2" t="s">
        <v>138</v>
      </c>
      <c r="FB46" s="2" t="s">
        <v>127</v>
      </c>
      <c r="FC46" s="2" t="s">
        <v>562</v>
      </c>
      <c r="FD46" s="2" t="s">
        <v>661</v>
      </c>
      <c r="FE46" s="2" t="s">
        <v>140</v>
      </c>
      <c r="FF46" s="2" t="s">
        <v>130</v>
      </c>
      <c r="FG46" s="4">
        <v>9</v>
      </c>
      <c r="FH46" s="8">
        <v>377.91</v>
      </c>
      <c r="FI46" s="4"/>
      <c r="FJ46" s="8"/>
      <c r="FK46" s="7"/>
      <c r="FL46" s="7"/>
      <c r="FM46" s="2" t="s">
        <v>138</v>
      </c>
      <c r="FN46" s="2" t="s">
        <v>127</v>
      </c>
      <c r="FO46" s="2" t="s">
        <v>651</v>
      </c>
      <c r="FP46" s="2" t="s">
        <v>662</v>
      </c>
      <c r="FQ46" s="2" t="s">
        <v>140</v>
      </c>
      <c r="FR46" s="2" t="s">
        <v>130</v>
      </c>
      <c r="FS46" s="4"/>
      <c r="FT46" s="8"/>
      <c r="FU46" s="4"/>
      <c r="FV46" s="8"/>
      <c r="FW46" s="7"/>
      <c r="FX46" s="7"/>
      <c r="FY46" s="2" t="s">
        <v>138</v>
      </c>
      <c r="FZ46" s="2" t="s">
        <v>127</v>
      </c>
      <c r="GA46" s="2" t="s">
        <v>659</v>
      </c>
      <c r="GB46" s="2" t="s">
        <v>130</v>
      </c>
      <c r="GC46" s="2" t="s">
        <v>140</v>
      </c>
      <c r="GD46" s="2" t="s">
        <v>130</v>
      </c>
      <c r="GE46" s="4">
        <v>9</v>
      </c>
      <c r="GF46" s="8">
        <v>396.84</v>
      </c>
      <c r="GG46" s="4"/>
      <c r="GH46" s="8"/>
      <c r="GI46" s="7"/>
      <c r="GJ46" s="7"/>
      <c r="GK46" s="2" t="s">
        <v>138</v>
      </c>
      <c r="GL46" s="2" t="s">
        <v>127</v>
      </c>
      <c r="GM46" s="2" t="s">
        <v>459</v>
      </c>
      <c r="GN46" s="2" t="s">
        <v>663</v>
      </c>
      <c r="GO46" s="2" t="s">
        <v>140</v>
      </c>
      <c r="GP46" s="2" t="s">
        <v>130</v>
      </c>
      <c r="GQ46" s="4">
        <v>1</v>
      </c>
      <c r="GR46" s="8">
        <v>44.99</v>
      </c>
      <c r="GS46" s="4"/>
      <c r="GT46" s="8"/>
      <c r="GU46" s="7"/>
      <c r="GV46" s="7"/>
      <c r="GW46" s="2" t="s">
        <v>138</v>
      </c>
      <c r="GX46" s="2" t="s">
        <v>127</v>
      </c>
      <c r="GY46" s="2" t="s">
        <v>647</v>
      </c>
      <c r="GZ46" s="2" t="s">
        <v>570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173</v>
      </c>
      <c r="HJ46" s="2" t="s">
        <v>127</v>
      </c>
      <c r="HK46" s="2" t="s">
        <v>130</v>
      </c>
      <c r="HL46" s="2" t="s">
        <v>130</v>
      </c>
      <c r="HM46" s="2" t="s">
        <v>140</v>
      </c>
      <c r="HN46" s="2" t="s">
        <v>130</v>
      </c>
      <c r="HO46" s="4">
        <v>11</v>
      </c>
      <c r="HP46" s="8">
        <v>519.64</v>
      </c>
      <c r="HQ46" s="4"/>
      <c r="HR46" s="8"/>
      <c r="HS46" s="7"/>
      <c r="HT46" s="7"/>
      <c r="HU46" s="2" t="s">
        <v>138</v>
      </c>
      <c r="HV46" s="2" t="s">
        <v>127</v>
      </c>
      <c r="HW46" s="2" t="s">
        <v>598</v>
      </c>
      <c r="HX46" s="2" t="s">
        <v>651</v>
      </c>
      <c r="HY46" s="2" t="s">
        <v>140</v>
      </c>
      <c r="HZ46" s="2" t="s">
        <v>130</v>
      </c>
      <c r="IA46" s="4"/>
      <c r="IB46" s="8"/>
      <c r="IC46" s="4"/>
      <c r="ID46" s="8"/>
      <c r="IE46" s="7"/>
      <c r="IF46" s="7"/>
      <c r="IG46" s="2" t="s">
        <v>173</v>
      </c>
      <c r="IH46" s="2" t="s">
        <v>127</v>
      </c>
      <c r="II46" s="2" t="s">
        <v>130</v>
      </c>
      <c r="IJ46" s="2" t="s">
        <v>130</v>
      </c>
      <c r="IK46" s="2" t="s">
        <v>140</v>
      </c>
      <c r="IL46" s="2" t="s">
        <v>130</v>
      </c>
      <c r="IM46" s="4">
        <v>1</v>
      </c>
      <c r="IN46" s="8">
        <v>44.99</v>
      </c>
      <c r="IO46" s="4"/>
      <c r="IP46" s="8"/>
      <c r="IQ46" s="7"/>
      <c r="IR46" s="7"/>
      <c r="IS46" s="2" t="s">
        <v>138</v>
      </c>
      <c r="IT46" s="2" t="s">
        <v>154</v>
      </c>
      <c r="IU46" s="2" t="s">
        <v>568</v>
      </c>
      <c r="IV46" s="2" t="s">
        <v>664</v>
      </c>
      <c r="IW46" s="2" t="s">
        <v>140</v>
      </c>
      <c r="IX46" s="2" t="s">
        <v>130</v>
      </c>
      <c r="IY46" s="4"/>
      <c r="IZ46" s="8"/>
      <c r="JA46" s="4"/>
      <c r="JB46" s="8"/>
      <c r="JC46" s="7"/>
      <c r="JD46" s="7"/>
      <c r="JE46" s="2" t="s">
        <v>176</v>
      </c>
      <c r="JF46" s="2" t="s">
        <v>127</v>
      </c>
      <c r="JG46" s="2" t="s">
        <v>130</v>
      </c>
      <c r="JH46" s="2" t="s">
        <v>130</v>
      </c>
      <c r="JI46" s="2" t="s">
        <v>140</v>
      </c>
      <c r="JJ46" s="2" t="s">
        <v>130</v>
      </c>
      <c r="JK46" s="4"/>
      <c r="JL46" s="8"/>
      <c r="JM46" s="4"/>
      <c r="JN46" s="8"/>
      <c r="JO46" s="7"/>
      <c r="JP46" s="7"/>
      <c r="JQ46" s="2" t="s">
        <v>173</v>
      </c>
      <c r="JR46" s="2" t="s">
        <v>127</v>
      </c>
      <c r="JS46" s="2" t="s">
        <v>130</v>
      </c>
      <c r="JT46" s="2" t="s">
        <v>130</v>
      </c>
      <c r="JU46" s="2" t="s">
        <v>140</v>
      </c>
      <c r="JV46" s="2" t="s">
        <v>130</v>
      </c>
      <c r="JW46" s="4"/>
      <c r="JX46" s="8"/>
      <c r="JY46" s="4"/>
      <c r="JZ46" s="8"/>
      <c r="KA46" s="7"/>
      <c r="KB46" s="7"/>
      <c r="KC46" s="2" t="s">
        <v>173</v>
      </c>
      <c r="KD46" s="2" t="s">
        <v>127</v>
      </c>
      <c r="KE46" s="2" t="s">
        <v>130</v>
      </c>
      <c r="KF46" s="2" t="s">
        <v>130</v>
      </c>
      <c r="KG46" s="2" t="s">
        <v>140</v>
      </c>
      <c r="KH46" s="2" t="s">
        <v>130</v>
      </c>
      <c r="KI46" s="4"/>
      <c r="KJ46" s="8"/>
      <c r="KK46" s="4"/>
      <c r="KL46" s="8"/>
      <c r="KM46" s="7"/>
      <c r="KN46" s="7"/>
      <c r="KO46" s="2" t="s">
        <v>176</v>
      </c>
      <c r="KP46" s="2" t="s">
        <v>127</v>
      </c>
      <c r="KQ46" s="2" t="s">
        <v>130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138</v>
      </c>
      <c r="LB46" s="2" t="s">
        <v>127</v>
      </c>
      <c r="LC46" s="2" t="s">
        <v>248</v>
      </c>
      <c r="LD46" s="2" t="s">
        <v>130</v>
      </c>
      <c r="LE46" s="2" t="s">
        <v>140</v>
      </c>
      <c r="LF46" s="2" t="s">
        <v>130</v>
      </c>
      <c r="LG46" s="4"/>
      <c r="LH46" s="8"/>
      <c r="LI46" s="4"/>
      <c r="LJ46" s="8"/>
      <c r="LK46" s="7"/>
      <c r="LL46" s="7"/>
      <c r="LM46" s="2" t="s">
        <v>170</v>
      </c>
      <c r="LN46" s="2" t="s">
        <v>127</v>
      </c>
      <c r="LO46" s="2" t="s">
        <v>130</v>
      </c>
      <c r="LP46" s="2" t="s">
        <v>130</v>
      </c>
      <c r="LQ46" s="2" t="s">
        <v>140</v>
      </c>
      <c r="LR46" s="2" t="s">
        <v>130</v>
      </c>
      <c r="LS46" s="4"/>
      <c r="LT46" s="8"/>
      <c r="LU46" s="4"/>
      <c r="LV46" s="8"/>
      <c r="LW46" s="7"/>
      <c r="LX46" s="7"/>
      <c r="LY46" s="2" t="s">
        <v>176</v>
      </c>
      <c r="LZ46" s="2" t="s">
        <v>127</v>
      </c>
      <c r="MA46" s="2" t="s">
        <v>130</v>
      </c>
      <c r="MB46" s="2" t="s">
        <v>130</v>
      </c>
      <c r="MC46" s="2" t="s">
        <v>140</v>
      </c>
      <c r="MD46" s="2" t="s">
        <v>130</v>
      </c>
      <c r="ME46" s="4"/>
      <c r="MF46" s="8"/>
      <c r="MG46" s="4"/>
      <c r="MH46" s="8"/>
      <c r="MI46" s="7"/>
      <c r="MJ46" s="7"/>
      <c r="MK46" s="2" t="s">
        <v>170</v>
      </c>
      <c r="ML46" s="2" t="s">
        <v>127</v>
      </c>
      <c r="MM46" s="2" t="s">
        <v>130</v>
      </c>
      <c r="MN46" s="2" t="s">
        <v>130</v>
      </c>
      <c r="MO46" s="2" t="s">
        <v>140</v>
      </c>
      <c r="MP46" s="2" t="s">
        <v>130</v>
      </c>
      <c r="MQ46" s="4"/>
      <c r="MR46" s="8"/>
      <c r="MS46" s="4"/>
      <c r="MT46" s="8"/>
      <c r="MU46" s="7"/>
      <c r="MV46" s="7"/>
      <c r="MW46" s="2" t="s">
        <v>173</v>
      </c>
      <c r="MX46" s="2" t="s">
        <v>127</v>
      </c>
      <c r="MY46" s="2" t="s">
        <v>130</v>
      </c>
      <c r="MZ46" s="2" t="s">
        <v>130</v>
      </c>
      <c r="NA46" s="2" t="s">
        <v>140</v>
      </c>
      <c r="NB46" s="2" t="s">
        <v>130</v>
      </c>
      <c r="NC46" s="4"/>
      <c r="ND46" s="8"/>
      <c r="NE46" s="4"/>
      <c r="NF46" s="8"/>
      <c r="NG46" s="7"/>
      <c r="NH46" s="7"/>
      <c r="NI46" s="2" t="s">
        <v>176</v>
      </c>
      <c r="NJ46" s="2" t="s">
        <v>127</v>
      </c>
      <c r="NK46" s="2" t="s">
        <v>130</v>
      </c>
      <c r="NL46" s="2" t="s">
        <v>130</v>
      </c>
      <c r="NM46" s="2" t="s">
        <v>140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173</v>
      </c>
      <c r="OH46" s="2" t="s">
        <v>127</v>
      </c>
      <c r="OI46" s="2" t="s">
        <v>130</v>
      </c>
      <c r="OJ46" s="2" t="s">
        <v>130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170</v>
      </c>
      <c r="OT46" s="2" t="s">
        <v>127</v>
      </c>
      <c r="OU46" s="2" t="s">
        <v>130</v>
      </c>
      <c r="OV46" s="2" t="s">
        <v>130</v>
      </c>
      <c r="OW46" s="2" t="s">
        <v>140</v>
      </c>
      <c r="OX46" s="2" t="s">
        <v>130</v>
      </c>
      <c r="OY46" s="4"/>
      <c r="OZ46" s="8"/>
      <c r="PA46" s="4"/>
      <c r="PB46" s="8"/>
      <c r="PC46" s="7"/>
      <c r="PD46" s="7"/>
      <c r="PE46" s="2" t="s">
        <v>173</v>
      </c>
      <c r="PF46" s="2" t="s">
        <v>127</v>
      </c>
      <c r="PG46" s="2" t="s">
        <v>130</v>
      </c>
      <c r="PH46" s="2" t="s">
        <v>130</v>
      </c>
      <c r="PI46" s="2" t="s">
        <v>140</v>
      </c>
      <c r="PJ46" s="2" t="s">
        <v>130</v>
      </c>
      <c r="PK46" s="4"/>
      <c r="PL46" s="8"/>
      <c r="PM46" s="4"/>
      <c r="PN46" s="8"/>
      <c r="PO46" s="7"/>
      <c r="PP46" s="7"/>
      <c r="PQ46" s="2" t="s">
        <v>173</v>
      </c>
      <c r="PR46" s="2" t="s">
        <v>127</v>
      </c>
      <c r="PS46" s="2" t="s">
        <v>130</v>
      </c>
      <c r="PT46" s="2" t="s">
        <v>130</v>
      </c>
      <c r="PU46" s="2" t="s">
        <v>140</v>
      </c>
      <c r="PV46" s="2" t="s">
        <v>130</v>
      </c>
      <c r="PW46" s="4"/>
      <c r="PX46" s="8"/>
      <c r="PY46" s="4"/>
      <c r="PZ46" s="8"/>
      <c r="QA46" s="7"/>
      <c r="QB46" s="7"/>
      <c r="QC46" s="2" t="s">
        <v>130</v>
      </c>
      <c r="QD46" s="2" t="s">
        <v>130</v>
      </c>
      <c r="QE46" s="2" t="s">
        <v>130</v>
      </c>
      <c r="QF46" s="2" t="s">
        <v>130</v>
      </c>
      <c r="QG46" s="2" t="s">
        <v>130</v>
      </c>
      <c r="QH46" s="2" t="s">
        <v>130</v>
      </c>
      <c r="QI46" s="4"/>
      <c r="QJ46" s="8"/>
      <c r="QK46" s="4"/>
      <c r="QL46" s="8"/>
      <c r="QM46" s="7"/>
      <c r="QN46" s="7"/>
      <c r="QO46" s="2" t="s">
        <v>173</v>
      </c>
      <c r="QP46" s="2" t="s">
        <v>127</v>
      </c>
      <c r="QQ46" s="2" t="s">
        <v>130</v>
      </c>
      <c r="QR46" s="2" t="s">
        <v>130</v>
      </c>
      <c r="QS46" s="2" t="s">
        <v>140</v>
      </c>
      <c r="QT46" s="2" t="s">
        <v>130</v>
      </c>
    </row>
    <row r="47">
      <c r="A47" s="2" t="s">
        <v>665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645</v>
      </c>
      <c r="G47" s="2" t="s">
        <v>645</v>
      </c>
      <c r="H47" s="2" t="s">
        <v>645</v>
      </c>
      <c r="I47" s="2" t="s">
        <v>124</v>
      </c>
      <c r="J47" s="2" t="s">
        <v>215</v>
      </c>
      <c r="K47" s="2" t="s">
        <v>126</v>
      </c>
      <c r="L47" s="3">
        <v>47.61</v>
      </c>
      <c r="M47" s="3">
        <v>49.99</v>
      </c>
      <c r="N47" s="3">
        <v>99.99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646</v>
      </c>
      <c r="T47" s="2" t="s">
        <v>130</v>
      </c>
      <c r="U47" s="2" t="s">
        <v>409</v>
      </c>
      <c r="V47" s="2" t="s">
        <v>133</v>
      </c>
      <c r="W47" s="2" t="s">
        <v>134</v>
      </c>
      <c r="X47" s="2" t="s">
        <v>130</v>
      </c>
      <c r="Y47" s="2" t="s">
        <v>647</v>
      </c>
      <c r="Z47" s="4">
        <v>416</v>
      </c>
      <c r="AA47" s="4">
        <f>=ROUNDDOWN(17.3333333333333,0)</f>
      </c>
      <c r="AB47" s="5">
        <v>24</v>
      </c>
      <c r="AC47" s="2" t="s">
        <v>288</v>
      </c>
      <c r="AD47" s="4">
        <v>240</v>
      </c>
      <c r="AE47" s="4">
        <v>240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271</v>
      </c>
      <c r="AQ47" s="8">
        <v>14503.94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0.0459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271</v>
      </c>
      <c r="BK47" s="8">
        <v>14503.94</v>
      </c>
      <c r="BL47" s="2" t="s">
        <v>658</v>
      </c>
      <c r="BM47" s="7">
        <v>1</v>
      </c>
      <c r="BN47" s="7">
        <v>1</v>
      </c>
      <c r="BO47" s="4">
        <v>90</v>
      </c>
      <c r="BP47" s="8">
        <v>4927.5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130</v>
      </c>
      <c r="BX47" s="2" t="s">
        <v>666</v>
      </c>
      <c r="BY47" s="2" t="s">
        <v>140</v>
      </c>
      <c r="BZ47" s="2" t="s">
        <v>130</v>
      </c>
      <c r="CA47" s="4">
        <v>98</v>
      </c>
      <c r="CB47" s="8">
        <v>5291.02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647</v>
      </c>
      <c r="CJ47" s="2" t="s">
        <v>667</v>
      </c>
      <c r="CK47" s="2" t="s">
        <v>140</v>
      </c>
      <c r="CL47" s="2" t="s">
        <v>130</v>
      </c>
      <c r="CM47" s="4"/>
      <c r="CN47" s="8"/>
      <c r="CO47" s="4"/>
      <c r="CP47" s="8"/>
      <c r="CQ47" s="7"/>
      <c r="CR47" s="7"/>
      <c r="CS47" s="2" t="s">
        <v>130</v>
      </c>
      <c r="CT47" s="2" t="s">
        <v>130</v>
      </c>
      <c r="CU47" s="2" t="s">
        <v>130</v>
      </c>
      <c r="CV47" s="2" t="s">
        <v>130</v>
      </c>
      <c r="CW47" s="2" t="s">
        <v>130</v>
      </c>
      <c r="CX47" s="2" t="s">
        <v>130</v>
      </c>
      <c r="CY47" s="4">
        <v>8</v>
      </c>
      <c r="CZ47" s="8">
        <v>419.92</v>
      </c>
      <c r="DA47" s="4"/>
      <c r="DB47" s="8"/>
      <c r="DC47" s="7"/>
      <c r="DD47" s="7"/>
      <c r="DE47" s="2" t="s">
        <v>138</v>
      </c>
      <c r="DF47" s="2" t="s">
        <v>127</v>
      </c>
      <c r="DG47" s="2" t="s">
        <v>263</v>
      </c>
      <c r="DH47" s="2" t="s">
        <v>649</v>
      </c>
      <c r="DI47" s="2" t="s">
        <v>140</v>
      </c>
      <c r="DJ47" s="2" t="s">
        <v>130</v>
      </c>
      <c r="DK47" s="4">
        <v>28</v>
      </c>
      <c r="DL47" s="8">
        <v>1511.72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558</v>
      </c>
      <c r="DT47" s="2" t="s">
        <v>668</v>
      </c>
      <c r="DU47" s="2" t="s">
        <v>140</v>
      </c>
      <c r="DV47" s="2" t="s">
        <v>130</v>
      </c>
      <c r="DW47" s="4">
        <v>8</v>
      </c>
      <c r="DX47" s="8">
        <v>419.92</v>
      </c>
      <c r="DY47" s="4"/>
      <c r="DZ47" s="8"/>
      <c r="EA47" s="7"/>
      <c r="EB47" s="7"/>
      <c r="EC47" s="2" t="s">
        <v>138</v>
      </c>
      <c r="ED47" s="2" t="s">
        <v>127</v>
      </c>
      <c r="EE47" s="2" t="s">
        <v>652</v>
      </c>
      <c r="EF47" s="2" t="s">
        <v>669</v>
      </c>
      <c r="EG47" s="2" t="s">
        <v>140</v>
      </c>
      <c r="EH47" s="2" t="s">
        <v>130</v>
      </c>
      <c r="EI47" s="4"/>
      <c r="EJ47" s="8"/>
      <c r="EK47" s="4"/>
      <c r="EL47" s="8"/>
      <c r="EM47" s="7"/>
      <c r="EN47" s="7"/>
      <c r="EO47" s="2" t="s">
        <v>176</v>
      </c>
      <c r="EP47" s="2" t="s">
        <v>127</v>
      </c>
      <c r="EQ47" s="2" t="s">
        <v>130</v>
      </c>
      <c r="ER47" s="2" t="s">
        <v>130</v>
      </c>
      <c r="ES47" s="2" t="s">
        <v>140</v>
      </c>
      <c r="ET47" s="2" t="s">
        <v>130</v>
      </c>
      <c r="EU47" s="4">
        <v>19</v>
      </c>
      <c r="EV47" s="8">
        <v>997.31</v>
      </c>
      <c r="EW47" s="4"/>
      <c r="EX47" s="8"/>
      <c r="EY47" s="7"/>
      <c r="EZ47" s="7"/>
      <c r="FA47" s="2" t="s">
        <v>138</v>
      </c>
      <c r="FB47" s="2" t="s">
        <v>127</v>
      </c>
      <c r="FC47" s="2" t="s">
        <v>562</v>
      </c>
      <c r="FD47" s="2" t="s">
        <v>663</v>
      </c>
      <c r="FE47" s="2" t="s">
        <v>140</v>
      </c>
      <c r="FF47" s="2" t="s">
        <v>130</v>
      </c>
      <c r="FG47" s="4">
        <v>11</v>
      </c>
      <c r="FH47" s="8">
        <v>487.39</v>
      </c>
      <c r="FI47" s="4"/>
      <c r="FJ47" s="8"/>
      <c r="FK47" s="7"/>
      <c r="FL47" s="7"/>
      <c r="FM47" s="2" t="s">
        <v>138</v>
      </c>
      <c r="FN47" s="2" t="s">
        <v>127</v>
      </c>
      <c r="FO47" s="2" t="s">
        <v>651</v>
      </c>
      <c r="FP47" s="2" t="s">
        <v>670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138</v>
      </c>
      <c r="FZ47" s="2" t="s">
        <v>127</v>
      </c>
      <c r="GA47" s="2" t="s">
        <v>647</v>
      </c>
      <c r="GB47" s="2" t="s">
        <v>130</v>
      </c>
      <c r="GC47" s="2" t="s">
        <v>140</v>
      </c>
      <c r="GD47" s="2" t="s">
        <v>130</v>
      </c>
      <c r="GE47" s="4">
        <v>5</v>
      </c>
      <c r="GF47" s="8">
        <v>246.7</v>
      </c>
      <c r="GG47" s="4"/>
      <c r="GH47" s="8"/>
      <c r="GI47" s="7"/>
      <c r="GJ47" s="7"/>
      <c r="GK47" s="2" t="s">
        <v>138</v>
      </c>
      <c r="GL47" s="2" t="s">
        <v>127</v>
      </c>
      <c r="GM47" s="2" t="s">
        <v>459</v>
      </c>
      <c r="GN47" s="2" t="s">
        <v>671</v>
      </c>
      <c r="GO47" s="2" t="s">
        <v>140</v>
      </c>
      <c r="GP47" s="2" t="s">
        <v>130</v>
      </c>
      <c r="GQ47" s="4">
        <v>1</v>
      </c>
      <c r="GR47" s="8">
        <v>49.99</v>
      </c>
      <c r="GS47" s="4"/>
      <c r="GT47" s="8"/>
      <c r="GU47" s="7"/>
      <c r="GV47" s="7"/>
      <c r="GW47" s="2" t="s">
        <v>138</v>
      </c>
      <c r="GX47" s="2" t="s">
        <v>127</v>
      </c>
      <c r="GY47" s="2" t="s">
        <v>647</v>
      </c>
      <c r="GZ47" s="2" t="s">
        <v>662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173</v>
      </c>
      <c r="HJ47" s="2" t="s">
        <v>127</v>
      </c>
      <c r="HK47" s="2" t="s">
        <v>130</v>
      </c>
      <c r="HL47" s="2" t="s">
        <v>130</v>
      </c>
      <c r="HM47" s="2" t="s">
        <v>140</v>
      </c>
      <c r="HN47" s="2" t="s">
        <v>130</v>
      </c>
      <c r="HO47" s="4">
        <v>1</v>
      </c>
      <c r="HP47" s="8">
        <v>52.49</v>
      </c>
      <c r="HQ47" s="4"/>
      <c r="HR47" s="8"/>
      <c r="HS47" s="7"/>
      <c r="HT47" s="7"/>
      <c r="HU47" s="2" t="s">
        <v>138</v>
      </c>
      <c r="HV47" s="2" t="s">
        <v>127</v>
      </c>
      <c r="HW47" s="2" t="s">
        <v>598</v>
      </c>
      <c r="HX47" s="2" t="s">
        <v>672</v>
      </c>
      <c r="HY47" s="2" t="s">
        <v>140</v>
      </c>
      <c r="HZ47" s="2" t="s">
        <v>130</v>
      </c>
      <c r="IA47" s="4"/>
      <c r="IB47" s="8"/>
      <c r="IC47" s="4"/>
      <c r="ID47" s="8"/>
      <c r="IE47" s="7"/>
      <c r="IF47" s="7"/>
      <c r="IG47" s="2" t="s">
        <v>173</v>
      </c>
      <c r="IH47" s="2" t="s">
        <v>127</v>
      </c>
      <c r="II47" s="2" t="s">
        <v>130</v>
      </c>
      <c r="IJ47" s="2" t="s">
        <v>130</v>
      </c>
      <c r="IK47" s="2" t="s">
        <v>140</v>
      </c>
      <c r="IL47" s="2" t="s">
        <v>130</v>
      </c>
      <c r="IM47" s="4">
        <v>2</v>
      </c>
      <c r="IN47" s="8">
        <v>99.98</v>
      </c>
      <c r="IO47" s="4"/>
      <c r="IP47" s="8"/>
      <c r="IQ47" s="7"/>
      <c r="IR47" s="7"/>
      <c r="IS47" s="2" t="s">
        <v>138</v>
      </c>
      <c r="IT47" s="2" t="s">
        <v>154</v>
      </c>
      <c r="IU47" s="2" t="s">
        <v>568</v>
      </c>
      <c r="IV47" s="2" t="s">
        <v>266</v>
      </c>
      <c r="IW47" s="2" t="s">
        <v>140</v>
      </c>
      <c r="IX47" s="2" t="s">
        <v>130</v>
      </c>
      <c r="IY47" s="4"/>
      <c r="IZ47" s="8"/>
      <c r="JA47" s="4"/>
      <c r="JB47" s="8"/>
      <c r="JC47" s="7"/>
      <c r="JD47" s="7"/>
      <c r="JE47" s="2" t="s">
        <v>176</v>
      </c>
      <c r="JF47" s="2" t="s">
        <v>127</v>
      </c>
      <c r="JG47" s="2" t="s">
        <v>130</v>
      </c>
      <c r="JH47" s="2" t="s">
        <v>130</v>
      </c>
      <c r="JI47" s="2" t="s">
        <v>140</v>
      </c>
      <c r="JJ47" s="2" t="s">
        <v>130</v>
      </c>
      <c r="JK47" s="4"/>
      <c r="JL47" s="8"/>
      <c r="JM47" s="4"/>
      <c r="JN47" s="8"/>
      <c r="JO47" s="7"/>
      <c r="JP47" s="7"/>
      <c r="JQ47" s="2" t="s">
        <v>173</v>
      </c>
      <c r="JR47" s="2" t="s">
        <v>127</v>
      </c>
      <c r="JS47" s="2" t="s">
        <v>130</v>
      </c>
      <c r="JT47" s="2" t="s">
        <v>130</v>
      </c>
      <c r="JU47" s="2" t="s">
        <v>140</v>
      </c>
      <c r="JV47" s="2" t="s">
        <v>130</v>
      </c>
      <c r="JW47" s="4"/>
      <c r="JX47" s="8"/>
      <c r="JY47" s="4"/>
      <c r="JZ47" s="8"/>
      <c r="KA47" s="7"/>
      <c r="KB47" s="7"/>
      <c r="KC47" s="2" t="s">
        <v>173</v>
      </c>
      <c r="KD47" s="2" t="s">
        <v>127</v>
      </c>
      <c r="KE47" s="2" t="s">
        <v>130</v>
      </c>
      <c r="KF47" s="2" t="s">
        <v>130</v>
      </c>
      <c r="KG47" s="2" t="s">
        <v>140</v>
      </c>
      <c r="KH47" s="2" t="s">
        <v>130</v>
      </c>
      <c r="KI47" s="4"/>
      <c r="KJ47" s="8"/>
      <c r="KK47" s="4"/>
      <c r="KL47" s="8"/>
      <c r="KM47" s="7"/>
      <c r="KN47" s="7"/>
      <c r="KO47" s="2" t="s">
        <v>176</v>
      </c>
      <c r="KP47" s="2" t="s">
        <v>127</v>
      </c>
      <c r="KQ47" s="2" t="s">
        <v>130</v>
      </c>
      <c r="KR47" s="2" t="s">
        <v>130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138</v>
      </c>
      <c r="LB47" s="2" t="s">
        <v>127</v>
      </c>
      <c r="LC47" s="2" t="s">
        <v>248</v>
      </c>
      <c r="LD47" s="2" t="s">
        <v>130</v>
      </c>
      <c r="LE47" s="2" t="s">
        <v>140</v>
      </c>
      <c r="LF47" s="2" t="s">
        <v>130</v>
      </c>
      <c r="LG47" s="4"/>
      <c r="LH47" s="8"/>
      <c r="LI47" s="4"/>
      <c r="LJ47" s="8"/>
      <c r="LK47" s="7"/>
      <c r="LL47" s="7"/>
      <c r="LM47" s="2" t="s">
        <v>170</v>
      </c>
      <c r="LN47" s="2" t="s">
        <v>127</v>
      </c>
      <c r="LO47" s="2" t="s">
        <v>130</v>
      </c>
      <c r="LP47" s="2" t="s">
        <v>130</v>
      </c>
      <c r="LQ47" s="2" t="s">
        <v>140</v>
      </c>
      <c r="LR47" s="2" t="s">
        <v>130</v>
      </c>
      <c r="LS47" s="4"/>
      <c r="LT47" s="8"/>
      <c r="LU47" s="4"/>
      <c r="LV47" s="8"/>
      <c r="LW47" s="7"/>
      <c r="LX47" s="7"/>
      <c r="LY47" s="2" t="s">
        <v>176</v>
      </c>
      <c r="LZ47" s="2" t="s">
        <v>127</v>
      </c>
      <c r="MA47" s="2" t="s">
        <v>130</v>
      </c>
      <c r="MB47" s="2" t="s">
        <v>130</v>
      </c>
      <c r="MC47" s="2" t="s">
        <v>140</v>
      </c>
      <c r="MD47" s="2" t="s">
        <v>130</v>
      </c>
      <c r="ME47" s="4"/>
      <c r="MF47" s="8"/>
      <c r="MG47" s="4"/>
      <c r="MH47" s="8"/>
      <c r="MI47" s="7"/>
      <c r="MJ47" s="7"/>
      <c r="MK47" s="2" t="s">
        <v>170</v>
      </c>
      <c r="ML47" s="2" t="s">
        <v>127</v>
      </c>
      <c r="MM47" s="2" t="s">
        <v>130</v>
      </c>
      <c r="MN47" s="2" t="s">
        <v>130</v>
      </c>
      <c r="MO47" s="2" t="s">
        <v>140</v>
      </c>
      <c r="MP47" s="2" t="s">
        <v>130</v>
      </c>
      <c r="MQ47" s="4"/>
      <c r="MR47" s="8"/>
      <c r="MS47" s="4"/>
      <c r="MT47" s="8"/>
      <c r="MU47" s="7"/>
      <c r="MV47" s="7"/>
      <c r="MW47" s="2" t="s">
        <v>173</v>
      </c>
      <c r="MX47" s="2" t="s">
        <v>127</v>
      </c>
      <c r="MY47" s="2" t="s">
        <v>130</v>
      </c>
      <c r="MZ47" s="2" t="s">
        <v>130</v>
      </c>
      <c r="NA47" s="2" t="s">
        <v>140</v>
      </c>
      <c r="NB47" s="2" t="s">
        <v>130</v>
      </c>
      <c r="NC47" s="4"/>
      <c r="ND47" s="8"/>
      <c r="NE47" s="4"/>
      <c r="NF47" s="8"/>
      <c r="NG47" s="7"/>
      <c r="NH47" s="7"/>
      <c r="NI47" s="2" t="s">
        <v>176</v>
      </c>
      <c r="NJ47" s="2" t="s">
        <v>127</v>
      </c>
      <c r="NK47" s="2" t="s">
        <v>130</v>
      </c>
      <c r="NL47" s="2" t="s">
        <v>130</v>
      </c>
      <c r="NM47" s="2" t="s">
        <v>140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4"/>
      <c r="OB47" s="8"/>
      <c r="OC47" s="4"/>
      <c r="OD47" s="8"/>
      <c r="OE47" s="7"/>
      <c r="OF47" s="7"/>
      <c r="OG47" s="2" t="s">
        <v>173</v>
      </c>
      <c r="OH47" s="2" t="s">
        <v>127</v>
      </c>
      <c r="OI47" s="2" t="s">
        <v>130</v>
      </c>
      <c r="OJ47" s="2" t="s">
        <v>130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170</v>
      </c>
      <c r="OT47" s="2" t="s">
        <v>127</v>
      </c>
      <c r="OU47" s="2" t="s">
        <v>130</v>
      </c>
      <c r="OV47" s="2" t="s">
        <v>130</v>
      </c>
      <c r="OW47" s="2" t="s">
        <v>140</v>
      </c>
      <c r="OX47" s="2" t="s">
        <v>130</v>
      </c>
      <c r="OY47" s="4"/>
      <c r="OZ47" s="8"/>
      <c r="PA47" s="4"/>
      <c r="PB47" s="8"/>
      <c r="PC47" s="7"/>
      <c r="PD47" s="7"/>
      <c r="PE47" s="2" t="s">
        <v>173</v>
      </c>
      <c r="PF47" s="2" t="s">
        <v>127</v>
      </c>
      <c r="PG47" s="2" t="s">
        <v>130</v>
      </c>
      <c r="PH47" s="2" t="s">
        <v>130</v>
      </c>
      <c r="PI47" s="2" t="s">
        <v>140</v>
      </c>
      <c r="PJ47" s="2" t="s">
        <v>130</v>
      </c>
      <c r="PK47" s="4"/>
      <c r="PL47" s="8"/>
      <c r="PM47" s="4"/>
      <c r="PN47" s="8"/>
      <c r="PO47" s="7"/>
      <c r="PP47" s="7"/>
      <c r="PQ47" s="2" t="s">
        <v>173</v>
      </c>
      <c r="PR47" s="2" t="s">
        <v>127</v>
      </c>
      <c r="PS47" s="2" t="s">
        <v>130</v>
      </c>
      <c r="PT47" s="2" t="s">
        <v>130</v>
      </c>
      <c r="PU47" s="2" t="s">
        <v>140</v>
      </c>
      <c r="PV47" s="2" t="s">
        <v>130</v>
      </c>
      <c r="PW47" s="4"/>
      <c r="PX47" s="8"/>
      <c r="PY47" s="4"/>
      <c r="PZ47" s="8"/>
      <c r="QA47" s="7"/>
      <c r="QB47" s="7"/>
      <c r="QC47" s="2" t="s">
        <v>130</v>
      </c>
      <c r="QD47" s="2" t="s">
        <v>130</v>
      </c>
      <c r="QE47" s="2" t="s">
        <v>130</v>
      </c>
      <c r="QF47" s="2" t="s">
        <v>130</v>
      </c>
      <c r="QG47" s="2" t="s">
        <v>130</v>
      </c>
      <c r="QH47" s="2" t="s">
        <v>130</v>
      </c>
      <c r="QI47" s="4"/>
      <c r="QJ47" s="8"/>
      <c r="QK47" s="4"/>
      <c r="QL47" s="8"/>
      <c r="QM47" s="7"/>
      <c r="QN47" s="7"/>
      <c r="QO47" s="2" t="s">
        <v>208</v>
      </c>
      <c r="QP47" s="2" t="s">
        <v>127</v>
      </c>
      <c r="QQ47" s="2" t="s">
        <v>130</v>
      </c>
      <c r="QR47" s="2" t="s">
        <v>130</v>
      </c>
      <c r="QS47" s="2" t="s">
        <v>140</v>
      </c>
      <c r="QT47" s="2" t="s">
        <v>130</v>
      </c>
    </row>
    <row r="48">
      <c r="A48" s="2" t="s">
        <v>673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645</v>
      </c>
      <c r="G48" s="2" t="s">
        <v>645</v>
      </c>
      <c r="H48" s="2" t="s">
        <v>645</v>
      </c>
      <c r="I48" s="2" t="s">
        <v>124</v>
      </c>
      <c r="J48" s="2" t="s">
        <v>233</v>
      </c>
      <c r="K48" s="2" t="s">
        <v>126</v>
      </c>
      <c r="L48" s="3">
        <v>66.66</v>
      </c>
      <c r="M48" s="3">
        <v>69.99</v>
      </c>
      <c r="N48" s="3">
        <v>139.99</v>
      </c>
      <c r="O48" s="2" t="s">
        <v>127</v>
      </c>
      <c r="P48" s="2" t="s">
        <v>331</v>
      </c>
      <c r="Q48" s="2" t="s">
        <v>129</v>
      </c>
      <c r="R48" s="2" t="s">
        <v>130</v>
      </c>
      <c r="S48" s="2" t="s">
        <v>646</v>
      </c>
      <c r="T48" s="2" t="s">
        <v>130</v>
      </c>
      <c r="U48" s="2" t="s">
        <v>409</v>
      </c>
      <c r="V48" s="2" t="s">
        <v>133</v>
      </c>
      <c r="W48" s="2" t="s">
        <v>134</v>
      </c>
      <c r="X48" s="2" t="s">
        <v>130</v>
      </c>
      <c r="Y48" s="2" t="s">
        <v>647</v>
      </c>
      <c r="Z48" s="4">
        <v>269</v>
      </c>
      <c r="AA48" s="4">
        <f>=ROUNDDOWN(2.56190476190476,0)</f>
      </c>
      <c r="AB48" s="5">
        <v>105</v>
      </c>
      <c r="AC48" s="2" t="s">
        <v>136</v>
      </c>
      <c r="AD48" s="4">
        <v>570</v>
      </c>
      <c r="AE48" s="4">
        <v>1670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1716</v>
      </c>
      <c r="AQ48" s="8">
        <v>128909.92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0.4077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1716</v>
      </c>
      <c r="BK48" s="8">
        <v>128909.92</v>
      </c>
      <c r="BL48" s="2" t="s">
        <v>674</v>
      </c>
      <c r="BM48" s="7">
        <v>1</v>
      </c>
      <c r="BN48" s="7">
        <v>1</v>
      </c>
      <c r="BO48" s="4">
        <v>404</v>
      </c>
      <c r="BP48" s="8">
        <v>30970.64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130</v>
      </c>
      <c r="BX48" s="2" t="s">
        <v>248</v>
      </c>
      <c r="BY48" s="2" t="s">
        <v>140</v>
      </c>
      <c r="BZ48" s="2" t="s">
        <v>130</v>
      </c>
      <c r="CA48" s="4">
        <v>798</v>
      </c>
      <c r="CB48" s="8">
        <v>60320.82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659</v>
      </c>
      <c r="CJ48" s="2" t="s">
        <v>675</v>
      </c>
      <c r="CK48" s="2" t="s">
        <v>140</v>
      </c>
      <c r="CL48" s="2" t="s">
        <v>130</v>
      </c>
      <c r="CM48" s="4"/>
      <c r="CN48" s="8"/>
      <c r="CO48" s="4"/>
      <c r="CP48" s="8"/>
      <c r="CQ48" s="7"/>
      <c r="CR48" s="7"/>
      <c r="CS48" s="2" t="s">
        <v>130</v>
      </c>
      <c r="CT48" s="2" t="s">
        <v>130</v>
      </c>
      <c r="CU48" s="2" t="s">
        <v>130</v>
      </c>
      <c r="CV48" s="2" t="s">
        <v>130</v>
      </c>
      <c r="CW48" s="2" t="s">
        <v>130</v>
      </c>
      <c r="CX48" s="2" t="s">
        <v>130</v>
      </c>
      <c r="CY48" s="4">
        <v>69</v>
      </c>
      <c r="CZ48" s="8">
        <v>5070.81</v>
      </c>
      <c r="DA48" s="4"/>
      <c r="DB48" s="8"/>
      <c r="DC48" s="7"/>
      <c r="DD48" s="7"/>
      <c r="DE48" s="2" t="s">
        <v>138</v>
      </c>
      <c r="DF48" s="2" t="s">
        <v>127</v>
      </c>
      <c r="DG48" s="2" t="s">
        <v>263</v>
      </c>
      <c r="DH48" s="2" t="s">
        <v>578</v>
      </c>
      <c r="DI48" s="2" t="s">
        <v>140</v>
      </c>
      <c r="DJ48" s="2" t="s">
        <v>130</v>
      </c>
      <c r="DK48" s="4">
        <v>187</v>
      </c>
      <c r="DL48" s="8">
        <v>14135.33</v>
      </c>
      <c r="DM48" s="4"/>
      <c r="DN48" s="8"/>
      <c r="DO48" s="7"/>
      <c r="DP48" s="7"/>
      <c r="DQ48" s="2" t="s">
        <v>138</v>
      </c>
      <c r="DR48" s="2" t="s">
        <v>127</v>
      </c>
      <c r="DS48" s="2" t="s">
        <v>558</v>
      </c>
      <c r="DT48" s="2" t="s">
        <v>676</v>
      </c>
      <c r="DU48" s="2" t="s">
        <v>140</v>
      </c>
      <c r="DV48" s="2" t="s">
        <v>130</v>
      </c>
      <c r="DW48" s="4">
        <v>83</v>
      </c>
      <c r="DX48" s="8">
        <v>6099.67</v>
      </c>
      <c r="DY48" s="4"/>
      <c r="DZ48" s="8"/>
      <c r="EA48" s="7"/>
      <c r="EB48" s="7"/>
      <c r="EC48" s="2" t="s">
        <v>138</v>
      </c>
      <c r="ED48" s="2" t="s">
        <v>127</v>
      </c>
      <c r="EE48" s="2" t="s">
        <v>652</v>
      </c>
      <c r="EF48" s="2" t="s">
        <v>677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176</v>
      </c>
      <c r="EP48" s="2" t="s">
        <v>127</v>
      </c>
      <c r="EQ48" s="2" t="s">
        <v>130</v>
      </c>
      <c r="ER48" s="2" t="s">
        <v>130</v>
      </c>
      <c r="ES48" s="2" t="s">
        <v>140</v>
      </c>
      <c r="ET48" s="2" t="s">
        <v>130</v>
      </c>
      <c r="EU48" s="4">
        <v>67</v>
      </c>
      <c r="EV48" s="8">
        <v>4923.83</v>
      </c>
      <c r="EW48" s="4"/>
      <c r="EX48" s="8"/>
      <c r="EY48" s="7"/>
      <c r="EZ48" s="7"/>
      <c r="FA48" s="2" t="s">
        <v>138</v>
      </c>
      <c r="FB48" s="2" t="s">
        <v>127</v>
      </c>
      <c r="FC48" s="2" t="s">
        <v>562</v>
      </c>
      <c r="FD48" s="2" t="s">
        <v>649</v>
      </c>
      <c r="FE48" s="2" t="s">
        <v>140</v>
      </c>
      <c r="FF48" s="2" t="s">
        <v>130</v>
      </c>
      <c r="FG48" s="4">
        <v>51</v>
      </c>
      <c r="FH48" s="8">
        <v>3268.49</v>
      </c>
      <c r="FI48" s="4"/>
      <c r="FJ48" s="8"/>
      <c r="FK48" s="7"/>
      <c r="FL48" s="7"/>
      <c r="FM48" s="2" t="s">
        <v>138</v>
      </c>
      <c r="FN48" s="2" t="s">
        <v>127</v>
      </c>
      <c r="FO48" s="2" t="s">
        <v>651</v>
      </c>
      <c r="FP48" s="2" t="s">
        <v>567</v>
      </c>
      <c r="FQ48" s="2" t="s">
        <v>140</v>
      </c>
      <c r="FR48" s="2" t="s">
        <v>130</v>
      </c>
      <c r="FS48" s="4">
        <v>1</v>
      </c>
      <c r="FT48" s="8">
        <v>139.99</v>
      </c>
      <c r="FU48" s="4"/>
      <c r="FV48" s="8"/>
      <c r="FW48" s="7"/>
      <c r="FX48" s="7"/>
      <c r="FY48" s="2" t="s">
        <v>138</v>
      </c>
      <c r="FZ48" s="2" t="s">
        <v>127</v>
      </c>
      <c r="GA48" s="2" t="s">
        <v>659</v>
      </c>
      <c r="GB48" s="2" t="s">
        <v>661</v>
      </c>
      <c r="GC48" s="2" t="s">
        <v>140</v>
      </c>
      <c r="GD48" s="2" t="s">
        <v>130</v>
      </c>
      <c r="GE48" s="4">
        <v>40</v>
      </c>
      <c r="GF48" s="8">
        <v>2822</v>
      </c>
      <c r="GG48" s="4"/>
      <c r="GH48" s="8"/>
      <c r="GI48" s="7"/>
      <c r="GJ48" s="7"/>
      <c r="GK48" s="2" t="s">
        <v>138</v>
      </c>
      <c r="GL48" s="2" t="s">
        <v>127</v>
      </c>
      <c r="GM48" s="2" t="s">
        <v>459</v>
      </c>
      <c r="GN48" s="2" t="s">
        <v>678</v>
      </c>
      <c r="GO48" s="2" t="s">
        <v>140</v>
      </c>
      <c r="GP48" s="2" t="s">
        <v>130</v>
      </c>
      <c r="GQ48" s="4">
        <v>2</v>
      </c>
      <c r="GR48" s="8">
        <v>139.98</v>
      </c>
      <c r="GS48" s="4"/>
      <c r="GT48" s="8"/>
      <c r="GU48" s="7"/>
      <c r="GV48" s="7"/>
      <c r="GW48" s="2" t="s">
        <v>138</v>
      </c>
      <c r="GX48" s="2" t="s">
        <v>127</v>
      </c>
      <c r="GY48" s="2" t="s">
        <v>647</v>
      </c>
      <c r="GZ48" s="2" t="s">
        <v>679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173</v>
      </c>
      <c r="HJ48" s="2" t="s">
        <v>127</v>
      </c>
      <c r="HK48" s="2" t="s">
        <v>130</v>
      </c>
      <c r="HL48" s="2" t="s">
        <v>130</v>
      </c>
      <c r="HM48" s="2" t="s">
        <v>140</v>
      </c>
      <c r="HN48" s="2" t="s">
        <v>130</v>
      </c>
      <c r="HO48" s="4">
        <v>11</v>
      </c>
      <c r="HP48" s="8">
        <v>808.39</v>
      </c>
      <c r="HQ48" s="4"/>
      <c r="HR48" s="8"/>
      <c r="HS48" s="7"/>
      <c r="HT48" s="7"/>
      <c r="HU48" s="2" t="s">
        <v>138</v>
      </c>
      <c r="HV48" s="2" t="s">
        <v>127</v>
      </c>
      <c r="HW48" s="2" t="s">
        <v>598</v>
      </c>
      <c r="HX48" s="2" t="s">
        <v>680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173</v>
      </c>
      <c r="IH48" s="2" t="s">
        <v>127</v>
      </c>
      <c r="II48" s="2" t="s">
        <v>130</v>
      </c>
      <c r="IJ48" s="2" t="s">
        <v>130</v>
      </c>
      <c r="IK48" s="2" t="s">
        <v>140</v>
      </c>
      <c r="IL48" s="2" t="s">
        <v>130</v>
      </c>
      <c r="IM48" s="4">
        <v>3</v>
      </c>
      <c r="IN48" s="8">
        <v>209.97</v>
      </c>
      <c r="IO48" s="4"/>
      <c r="IP48" s="8"/>
      <c r="IQ48" s="7"/>
      <c r="IR48" s="7"/>
      <c r="IS48" s="2" t="s">
        <v>138</v>
      </c>
      <c r="IT48" s="2" t="s">
        <v>154</v>
      </c>
      <c r="IU48" s="2" t="s">
        <v>568</v>
      </c>
      <c r="IV48" s="2" t="s">
        <v>681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176</v>
      </c>
      <c r="JF48" s="2" t="s">
        <v>127</v>
      </c>
      <c r="JG48" s="2" t="s">
        <v>130</v>
      </c>
      <c r="JH48" s="2" t="s">
        <v>130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173</v>
      </c>
      <c r="JR48" s="2" t="s">
        <v>127</v>
      </c>
      <c r="JS48" s="2" t="s">
        <v>130</v>
      </c>
      <c r="JT48" s="2" t="s">
        <v>130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173</v>
      </c>
      <c r="KD48" s="2" t="s">
        <v>127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176</v>
      </c>
      <c r="KP48" s="2" t="s">
        <v>127</v>
      </c>
      <c r="KQ48" s="2" t="s">
        <v>130</v>
      </c>
      <c r="KR48" s="2" t="s">
        <v>130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138</v>
      </c>
      <c r="LB48" s="2" t="s">
        <v>127</v>
      </c>
      <c r="LC48" s="2" t="s">
        <v>248</v>
      </c>
      <c r="LD48" s="2" t="s">
        <v>130</v>
      </c>
      <c r="LE48" s="2" t="s">
        <v>140</v>
      </c>
      <c r="LF48" s="2" t="s">
        <v>130</v>
      </c>
      <c r="LG48" s="4"/>
      <c r="LH48" s="8"/>
      <c r="LI48" s="4"/>
      <c r="LJ48" s="8"/>
      <c r="LK48" s="7"/>
      <c r="LL48" s="7"/>
      <c r="LM48" s="2" t="s">
        <v>170</v>
      </c>
      <c r="LN48" s="2" t="s">
        <v>127</v>
      </c>
      <c r="LO48" s="2" t="s">
        <v>130</v>
      </c>
      <c r="LP48" s="2" t="s">
        <v>130</v>
      </c>
      <c r="LQ48" s="2" t="s">
        <v>140</v>
      </c>
      <c r="LR48" s="2" t="s">
        <v>130</v>
      </c>
      <c r="LS48" s="4"/>
      <c r="LT48" s="8"/>
      <c r="LU48" s="4"/>
      <c r="LV48" s="8"/>
      <c r="LW48" s="7"/>
      <c r="LX48" s="7"/>
      <c r="LY48" s="2" t="s">
        <v>176</v>
      </c>
      <c r="LZ48" s="2" t="s">
        <v>127</v>
      </c>
      <c r="MA48" s="2" t="s">
        <v>130</v>
      </c>
      <c r="MB48" s="2" t="s">
        <v>130</v>
      </c>
      <c r="MC48" s="2" t="s">
        <v>140</v>
      </c>
      <c r="MD48" s="2" t="s">
        <v>130</v>
      </c>
      <c r="ME48" s="4"/>
      <c r="MF48" s="8"/>
      <c r="MG48" s="4"/>
      <c r="MH48" s="8"/>
      <c r="MI48" s="7"/>
      <c r="MJ48" s="7"/>
      <c r="MK48" s="2" t="s">
        <v>170</v>
      </c>
      <c r="ML48" s="2" t="s">
        <v>127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173</v>
      </c>
      <c r="MX48" s="2" t="s">
        <v>127</v>
      </c>
      <c r="MY48" s="2" t="s">
        <v>130</v>
      </c>
      <c r="MZ48" s="2" t="s">
        <v>130</v>
      </c>
      <c r="NA48" s="2" t="s">
        <v>140</v>
      </c>
      <c r="NB48" s="2" t="s">
        <v>130</v>
      </c>
      <c r="NC48" s="4"/>
      <c r="ND48" s="8"/>
      <c r="NE48" s="4"/>
      <c r="NF48" s="8"/>
      <c r="NG48" s="7"/>
      <c r="NH48" s="7"/>
      <c r="NI48" s="2" t="s">
        <v>176</v>
      </c>
      <c r="NJ48" s="2" t="s">
        <v>127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173</v>
      </c>
      <c r="OH48" s="2" t="s">
        <v>127</v>
      </c>
      <c r="OI48" s="2" t="s">
        <v>130</v>
      </c>
      <c r="OJ48" s="2" t="s">
        <v>130</v>
      </c>
      <c r="OK48" s="2" t="s">
        <v>140</v>
      </c>
      <c r="OL48" s="2" t="s">
        <v>130</v>
      </c>
      <c r="OM48" s="4"/>
      <c r="ON48" s="8"/>
      <c r="OO48" s="4"/>
      <c r="OP48" s="8"/>
      <c r="OQ48" s="7"/>
      <c r="OR48" s="7"/>
      <c r="OS48" s="2" t="s">
        <v>170</v>
      </c>
      <c r="OT48" s="2" t="s">
        <v>127</v>
      </c>
      <c r="OU48" s="2" t="s">
        <v>130</v>
      </c>
      <c r="OV48" s="2" t="s">
        <v>130</v>
      </c>
      <c r="OW48" s="2" t="s">
        <v>140</v>
      </c>
      <c r="OX48" s="2" t="s">
        <v>130</v>
      </c>
      <c r="OY48" s="4"/>
      <c r="OZ48" s="8"/>
      <c r="PA48" s="4"/>
      <c r="PB48" s="8"/>
      <c r="PC48" s="7"/>
      <c r="PD48" s="7"/>
      <c r="PE48" s="2" t="s">
        <v>173</v>
      </c>
      <c r="PF48" s="2" t="s">
        <v>127</v>
      </c>
      <c r="PG48" s="2" t="s">
        <v>130</v>
      </c>
      <c r="PH48" s="2" t="s">
        <v>130</v>
      </c>
      <c r="PI48" s="2" t="s">
        <v>140</v>
      </c>
      <c r="PJ48" s="2" t="s">
        <v>130</v>
      </c>
      <c r="PK48" s="4"/>
      <c r="PL48" s="8"/>
      <c r="PM48" s="4"/>
      <c r="PN48" s="8"/>
      <c r="PO48" s="7"/>
      <c r="PP48" s="7"/>
      <c r="PQ48" s="2" t="s">
        <v>173</v>
      </c>
      <c r="PR48" s="2" t="s">
        <v>127</v>
      </c>
      <c r="PS48" s="2" t="s">
        <v>130</v>
      </c>
      <c r="PT48" s="2" t="s">
        <v>130</v>
      </c>
      <c r="PU48" s="2" t="s">
        <v>140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208</v>
      </c>
      <c r="QP48" s="2" t="s">
        <v>127</v>
      </c>
      <c r="QQ48" s="2" t="s">
        <v>130</v>
      </c>
      <c r="QR48" s="2" t="s">
        <v>130</v>
      </c>
      <c r="QS48" s="2" t="s">
        <v>140</v>
      </c>
      <c r="QT48" s="2" t="s">
        <v>130</v>
      </c>
    </row>
    <row r="49">
      <c r="A49" s="2" t="s">
        <v>682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645</v>
      </c>
      <c r="G49" s="2" t="s">
        <v>645</v>
      </c>
      <c r="H49" s="2" t="s">
        <v>645</v>
      </c>
      <c r="I49" s="2" t="s">
        <v>124</v>
      </c>
      <c r="J49" s="2" t="s">
        <v>251</v>
      </c>
      <c r="K49" s="2" t="s">
        <v>126</v>
      </c>
      <c r="L49" s="3">
        <v>71.42</v>
      </c>
      <c r="M49" s="3">
        <v>74.99</v>
      </c>
      <c r="N49" s="3">
        <v>149.99</v>
      </c>
      <c r="O49" s="2" t="s">
        <v>127</v>
      </c>
      <c r="P49" s="2" t="s">
        <v>252</v>
      </c>
      <c r="Q49" s="2" t="s">
        <v>129</v>
      </c>
      <c r="R49" s="2" t="s">
        <v>130</v>
      </c>
      <c r="S49" s="2" t="s">
        <v>646</v>
      </c>
      <c r="T49" s="2" t="s">
        <v>130</v>
      </c>
      <c r="U49" s="2" t="s">
        <v>409</v>
      </c>
      <c r="V49" s="2" t="s">
        <v>133</v>
      </c>
      <c r="W49" s="2" t="s">
        <v>134</v>
      </c>
      <c r="X49" s="2" t="s">
        <v>130</v>
      </c>
      <c r="Y49" s="2" t="s">
        <v>647</v>
      </c>
      <c r="Z49" s="4"/>
      <c r="AA49" s="4">
        <f>=ROUNDDOWN({0},0)</f>
      </c>
      <c r="AB49" s="5">
        <v>104</v>
      </c>
      <c r="AC49" s="2" t="s">
        <v>136</v>
      </c>
      <c r="AD49" s="4">
        <v>550</v>
      </c>
      <c r="AE49" s="4">
        <v>1870</v>
      </c>
      <c r="AF49" s="6">
        <v>65</v>
      </c>
      <c r="AG49" s="6"/>
      <c r="AH49" s="7">
        <v>0.612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1459</v>
      </c>
      <c r="AQ49" s="8">
        <v>117718.78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0.3723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1459</v>
      </c>
      <c r="BK49" s="8">
        <v>117718.78</v>
      </c>
      <c r="BL49" s="2" t="s">
        <v>658</v>
      </c>
      <c r="BM49" s="7">
        <v>1</v>
      </c>
      <c r="BN49" s="7">
        <v>1</v>
      </c>
      <c r="BO49" s="4">
        <v>387</v>
      </c>
      <c r="BP49" s="8">
        <v>31784.31</v>
      </c>
      <c r="BQ49" s="4"/>
      <c r="BR49" s="8"/>
      <c r="BS49" s="7"/>
      <c r="BT49" s="7"/>
      <c r="BU49" s="2" t="s">
        <v>138</v>
      </c>
      <c r="BV49" s="2" t="s">
        <v>127</v>
      </c>
      <c r="BW49" s="2" t="s">
        <v>130</v>
      </c>
      <c r="BX49" s="2" t="s">
        <v>248</v>
      </c>
      <c r="BY49" s="2" t="s">
        <v>140</v>
      </c>
      <c r="BZ49" s="2" t="s">
        <v>130</v>
      </c>
      <c r="CA49" s="4">
        <v>664</v>
      </c>
      <c r="CB49" s="8">
        <v>53777.36</v>
      </c>
      <c r="CC49" s="4"/>
      <c r="CD49" s="8"/>
      <c r="CE49" s="7"/>
      <c r="CF49" s="7"/>
      <c r="CG49" s="2" t="s">
        <v>138</v>
      </c>
      <c r="CH49" s="2" t="s">
        <v>127</v>
      </c>
      <c r="CI49" s="2" t="s">
        <v>659</v>
      </c>
      <c r="CJ49" s="2" t="s">
        <v>683</v>
      </c>
      <c r="CK49" s="2" t="s">
        <v>140</v>
      </c>
      <c r="CL49" s="2" t="s">
        <v>130</v>
      </c>
      <c r="CM49" s="4"/>
      <c r="CN49" s="8"/>
      <c r="CO49" s="4"/>
      <c r="CP49" s="8"/>
      <c r="CQ49" s="7"/>
      <c r="CR49" s="7"/>
      <c r="CS49" s="2" t="s">
        <v>130</v>
      </c>
      <c r="CT49" s="2" t="s">
        <v>130</v>
      </c>
      <c r="CU49" s="2" t="s">
        <v>130</v>
      </c>
      <c r="CV49" s="2" t="s">
        <v>130</v>
      </c>
      <c r="CW49" s="2" t="s">
        <v>130</v>
      </c>
      <c r="CX49" s="2" t="s">
        <v>130</v>
      </c>
      <c r="CY49" s="4">
        <v>55</v>
      </c>
      <c r="CZ49" s="8">
        <v>4330.7</v>
      </c>
      <c r="DA49" s="4"/>
      <c r="DB49" s="8"/>
      <c r="DC49" s="7"/>
      <c r="DD49" s="7"/>
      <c r="DE49" s="2" t="s">
        <v>138</v>
      </c>
      <c r="DF49" s="2" t="s">
        <v>127</v>
      </c>
      <c r="DG49" s="2" t="s">
        <v>263</v>
      </c>
      <c r="DH49" s="2" t="s">
        <v>684</v>
      </c>
      <c r="DI49" s="2" t="s">
        <v>140</v>
      </c>
      <c r="DJ49" s="2" t="s">
        <v>130</v>
      </c>
      <c r="DK49" s="4">
        <v>175</v>
      </c>
      <c r="DL49" s="8">
        <v>14173.25</v>
      </c>
      <c r="DM49" s="4"/>
      <c r="DN49" s="8"/>
      <c r="DO49" s="7"/>
      <c r="DP49" s="7"/>
      <c r="DQ49" s="2" t="s">
        <v>138</v>
      </c>
      <c r="DR49" s="2" t="s">
        <v>127</v>
      </c>
      <c r="DS49" s="2" t="s">
        <v>558</v>
      </c>
      <c r="DT49" s="2" t="s">
        <v>685</v>
      </c>
      <c r="DU49" s="2" t="s">
        <v>140</v>
      </c>
      <c r="DV49" s="2" t="s">
        <v>130</v>
      </c>
      <c r="DW49" s="4">
        <v>43</v>
      </c>
      <c r="DX49" s="8">
        <v>3385.82</v>
      </c>
      <c r="DY49" s="4"/>
      <c r="DZ49" s="8"/>
      <c r="EA49" s="7"/>
      <c r="EB49" s="7"/>
      <c r="EC49" s="2" t="s">
        <v>138</v>
      </c>
      <c r="ED49" s="2" t="s">
        <v>127</v>
      </c>
      <c r="EE49" s="2" t="s">
        <v>652</v>
      </c>
      <c r="EF49" s="2" t="s">
        <v>686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176</v>
      </c>
      <c r="EP49" s="2" t="s">
        <v>127</v>
      </c>
      <c r="EQ49" s="2" t="s">
        <v>130</v>
      </c>
      <c r="ER49" s="2" t="s">
        <v>130</v>
      </c>
      <c r="ES49" s="2" t="s">
        <v>140</v>
      </c>
      <c r="ET49" s="2" t="s">
        <v>130</v>
      </c>
      <c r="EU49" s="4">
        <v>43</v>
      </c>
      <c r="EV49" s="8">
        <v>3385.82</v>
      </c>
      <c r="EW49" s="4"/>
      <c r="EX49" s="8"/>
      <c r="EY49" s="7"/>
      <c r="EZ49" s="7"/>
      <c r="FA49" s="2" t="s">
        <v>138</v>
      </c>
      <c r="FB49" s="2" t="s">
        <v>127</v>
      </c>
      <c r="FC49" s="2" t="s">
        <v>562</v>
      </c>
      <c r="FD49" s="2" t="s">
        <v>687</v>
      </c>
      <c r="FE49" s="2" t="s">
        <v>140</v>
      </c>
      <c r="FF49" s="2" t="s">
        <v>130</v>
      </c>
      <c r="FG49" s="4">
        <v>32</v>
      </c>
      <c r="FH49" s="8">
        <v>2275.93</v>
      </c>
      <c r="FI49" s="4"/>
      <c r="FJ49" s="8"/>
      <c r="FK49" s="7"/>
      <c r="FL49" s="7"/>
      <c r="FM49" s="2" t="s">
        <v>138</v>
      </c>
      <c r="FN49" s="2" t="s">
        <v>127</v>
      </c>
      <c r="FO49" s="2" t="s">
        <v>651</v>
      </c>
      <c r="FP49" s="2" t="s">
        <v>351</v>
      </c>
      <c r="FQ49" s="2" t="s">
        <v>140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659</v>
      </c>
      <c r="GB49" s="2" t="s">
        <v>130</v>
      </c>
      <c r="GC49" s="2" t="s">
        <v>140</v>
      </c>
      <c r="GD49" s="2" t="s">
        <v>130</v>
      </c>
      <c r="GE49" s="4">
        <v>31</v>
      </c>
      <c r="GF49" s="8">
        <v>2330.76</v>
      </c>
      <c r="GG49" s="4"/>
      <c r="GH49" s="8"/>
      <c r="GI49" s="7"/>
      <c r="GJ49" s="7"/>
      <c r="GK49" s="2" t="s">
        <v>138</v>
      </c>
      <c r="GL49" s="2" t="s">
        <v>127</v>
      </c>
      <c r="GM49" s="2" t="s">
        <v>459</v>
      </c>
      <c r="GN49" s="2" t="s">
        <v>460</v>
      </c>
      <c r="GO49" s="2" t="s">
        <v>140</v>
      </c>
      <c r="GP49" s="2" t="s">
        <v>130</v>
      </c>
      <c r="GQ49" s="4">
        <v>2</v>
      </c>
      <c r="GR49" s="8">
        <v>175.1</v>
      </c>
      <c r="GS49" s="4"/>
      <c r="GT49" s="8"/>
      <c r="GU49" s="7"/>
      <c r="GV49" s="7"/>
      <c r="GW49" s="2" t="s">
        <v>138</v>
      </c>
      <c r="GX49" s="2" t="s">
        <v>127</v>
      </c>
      <c r="GY49" s="2" t="s">
        <v>647</v>
      </c>
      <c r="GZ49" s="2" t="s">
        <v>679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173</v>
      </c>
      <c r="HJ49" s="2" t="s">
        <v>127</v>
      </c>
      <c r="HK49" s="2" t="s">
        <v>130</v>
      </c>
      <c r="HL49" s="2" t="s">
        <v>130</v>
      </c>
      <c r="HM49" s="2" t="s">
        <v>140</v>
      </c>
      <c r="HN49" s="2" t="s">
        <v>130</v>
      </c>
      <c r="HO49" s="4">
        <v>20</v>
      </c>
      <c r="HP49" s="8">
        <v>1574.8</v>
      </c>
      <c r="HQ49" s="4"/>
      <c r="HR49" s="8"/>
      <c r="HS49" s="7"/>
      <c r="HT49" s="7"/>
      <c r="HU49" s="2" t="s">
        <v>138</v>
      </c>
      <c r="HV49" s="2" t="s">
        <v>127</v>
      </c>
      <c r="HW49" s="2" t="s">
        <v>598</v>
      </c>
      <c r="HX49" s="2" t="s">
        <v>351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173</v>
      </c>
      <c r="IH49" s="2" t="s">
        <v>127</v>
      </c>
      <c r="II49" s="2" t="s">
        <v>130</v>
      </c>
      <c r="IJ49" s="2" t="s">
        <v>130</v>
      </c>
      <c r="IK49" s="2" t="s">
        <v>140</v>
      </c>
      <c r="IL49" s="2" t="s">
        <v>130</v>
      </c>
      <c r="IM49" s="4">
        <v>7</v>
      </c>
      <c r="IN49" s="8">
        <v>524.93</v>
      </c>
      <c r="IO49" s="4"/>
      <c r="IP49" s="8"/>
      <c r="IQ49" s="7"/>
      <c r="IR49" s="7"/>
      <c r="IS49" s="2" t="s">
        <v>138</v>
      </c>
      <c r="IT49" s="2" t="s">
        <v>171</v>
      </c>
      <c r="IU49" s="2" t="s">
        <v>568</v>
      </c>
      <c r="IV49" s="2" t="s">
        <v>688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176</v>
      </c>
      <c r="JF49" s="2" t="s">
        <v>127</v>
      </c>
      <c r="JG49" s="2" t="s">
        <v>130</v>
      </c>
      <c r="JH49" s="2" t="s">
        <v>130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173</v>
      </c>
      <c r="JR49" s="2" t="s">
        <v>127</v>
      </c>
      <c r="JS49" s="2" t="s">
        <v>130</v>
      </c>
      <c r="JT49" s="2" t="s">
        <v>130</v>
      </c>
      <c r="JU49" s="2" t="s">
        <v>140</v>
      </c>
      <c r="JV49" s="2" t="s">
        <v>130</v>
      </c>
      <c r="JW49" s="4"/>
      <c r="JX49" s="8"/>
      <c r="JY49" s="4"/>
      <c r="JZ49" s="8"/>
      <c r="KA49" s="7"/>
      <c r="KB49" s="7"/>
      <c r="KC49" s="2" t="s">
        <v>173</v>
      </c>
      <c r="KD49" s="2" t="s">
        <v>127</v>
      </c>
      <c r="KE49" s="2" t="s">
        <v>130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138</v>
      </c>
      <c r="KP49" s="2" t="s">
        <v>127</v>
      </c>
      <c r="KQ49" s="2" t="s">
        <v>666</v>
      </c>
      <c r="KR49" s="2" t="s">
        <v>130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138</v>
      </c>
      <c r="LB49" s="2" t="s">
        <v>127</v>
      </c>
      <c r="LC49" s="2" t="s">
        <v>248</v>
      </c>
      <c r="LD49" s="2" t="s">
        <v>130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170</v>
      </c>
      <c r="LN49" s="2" t="s">
        <v>127</v>
      </c>
      <c r="LO49" s="2" t="s">
        <v>130</v>
      </c>
      <c r="LP49" s="2" t="s">
        <v>130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176</v>
      </c>
      <c r="LZ49" s="2" t="s">
        <v>127</v>
      </c>
      <c r="MA49" s="2" t="s">
        <v>130</v>
      </c>
      <c r="MB49" s="2" t="s">
        <v>130</v>
      </c>
      <c r="MC49" s="2" t="s">
        <v>140</v>
      </c>
      <c r="MD49" s="2" t="s">
        <v>130</v>
      </c>
      <c r="ME49" s="4"/>
      <c r="MF49" s="8"/>
      <c r="MG49" s="4"/>
      <c r="MH49" s="8"/>
      <c r="MI49" s="7"/>
      <c r="MJ49" s="7"/>
      <c r="MK49" s="2" t="s">
        <v>170</v>
      </c>
      <c r="ML49" s="2" t="s">
        <v>127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173</v>
      </c>
      <c r="MX49" s="2" t="s">
        <v>127</v>
      </c>
      <c r="MY49" s="2" t="s">
        <v>130</v>
      </c>
      <c r="MZ49" s="2" t="s">
        <v>130</v>
      </c>
      <c r="NA49" s="2" t="s">
        <v>140</v>
      </c>
      <c r="NB49" s="2" t="s">
        <v>130</v>
      </c>
      <c r="NC49" s="4"/>
      <c r="ND49" s="8"/>
      <c r="NE49" s="4"/>
      <c r="NF49" s="8"/>
      <c r="NG49" s="7"/>
      <c r="NH49" s="7"/>
      <c r="NI49" s="2" t="s">
        <v>176</v>
      </c>
      <c r="NJ49" s="2" t="s">
        <v>127</v>
      </c>
      <c r="NK49" s="2" t="s">
        <v>130</v>
      </c>
      <c r="NL49" s="2" t="s">
        <v>130</v>
      </c>
      <c r="NM49" s="2" t="s">
        <v>140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173</v>
      </c>
      <c r="OH49" s="2" t="s">
        <v>127</v>
      </c>
      <c r="OI49" s="2" t="s">
        <v>130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170</v>
      </c>
      <c r="OT49" s="2" t="s">
        <v>127</v>
      </c>
      <c r="OU49" s="2" t="s">
        <v>130</v>
      </c>
      <c r="OV49" s="2" t="s">
        <v>130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173</v>
      </c>
      <c r="PF49" s="2" t="s">
        <v>127</v>
      </c>
      <c r="PG49" s="2" t="s">
        <v>130</v>
      </c>
      <c r="PH49" s="2" t="s">
        <v>130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173</v>
      </c>
      <c r="PR49" s="2" t="s">
        <v>127</v>
      </c>
      <c r="PS49" s="2" t="s">
        <v>130</v>
      </c>
      <c r="PT49" s="2" t="s">
        <v>130</v>
      </c>
      <c r="PU49" s="2" t="s">
        <v>140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208</v>
      </c>
      <c r="QP49" s="2" t="s">
        <v>127</v>
      </c>
      <c r="QQ49" s="2" t="s">
        <v>130</v>
      </c>
      <c r="QR49" s="2" t="s">
        <v>130</v>
      </c>
      <c r="QS49" s="2" t="s">
        <v>140</v>
      </c>
      <c r="QT49" s="2" t="s">
        <v>130</v>
      </c>
    </row>
    <row r="50">
      <c r="A50" s="2" t="s">
        <v>689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645</v>
      </c>
      <c r="G50" s="2" t="s">
        <v>645</v>
      </c>
      <c r="H50" s="2" t="s">
        <v>645</v>
      </c>
      <c r="I50" s="2" t="s">
        <v>124</v>
      </c>
      <c r="J50" s="2" t="s">
        <v>269</v>
      </c>
      <c r="K50" s="2" t="s">
        <v>126</v>
      </c>
      <c r="L50" s="3">
        <v>71.42</v>
      </c>
      <c r="M50" s="3">
        <v>74.99</v>
      </c>
      <c r="N50" s="3">
        <v>149.99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646</v>
      </c>
      <c r="T50" s="2" t="s">
        <v>130</v>
      </c>
      <c r="U50" s="2" t="s">
        <v>409</v>
      </c>
      <c r="V50" s="2" t="s">
        <v>133</v>
      </c>
      <c r="W50" s="2" t="s">
        <v>134</v>
      </c>
      <c r="X50" s="2" t="s">
        <v>130</v>
      </c>
      <c r="Y50" s="2" t="s">
        <v>647</v>
      </c>
      <c r="Z50" s="4">
        <v>388</v>
      </c>
      <c r="AA50" s="4">
        <f>=ROUNDDOWN(18.4761904761905,0)</f>
      </c>
      <c r="AB50" s="5">
        <v>21</v>
      </c>
      <c r="AC50" s="2" t="s">
        <v>288</v>
      </c>
      <c r="AD50" s="4">
        <v>390</v>
      </c>
      <c r="AE50" s="4">
        <v>390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309</v>
      </c>
      <c r="AQ50" s="8">
        <v>24865.57</v>
      </c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0.0786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309</v>
      </c>
      <c r="BK50" s="8">
        <v>24865.57</v>
      </c>
      <c r="BL50" s="2" t="s">
        <v>690</v>
      </c>
      <c r="BM50" s="7">
        <v>1</v>
      </c>
      <c r="BN50" s="7">
        <v>1</v>
      </c>
      <c r="BO50" s="4">
        <v>85</v>
      </c>
      <c r="BP50" s="8">
        <v>6981.05</v>
      </c>
      <c r="BQ50" s="4"/>
      <c r="BR50" s="8"/>
      <c r="BS50" s="7"/>
      <c r="BT50" s="7"/>
      <c r="BU50" s="2" t="s">
        <v>138</v>
      </c>
      <c r="BV50" s="2" t="s">
        <v>127</v>
      </c>
      <c r="BW50" s="2" t="s">
        <v>130</v>
      </c>
      <c r="BX50" s="2" t="s">
        <v>248</v>
      </c>
      <c r="BY50" s="2" t="s">
        <v>140</v>
      </c>
      <c r="BZ50" s="2" t="s">
        <v>130</v>
      </c>
      <c r="CA50" s="4">
        <v>112</v>
      </c>
      <c r="CB50" s="8">
        <v>9070.88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647</v>
      </c>
      <c r="CJ50" s="2" t="s">
        <v>649</v>
      </c>
      <c r="CK50" s="2" t="s">
        <v>140</v>
      </c>
      <c r="CL50" s="2" t="s">
        <v>130</v>
      </c>
      <c r="CM50" s="4"/>
      <c r="CN50" s="8"/>
      <c r="CO50" s="4"/>
      <c r="CP50" s="8"/>
      <c r="CQ50" s="7"/>
      <c r="CR50" s="7"/>
      <c r="CS50" s="2" t="s">
        <v>130</v>
      </c>
      <c r="CT50" s="2" t="s">
        <v>130</v>
      </c>
      <c r="CU50" s="2" t="s">
        <v>130</v>
      </c>
      <c r="CV50" s="2" t="s">
        <v>130</v>
      </c>
      <c r="CW50" s="2" t="s">
        <v>130</v>
      </c>
      <c r="CX50" s="2" t="s">
        <v>130</v>
      </c>
      <c r="CY50" s="4">
        <v>18</v>
      </c>
      <c r="CZ50" s="8">
        <v>1417.32</v>
      </c>
      <c r="DA50" s="4"/>
      <c r="DB50" s="8"/>
      <c r="DC50" s="7"/>
      <c r="DD50" s="7"/>
      <c r="DE50" s="2" t="s">
        <v>138</v>
      </c>
      <c r="DF50" s="2" t="s">
        <v>127</v>
      </c>
      <c r="DG50" s="2" t="s">
        <v>263</v>
      </c>
      <c r="DH50" s="2" t="s">
        <v>691</v>
      </c>
      <c r="DI50" s="2" t="s">
        <v>140</v>
      </c>
      <c r="DJ50" s="2" t="s">
        <v>130</v>
      </c>
      <c r="DK50" s="4">
        <v>53</v>
      </c>
      <c r="DL50" s="8">
        <v>4292.47</v>
      </c>
      <c r="DM50" s="4"/>
      <c r="DN50" s="8"/>
      <c r="DO50" s="7"/>
      <c r="DP50" s="7"/>
      <c r="DQ50" s="2" t="s">
        <v>138</v>
      </c>
      <c r="DR50" s="2" t="s">
        <v>127</v>
      </c>
      <c r="DS50" s="2" t="s">
        <v>558</v>
      </c>
      <c r="DT50" s="2" t="s">
        <v>692</v>
      </c>
      <c r="DU50" s="2" t="s">
        <v>140</v>
      </c>
      <c r="DV50" s="2" t="s">
        <v>130</v>
      </c>
      <c r="DW50" s="4">
        <v>17</v>
      </c>
      <c r="DX50" s="8">
        <v>1338.58</v>
      </c>
      <c r="DY50" s="4"/>
      <c r="DZ50" s="8"/>
      <c r="EA50" s="7"/>
      <c r="EB50" s="7"/>
      <c r="EC50" s="2" t="s">
        <v>138</v>
      </c>
      <c r="ED50" s="2" t="s">
        <v>127</v>
      </c>
      <c r="EE50" s="2" t="s">
        <v>652</v>
      </c>
      <c r="EF50" s="2" t="s">
        <v>677</v>
      </c>
      <c r="EG50" s="2" t="s">
        <v>140</v>
      </c>
      <c r="EH50" s="2" t="s">
        <v>130</v>
      </c>
      <c r="EI50" s="4"/>
      <c r="EJ50" s="8"/>
      <c r="EK50" s="4"/>
      <c r="EL50" s="8"/>
      <c r="EM50" s="7"/>
      <c r="EN50" s="7"/>
      <c r="EO50" s="2" t="s">
        <v>176</v>
      </c>
      <c r="EP50" s="2" t="s">
        <v>127</v>
      </c>
      <c r="EQ50" s="2" t="s">
        <v>130</v>
      </c>
      <c r="ER50" s="2" t="s">
        <v>130</v>
      </c>
      <c r="ES50" s="2" t="s">
        <v>140</v>
      </c>
      <c r="ET50" s="2" t="s">
        <v>130</v>
      </c>
      <c r="EU50" s="4">
        <v>12</v>
      </c>
      <c r="EV50" s="8">
        <v>944.88</v>
      </c>
      <c r="EW50" s="4"/>
      <c r="EX50" s="8"/>
      <c r="EY50" s="7"/>
      <c r="EZ50" s="7"/>
      <c r="FA50" s="2" t="s">
        <v>138</v>
      </c>
      <c r="FB50" s="2" t="s">
        <v>127</v>
      </c>
      <c r="FC50" s="2" t="s">
        <v>562</v>
      </c>
      <c r="FD50" s="2" t="s">
        <v>693</v>
      </c>
      <c r="FE50" s="2" t="s">
        <v>140</v>
      </c>
      <c r="FF50" s="2" t="s">
        <v>130</v>
      </c>
      <c r="FG50" s="4">
        <v>7</v>
      </c>
      <c r="FH50" s="8">
        <v>442.43</v>
      </c>
      <c r="FI50" s="4"/>
      <c r="FJ50" s="8"/>
      <c r="FK50" s="7"/>
      <c r="FL50" s="7"/>
      <c r="FM50" s="2" t="s">
        <v>138</v>
      </c>
      <c r="FN50" s="2" t="s">
        <v>127</v>
      </c>
      <c r="FO50" s="2" t="s">
        <v>651</v>
      </c>
      <c r="FP50" s="2" t="s">
        <v>662</v>
      </c>
      <c r="FQ50" s="2" t="s">
        <v>140</v>
      </c>
      <c r="FR50" s="2" t="s">
        <v>130</v>
      </c>
      <c r="FS50" s="4"/>
      <c r="FT50" s="8"/>
      <c r="FU50" s="4"/>
      <c r="FV50" s="8"/>
      <c r="FW50" s="7"/>
      <c r="FX50" s="7"/>
      <c r="FY50" s="2" t="s">
        <v>138</v>
      </c>
      <c r="FZ50" s="2" t="s">
        <v>127</v>
      </c>
      <c r="GA50" s="2" t="s">
        <v>647</v>
      </c>
      <c r="GB50" s="2" t="s">
        <v>130</v>
      </c>
      <c r="GC50" s="2" t="s">
        <v>140</v>
      </c>
      <c r="GD50" s="2" t="s">
        <v>130</v>
      </c>
      <c r="GE50" s="4">
        <v>4</v>
      </c>
      <c r="GF50" s="8">
        <v>299.22</v>
      </c>
      <c r="GG50" s="4"/>
      <c r="GH50" s="8"/>
      <c r="GI50" s="7"/>
      <c r="GJ50" s="7"/>
      <c r="GK50" s="2" t="s">
        <v>138</v>
      </c>
      <c r="GL50" s="2" t="s">
        <v>127</v>
      </c>
      <c r="GM50" s="2" t="s">
        <v>459</v>
      </c>
      <c r="GN50" s="2" t="s">
        <v>694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647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173</v>
      </c>
      <c r="HJ50" s="2" t="s">
        <v>127</v>
      </c>
      <c r="HK50" s="2" t="s">
        <v>130</v>
      </c>
      <c r="HL50" s="2" t="s">
        <v>130</v>
      </c>
      <c r="HM50" s="2" t="s">
        <v>140</v>
      </c>
      <c r="HN50" s="2" t="s">
        <v>130</v>
      </c>
      <c r="HO50" s="4">
        <v>1</v>
      </c>
      <c r="HP50" s="8">
        <v>78.74</v>
      </c>
      <c r="HQ50" s="4"/>
      <c r="HR50" s="8"/>
      <c r="HS50" s="7"/>
      <c r="HT50" s="7"/>
      <c r="HU50" s="2" t="s">
        <v>138</v>
      </c>
      <c r="HV50" s="2" t="s">
        <v>127</v>
      </c>
      <c r="HW50" s="2" t="s">
        <v>598</v>
      </c>
      <c r="HX50" s="2" t="s">
        <v>654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173</v>
      </c>
      <c r="IH50" s="2" t="s">
        <v>127</v>
      </c>
      <c r="II50" s="2" t="s">
        <v>130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154</v>
      </c>
      <c r="IU50" s="2" t="s">
        <v>568</v>
      </c>
      <c r="IV50" s="2" t="s">
        <v>130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176</v>
      </c>
      <c r="JF50" s="2" t="s">
        <v>127</v>
      </c>
      <c r="JG50" s="2" t="s">
        <v>130</v>
      </c>
      <c r="JH50" s="2" t="s">
        <v>130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173</v>
      </c>
      <c r="JR50" s="2" t="s">
        <v>127</v>
      </c>
      <c r="JS50" s="2" t="s">
        <v>130</v>
      </c>
      <c r="JT50" s="2" t="s">
        <v>130</v>
      </c>
      <c r="JU50" s="2" t="s">
        <v>140</v>
      </c>
      <c r="JV50" s="2" t="s">
        <v>130</v>
      </c>
      <c r="JW50" s="4"/>
      <c r="JX50" s="8"/>
      <c r="JY50" s="4"/>
      <c r="JZ50" s="8"/>
      <c r="KA50" s="7"/>
      <c r="KB50" s="7"/>
      <c r="KC50" s="2" t="s">
        <v>173</v>
      </c>
      <c r="KD50" s="2" t="s">
        <v>127</v>
      </c>
      <c r="KE50" s="2" t="s">
        <v>130</v>
      </c>
      <c r="KF50" s="2" t="s">
        <v>130</v>
      </c>
      <c r="KG50" s="2" t="s">
        <v>140</v>
      </c>
      <c r="KH50" s="2" t="s">
        <v>130</v>
      </c>
      <c r="KI50" s="4"/>
      <c r="KJ50" s="8"/>
      <c r="KK50" s="4"/>
      <c r="KL50" s="8"/>
      <c r="KM50" s="7"/>
      <c r="KN50" s="7"/>
      <c r="KO50" s="2" t="s">
        <v>138</v>
      </c>
      <c r="KP50" s="2" t="s">
        <v>127</v>
      </c>
      <c r="KQ50" s="2" t="s">
        <v>666</v>
      </c>
      <c r="KR50" s="2" t="s">
        <v>130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138</v>
      </c>
      <c r="LB50" s="2" t="s">
        <v>127</v>
      </c>
      <c r="LC50" s="2" t="s">
        <v>248</v>
      </c>
      <c r="LD50" s="2" t="s">
        <v>130</v>
      </c>
      <c r="LE50" s="2" t="s">
        <v>140</v>
      </c>
      <c r="LF50" s="2" t="s">
        <v>130</v>
      </c>
      <c r="LG50" s="4"/>
      <c r="LH50" s="8"/>
      <c r="LI50" s="4"/>
      <c r="LJ50" s="8"/>
      <c r="LK50" s="7"/>
      <c r="LL50" s="7"/>
      <c r="LM50" s="2" t="s">
        <v>170</v>
      </c>
      <c r="LN50" s="2" t="s">
        <v>127</v>
      </c>
      <c r="LO50" s="2" t="s">
        <v>130</v>
      </c>
      <c r="LP50" s="2" t="s">
        <v>130</v>
      </c>
      <c r="LQ50" s="2" t="s">
        <v>140</v>
      </c>
      <c r="LR50" s="2" t="s">
        <v>130</v>
      </c>
      <c r="LS50" s="4"/>
      <c r="LT50" s="8"/>
      <c r="LU50" s="4"/>
      <c r="LV50" s="8"/>
      <c r="LW50" s="7"/>
      <c r="LX50" s="7"/>
      <c r="LY50" s="2" t="s">
        <v>176</v>
      </c>
      <c r="LZ50" s="2" t="s">
        <v>127</v>
      </c>
      <c r="MA50" s="2" t="s">
        <v>130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170</v>
      </c>
      <c r="ML50" s="2" t="s">
        <v>127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173</v>
      </c>
      <c r="MX50" s="2" t="s">
        <v>127</v>
      </c>
      <c r="MY50" s="2" t="s">
        <v>130</v>
      </c>
      <c r="MZ50" s="2" t="s">
        <v>130</v>
      </c>
      <c r="NA50" s="2" t="s">
        <v>140</v>
      </c>
      <c r="NB50" s="2" t="s">
        <v>130</v>
      </c>
      <c r="NC50" s="4"/>
      <c r="ND50" s="8"/>
      <c r="NE50" s="4"/>
      <c r="NF50" s="8"/>
      <c r="NG50" s="7"/>
      <c r="NH50" s="7"/>
      <c r="NI50" s="2" t="s">
        <v>176</v>
      </c>
      <c r="NJ50" s="2" t="s">
        <v>127</v>
      </c>
      <c r="NK50" s="2" t="s">
        <v>130</v>
      </c>
      <c r="NL50" s="2" t="s">
        <v>130</v>
      </c>
      <c r="NM50" s="2" t="s">
        <v>140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4"/>
      <c r="OB50" s="8"/>
      <c r="OC50" s="4"/>
      <c r="OD50" s="8"/>
      <c r="OE50" s="7"/>
      <c r="OF50" s="7"/>
      <c r="OG50" s="2" t="s">
        <v>173</v>
      </c>
      <c r="OH50" s="2" t="s">
        <v>127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170</v>
      </c>
      <c r="OT50" s="2" t="s">
        <v>127</v>
      </c>
      <c r="OU50" s="2" t="s">
        <v>130</v>
      </c>
      <c r="OV50" s="2" t="s">
        <v>130</v>
      </c>
      <c r="OW50" s="2" t="s">
        <v>140</v>
      </c>
      <c r="OX50" s="2" t="s">
        <v>130</v>
      </c>
      <c r="OY50" s="4"/>
      <c r="OZ50" s="8"/>
      <c r="PA50" s="4"/>
      <c r="PB50" s="8"/>
      <c r="PC50" s="7"/>
      <c r="PD50" s="7"/>
      <c r="PE50" s="2" t="s">
        <v>173</v>
      </c>
      <c r="PF50" s="2" t="s">
        <v>127</v>
      </c>
      <c r="PG50" s="2" t="s">
        <v>130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173</v>
      </c>
      <c r="PR50" s="2" t="s">
        <v>127</v>
      </c>
      <c r="PS50" s="2" t="s">
        <v>130</v>
      </c>
      <c r="PT50" s="2" t="s">
        <v>130</v>
      </c>
      <c r="PU50" s="2" t="s">
        <v>140</v>
      </c>
      <c r="PV50" s="2" t="s">
        <v>130</v>
      </c>
      <c r="PW50" s="4"/>
      <c r="PX50" s="8"/>
      <c r="PY50" s="4"/>
      <c r="PZ50" s="8"/>
      <c r="QA50" s="7"/>
      <c r="QB50" s="7"/>
      <c r="QC50" s="2" t="s">
        <v>130</v>
      </c>
      <c r="QD50" s="2" t="s">
        <v>130</v>
      </c>
      <c r="QE50" s="2" t="s">
        <v>130</v>
      </c>
      <c r="QF50" s="2" t="s">
        <v>130</v>
      </c>
      <c r="QG50" s="2" t="s">
        <v>130</v>
      </c>
      <c r="QH50" s="2" t="s">
        <v>130</v>
      </c>
      <c r="QI50" s="4"/>
      <c r="QJ50" s="8"/>
      <c r="QK50" s="4"/>
      <c r="QL50" s="8"/>
      <c r="QM50" s="7"/>
      <c r="QN50" s="7"/>
      <c r="QO50" s="2" t="s">
        <v>208</v>
      </c>
      <c r="QP50" s="2" t="s">
        <v>127</v>
      </c>
      <c r="QQ50" s="2" t="s">
        <v>130</v>
      </c>
      <c r="QR50" s="2" t="s">
        <v>130</v>
      </c>
      <c r="QS50" s="2" t="s">
        <v>140</v>
      </c>
      <c r="QT50" s="2" t="s">
        <v>130</v>
      </c>
    </row>
    <row r="51">
      <c r="A51" s="2" t="s">
        <v>695</v>
      </c>
      <c r="B51" s="2" t="s">
        <v>119</v>
      </c>
      <c r="C51" s="2" t="s">
        <v>405</v>
      </c>
      <c r="D51" s="2" t="s">
        <v>121</v>
      </c>
      <c r="E51" s="2" t="s">
        <v>122</v>
      </c>
      <c r="F51" s="2" t="s">
        <v>696</v>
      </c>
      <c r="G51" s="2" t="s">
        <v>696</v>
      </c>
      <c r="H51" s="2" t="s">
        <v>696</v>
      </c>
      <c r="I51" s="2" t="s">
        <v>124</v>
      </c>
      <c r="J51" s="2" t="s">
        <v>125</v>
      </c>
      <c r="K51" s="2" t="s">
        <v>126</v>
      </c>
      <c r="L51" s="3">
        <v>44.52</v>
      </c>
      <c r="M51" s="3">
        <v>46.75</v>
      </c>
      <c r="N51" s="3">
        <v>94.99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130</v>
      </c>
      <c r="T51" s="2" t="s">
        <v>132</v>
      </c>
      <c r="U51" s="2" t="s">
        <v>409</v>
      </c>
      <c r="V51" s="2" t="s">
        <v>133</v>
      </c>
      <c r="W51" s="2" t="s">
        <v>134</v>
      </c>
      <c r="X51" s="2" t="s">
        <v>130</v>
      </c>
      <c r="Y51" s="2" t="s">
        <v>697</v>
      </c>
      <c r="Z51" s="4">
        <v>174</v>
      </c>
      <c r="AA51" s="4">
        <f>=ROUNDDOWN(19.3333333333333,0)</f>
      </c>
      <c r="AB51" s="5">
        <v>9</v>
      </c>
      <c r="AC51" s="2" t="s">
        <v>136</v>
      </c>
      <c r="AD51" s="4">
        <v>300</v>
      </c>
      <c r="AE51" s="4">
        <v>300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183</v>
      </c>
      <c r="AQ51" s="8">
        <v>8849.7</v>
      </c>
      <c r="AR51" s="4"/>
      <c r="AS51" s="8"/>
      <c r="AT51" s="7"/>
      <c r="AU51" s="7"/>
      <c r="AV51" s="4">
        <v>2911</v>
      </c>
      <c r="AW51" s="8">
        <v>214580.46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0.0412</v>
      </c>
      <c r="BC51" s="4">
        <v>2911</v>
      </c>
      <c r="BD51" s="8">
        <v>214580.46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183</v>
      </c>
      <c r="BK51" s="8">
        <v>8849.7</v>
      </c>
      <c r="BL51" s="2" t="s">
        <v>698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170</v>
      </c>
      <c r="BV51" s="2" t="s">
        <v>127</v>
      </c>
      <c r="BW51" s="2" t="s">
        <v>130</v>
      </c>
      <c r="BX51" s="2" t="s">
        <v>130</v>
      </c>
      <c r="BY51" s="2" t="s">
        <v>140</v>
      </c>
      <c r="BZ51" s="2" t="s">
        <v>130</v>
      </c>
      <c r="CA51" s="4">
        <v>28</v>
      </c>
      <c r="CB51" s="8">
        <v>1337</v>
      </c>
      <c r="CC51" s="4"/>
      <c r="CD51" s="8"/>
      <c r="CE51" s="7"/>
      <c r="CF51" s="7"/>
      <c r="CG51" s="2" t="s">
        <v>138</v>
      </c>
      <c r="CH51" s="2" t="s">
        <v>127</v>
      </c>
      <c r="CI51" s="2" t="s">
        <v>410</v>
      </c>
      <c r="CJ51" s="2" t="s">
        <v>150</v>
      </c>
      <c r="CK51" s="2" t="s">
        <v>140</v>
      </c>
      <c r="CL51" s="2" t="s">
        <v>130</v>
      </c>
      <c r="CM51" s="4"/>
      <c r="CN51" s="8"/>
      <c r="CO51" s="4"/>
      <c r="CP51" s="8"/>
      <c r="CQ51" s="7"/>
      <c r="CR51" s="7"/>
      <c r="CS51" s="2" t="s">
        <v>170</v>
      </c>
      <c r="CT51" s="2" t="s">
        <v>127</v>
      </c>
      <c r="CU51" s="2" t="s">
        <v>130</v>
      </c>
      <c r="CV51" s="2" t="s">
        <v>130</v>
      </c>
      <c r="CW51" s="2" t="s">
        <v>140</v>
      </c>
      <c r="CX51" s="2" t="s">
        <v>130</v>
      </c>
      <c r="CY51" s="4">
        <v>40</v>
      </c>
      <c r="CZ51" s="8">
        <v>1987.2</v>
      </c>
      <c r="DA51" s="4"/>
      <c r="DB51" s="8"/>
      <c r="DC51" s="7"/>
      <c r="DD51" s="7"/>
      <c r="DE51" s="2" t="s">
        <v>138</v>
      </c>
      <c r="DF51" s="2" t="s">
        <v>127</v>
      </c>
      <c r="DG51" s="2" t="s">
        <v>410</v>
      </c>
      <c r="DH51" s="2" t="s">
        <v>699</v>
      </c>
      <c r="DI51" s="2" t="s">
        <v>140</v>
      </c>
      <c r="DJ51" s="2" t="s">
        <v>130</v>
      </c>
      <c r="DK51" s="4">
        <v>9</v>
      </c>
      <c r="DL51" s="8">
        <v>440.73</v>
      </c>
      <c r="DM51" s="4"/>
      <c r="DN51" s="8"/>
      <c r="DO51" s="7"/>
      <c r="DP51" s="7"/>
      <c r="DQ51" s="2" t="s">
        <v>138</v>
      </c>
      <c r="DR51" s="2" t="s">
        <v>127</v>
      </c>
      <c r="DS51" s="2" t="s">
        <v>603</v>
      </c>
      <c r="DT51" s="2" t="s">
        <v>226</v>
      </c>
      <c r="DU51" s="2" t="s">
        <v>140</v>
      </c>
      <c r="DV51" s="2" t="s">
        <v>130</v>
      </c>
      <c r="DW51" s="4">
        <v>56</v>
      </c>
      <c r="DX51" s="8">
        <v>2748.48</v>
      </c>
      <c r="DY51" s="4"/>
      <c r="DZ51" s="8"/>
      <c r="EA51" s="7"/>
      <c r="EB51" s="7"/>
      <c r="EC51" s="2" t="s">
        <v>138</v>
      </c>
      <c r="ED51" s="2" t="s">
        <v>127</v>
      </c>
      <c r="EE51" s="2" t="s">
        <v>452</v>
      </c>
      <c r="EF51" s="2" t="s">
        <v>476</v>
      </c>
      <c r="EG51" s="2" t="s">
        <v>140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592</v>
      </c>
      <c r="ER51" s="2" t="s">
        <v>700</v>
      </c>
      <c r="ES51" s="2" t="s">
        <v>140</v>
      </c>
      <c r="ET51" s="2" t="s">
        <v>130</v>
      </c>
      <c r="EU51" s="4">
        <v>9</v>
      </c>
      <c r="EV51" s="8">
        <v>454.32</v>
      </c>
      <c r="EW51" s="4"/>
      <c r="EX51" s="8"/>
      <c r="EY51" s="7"/>
      <c r="EZ51" s="7"/>
      <c r="FA51" s="2" t="s">
        <v>138</v>
      </c>
      <c r="FB51" s="2" t="s">
        <v>127</v>
      </c>
      <c r="FC51" s="2" t="s">
        <v>594</v>
      </c>
      <c r="FD51" s="2" t="s">
        <v>701</v>
      </c>
      <c r="FE51" s="2" t="s">
        <v>140</v>
      </c>
      <c r="FF51" s="2" t="s">
        <v>130</v>
      </c>
      <c r="FG51" s="4">
        <v>12</v>
      </c>
      <c r="FH51" s="8">
        <v>526.47</v>
      </c>
      <c r="FI51" s="4"/>
      <c r="FJ51" s="8"/>
      <c r="FK51" s="7"/>
      <c r="FL51" s="7"/>
      <c r="FM51" s="2" t="s">
        <v>138</v>
      </c>
      <c r="FN51" s="2" t="s">
        <v>127</v>
      </c>
      <c r="FO51" s="2" t="s">
        <v>702</v>
      </c>
      <c r="FP51" s="2" t="s">
        <v>703</v>
      </c>
      <c r="FQ51" s="2" t="s">
        <v>140</v>
      </c>
      <c r="FR51" s="2" t="s">
        <v>130</v>
      </c>
      <c r="FS51" s="4"/>
      <c r="FT51" s="8"/>
      <c r="FU51" s="4"/>
      <c r="FV51" s="8"/>
      <c r="FW51" s="7"/>
      <c r="FX51" s="7"/>
      <c r="FY51" s="2" t="s">
        <v>138</v>
      </c>
      <c r="FZ51" s="2" t="s">
        <v>127</v>
      </c>
      <c r="GA51" s="2" t="s">
        <v>410</v>
      </c>
      <c r="GB51" s="2" t="s">
        <v>130</v>
      </c>
      <c r="GC51" s="2" t="s">
        <v>140</v>
      </c>
      <c r="GD51" s="2" t="s">
        <v>130</v>
      </c>
      <c r="GE51" s="4">
        <v>2</v>
      </c>
      <c r="GF51" s="8">
        <v>93.25</v>
      </c>
      <c r="GG51" s="4"/>
      <c r="GH51" s="8"/>
      <c r="GI51" s="7"/>
      <c r="GJ51" s="7"/>
      <c r="GK51" s="2" t="s">
        <v>138</v>
      </c>
      <c r="GL51" s="2" t="s">
        <v>127</v>
      </c>
      <c r="GM51" s="2" t="s">
        <v>566</v>
      </c>
      <c r="GN51" s="2" t="s">
        <v>654</v>
      </c>
      <c r="GO51" s="2" t="s">
        <v>140</v>
      </c>
      <c r="GP51" s="2" t="s">
        <v>130</v>
      </c>
      <c r="GQ51" s="4">
        <v>1</v>
      </c>
      <c r="GR51" s="8">
        <v>46.75</v>
      </c>
      <c r="GS51" s="4"/>
      <c r="GT51" s="8"/>
      <c r="GU51" s="7"/>
      <c r="GV51" s="7"/>
      <c r="GW51" s="2" t="s">
        <v>138</v>
      </c>
      <c r="GX51" s="2" t="s">
        <v>127</v>
      </c>
      <c r="GY51" s="2" t="s">
        <v>410</v>
      </c>
      <c r="GZ51" s="2" t="s">
        <v>704</v>
      </c>
      <c r="HA51" s="2" t="s">
        <v>140</v>
      </c>
      <c r="HB51" s="2" t="s">
        <v>130</v>
      </c>
      <c r="HC51" s="4">
        <v>26</v>
      </c>
      <c r="HD51" s="8">
        <v>1215.5</v>
      </c>
      <c r="HE51" s="4"/>
      <c r="HF51" s="8"/>
      <c r="HG51" s="7"/>
      <c r="HH51" s="7"/>
      <c r="HI51" s="2" t="s">
        <v>138</v>
      </c>
      <c r="HJ51" s="2" t="s">
        <v>127</v>
      </c>
      <c r="HK51" s="2" t="s">
        <v>198</v>
      </c>
      <c r="HL51" s="2" t="s">
        <v>226</v>
      </c>
      <c r="HM51" s="2" t="s">
        <v>140</v>
      </c>
      <c r="HN51" s="2" t="s">
        <v>130</v>
      </c>
      <c r="HO51" s="4"/>
      <c r="HP51" s="8"/>
      <c r="HQ51" s="4"/>
      <c r="HR51" s="8"/>
      <c r="HS51" s="7"/>
      <c r="HT51" s="7"/>
      <c r="HU51" s="2" t="s">
        <v>176</v>
      </c>
      <c r="HV51" s="2" t="s">
        <v>127</v>
      </c>
      <c r="HW51" s="2" t="s">
        <v>130</v>
      </c>
      <c r="HX51" s="2" t="s">
        <v>130</v>
      </c>
      <c r="HY51" s="2" t="s">
        <v>140</v>
      </c>
      <c r="HZ51" s="2" t="s">
        <v>130</v>
      </c>
      <c r="IA51" s="4"/>
      <c r="IB51" s="8"/>
      <c r="IC51" s="4"/>
      <c r="ID51" s="8"/>
      <c r="IE51" s="7"/>
      <c r="IF51" s="7"/>
      <c r="IG51" s="2" t="s">
        <v>130</v>
      </c>
      <c r="IH51" s="2" t="s">
        <v>130</v>
      </c>
      <c r="II51" s="2" t="s">
        <v>130</v>
      </c>
      <c r="IJ51" s="2" t="s">
        <v>130</v>
      </c>
      <c r="IK51" s="2" t="s">
        <v>130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154</v>
      </c>
      <c r="IU51" s="2" t="s">
        <v>364</v>
      </c>
      <c r="IV51" s="2" t="s">
        <v>130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173</v>
      </c>
      <c r="JF51" s="2" t="s">
        <v>127</v>
      </c>
      <c r="JG51" s="2" t="s">
        <v>130</v>
      </c>
      <c r="JH51" s="2" t="s">
        <v>130</v>
      </c>
      <c r="JI51" s="2" t="s">
        <v>140</v>
      </c>
      <c r="JJ51" s="2" t="s">
        <v>130</v>
      </c>
      <c r="JK51" s="4"/>
      <c r="JL51" s="8"/>
      <c r="JM51" s="4"/>
      <c r="JN51" s="8"/>
      <c r="JO51" s="7"/>
      <c r="JP51" s="7"/>
      <c r="JQ51" s="2" t="s">
        <v>212</v>
      </c>
      <c r="JR51" s="2" t="s">
        <v>127</v>
      </c>
      <c r="JS51" s="2" t="s">
        <v>130</v>
      </c>
      <c r="JT51" s="2" t="s">
        <v>130</v>
      </c>
      <c r="JU51" s="2" t="s">
        <v>140</v>
      </c>
      <c r="JV51" s="2" t="s">
        <v>130</v>
      </c>
      <c r="JW51" s="4"/>
      <c r="JX51" s="8"/>
      <c r="JY51" s="4"/>
      <c r="JZ51" s="8"/>
      <c r="KA51" s="7"/>
      <c r="KB51" s="7"/>
      <c r="KC51" s="2" t="s">
        <v>173</v>
      </c>
      <c r="KD51" s="2" t="s">
        <v>127</v>
      </c>
      <c r="KE51" s="2" t="s">
        <v>130</v>
      </c>
      <c r="KF51" s="2" t="s">
        <v>130</v>
      </c>
      <c r="KG51" s="2" t="s">
        <v>140</v>
      </c>
      <c r="KH51" s="2" t="s">
        <v>130</v>
      </c>
      <c r="KI51" s="4"/>
      <c r="KJ51" s="8"/>
      <c r="KK51" s="4"/>
      <c r="KL51" s="8"/>
      <c r="KM51" s="7"/>
      <c r="KN51" s="7"/>
      <c r="KO51" s="2" t="s">
        <v>138</v>
      </c>
      <c r="KP51" s="2" t="s">
        <v>127</v>
      </c>
      <c r="KQ51" s="2" t="s">
        <v>705</v>
      </c>
      <c r="KR51" s="2" t="s">
        <v>130</v>
      </c>
      <c r="KS51" s="2" t="s">
        <v>140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170</v>
      </c>
      <c r="LN51" s="2" t="s">
        <v>127</v>
      </c>
      <c r="LO51" s="2" t="s">
        <v>130</v>
      </c>
      <c r="LP51" s="2" t="s">
        <v>130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138</v>
      </c>
      <c r="LZ51" s="2" t="s">
        <v>171</v>
      </c>
      <c r="MA51" s="2" t="s">
        <v>465</v>
      </c>
      <c r="MB51" s="2" t="s">
        <v>365</v>
      </c>
      <c r="MC51" s="2" t="s">
        <v>140</v>
      </c>
      <c r="MD51" s="2" t="s">
        <v>130</v>
      </c>
      <c r="ME51" s="4"/>
      <c r="MF51" s="8"/>
      <c r="MG51" s="4"/>
      <c r="MH51" s="8"/>
      <c r="MI51" s="7"/>
      <c r="MJ51" s="7"/>
      <c r="MK51" s="2" t="s">
        <v>173</v>
      </c>
      <c r="ML51" s="2" t="s">
        <v>127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173</v>
      </c>
      <c r="MX51" s="2" t="s">
        <v>127</v>
      </c>
      <c r="MY51" s="2" t="s">
        <v>130</v>
      </c>
      <c r="MZ51" s="2" t="s">
        <v>130</v>
      </c>
      <c r="NA51" s="2" t="s">
        <v>140</v>
      </c>
      <c r="NB51" s="2" t="s">
        <v>130</v>
      </c>
      <c r="NC51" s="4"/>
      <c r="ND51" s="8"/>
      <c r="NE51" s="4"/>
      <c r="NF51" s="8"/>
      <c r="NG51" s="7"/>
      <c r="NH51" s="7"/>
      <c r="NI51" s="2" t="s">
        <v>138</v>
      </c>
      <c r="NJ51" s="2" t="s">
        <v>127</v>
      </c>
      <c r="NK51" s="2" t="s">
        <v>571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173</v>
      </c>
      <c r="NV51" s="2" t="s">
        <v>154</v>
      </c>
      <c r="NW51" s="2" t="s">
        <v>130</v>
      </c>
      <c r="NX51" s="2" t="s">
        <v>130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173</v>
      </c>
      <c r="OH51" s="2" t="s">
        <v>127</v>
      </c>
      <c r="OI51" s="2" t="s">
        <v>130</v>
      </c>
      <c r="OJ51" s="2" t="s">
        <v>130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170</v>
      </c>
      <c r="OT51" s="2" t="s">
        <v>127</v>
      </c>
      <c r="OU51" s="2" t="s">
        <v>130</v>
      </c>
      <c r="OV51" s="2" t="s">
        <v>130</v>
      </c>
      <c r="OW51" s="2" t="s">
        <v>140</v>
      </c>
      <c r="OX51" s="2" t="s">
        <v>130</v>
      </c>
      <c r="OY51" s="4"/>
      <c r="OZ51" s="8"/>
      <c r="PA51" s="4"/>
      <c r="PB51" s="8"/>
      <c r="PC51" s="7"/>
      <c r="PD51" s="7"/>
      <c r="PE51" s="2" t="s">
        <v>173</v>
      </c>
      <c r="PF51" s="2" t="s">
        <v>127</v>
      </c>
      <c r="PG51" s="2" t="s">
        <v>130</v>
      </c>
      <c r="PH51" s="2" t="s">
        <v>130</v>
      </c>
      <c r="PI51" s="2" t="s">
        <v>140</v>
      </c>
      <c r="PJ51" s="2" t="s">
        <v>130</v>
      </c>
      <c r="PK51" s="4"/>
      <c r="PL51" s="8"/>
      <c r="PM51" s="4"/>
      <c r="PN51" s="8"/>
      <c r="PO51" s="7"/>
      <c r="PP51" s="7"/>
      <c r="PQ51" s="2" t="s">
        <v>173</v>
      </c>
      <c r="PR51" s="2" t="s">
        <v>127</v>
      </c>
      <c r="PS51" s="2" t="s">
        <v>130</v>
      </c>
      <c r="PT51" s="2" t="s">
        <v>130</v>
      </c>
      <c r="PU51" s="2" t="s">
        <v>140</v>
      </c>
      <c r="PV51" s="2" t="s">
        <v>130</v>
      </c>
      <c r="PW51" s="4"/>
      <c r="PX51" s="8"/>
      <c r="PY51" s="4"/>
      <c r="PZ51" s="8"/>
      <c r="QA51" s="7"/>
      <c r="QB51" s="7"/>
      <c r="QC51" s="2" t="s">
        <v>173</v>
      </c>
      <c r="QD51" s="2" t="s">
        <v>154</v>
      </c>
      <c r="QE51" s="2" t="s">
        <v>130</v>
      </c>
      <c r="QF51" s="2" t="s">
        <v>130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173</v>
      </c>
      <c r="QP51" s="2" t="s">
        <v>127</v>
      </c>
      <c r="QQ51" s="2" t="s">
        <v>130</v>
      </c>
      <c r="QR51" s="2" t="s">
        <v>130</v>
      </c>
      <c r="QS51" s="2" t="s">
        <v>140</v>
      </c>
      <c r="QT51" s="2" t="s">
        <v>130</v>
      </c>
    </row>
    <row r="52">
      <c r="A52" s="2" t="s">
        <v>706</v>
      </c>
      <c r="B52" s="2" t="s">
        <v>119</v>
      </c>
      <c r="C52" s="2" t="s">
        <v>405</v>
      </c>
      <c r="D52" s="2" t="s">
        <v>121</v>
      </c>
      <c r="E52" s="2" t="s">
        <v>122</v>
      </c>
      <c r="F52" s="2" t="s">
        <v>696</v>
      </c>
      <c r="G52" s="2" t="s">
        <v>696</v>
      </c>
      <c r="H52" s="2" t="s">
        <v>696</v>
      </c>
      <c r="I52" s="2" t="s">
        <v>124</v>
      </c>
      <c r="J52" s="2" t="s">
        <v>179</v>
      </c>
      <c r="K52" s="2" t="s">
        <v>126</v>
      </c>
      <c r="L52" s="3">
        <v>44.52</v>
      </c>
      <c r="M52" s="3">
        <v>46.75</v>
      </c>
      <c r="N52" s="3">
        <v>94.99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132</v>
      </c>
      <c r="U52" s="2" t="s">
        <v>409</v>
      </c>
      <c r="V52" s="2" t="s">
        <v>133</v>
      </c>
      <c r="W52" s="2" t="s">
        <v>134</v>
      </c>
      <c r="X52" s="2" t="s">
        <v>130</v>
      </c>
      <c r="Y52" s="2" t="s">
        <v>697</v>
      </c>
      <c r="Z52" s="4">
        <v>447</v>
      </c>
      <c r="AA52" s="4">
        <f>=ROUNDDOWN(24.8333333333333,0)</f>
      </c>
      <c r="AB52" s="5">
        <v>18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305</v>
      </c>
      <c r="AQ52" s="8">
        <v>14795.73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0.069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305</v>
      </c>
      <c r="BK52" s="8">
        <v>14795.73</v>
      </c>
      <c r="BL52" s="2" t="s">
        <v>585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170</v>
      </c>
      <c r="BV52" s="2" t="s">
        <v>127</v>
      </c>
      <c r="BW52" s="2" t="s">
        <v>130</v>
      </c>
      <c r="BX52" s="2" t="s">
        <v>130</v>
      </c>
      <c r="BY52" s="2" t="s">
        <v>140</v>
      </c>
      <c r="BZ52" s="2" t="s">
        <v>130</v>
      </c>
      <c r="CA52" s="4">
        <v>50</v>
      </c>
      <c r="CB52" s="8">
        <v>2387.5</v>
      </c>
      <c r="CC52" s="4"/>
      <c r="CD52" s="8"/>
      <c r="CE52" s="7"/>
      <c r="CF52" s="7"/>
      <c r="CG52" s="2" t="s">
        <v>138</v>
      </c>
      <c r="CH52" s="2" t="s">
        <v>127</v>
      </c>
      <c r="CI52" s="2" t="s">
        <v>410</v>
      </c>
      <c r="CJ52" s="2" t="s">
        <v>150</v>
      </c>
      <c r="CK52" s="2" t="s">
        <v>140</v>
      </c>
      <c r="CL52" s="2" t="s">
        <v>130</v>
      </c>
      <c r="CM52" s="4"/>
      <c r="CN52" s="8"/>
      <c r="CO52" s="4"/>
      <c r="CP52" s="8"/>
      <c r="CQ52" s="7"/>
      <c r="CR52" s="7"/>
      <c r="CS52" s="2" t="s">
        <v>170</v>
      </c>
      <c r="CT52" s="2" t="s">
        <v>127</v>
      </c>
      <c r="CU52" s="2" t="s">
        <v>130</v>
      </c>
      <c r="CV52" s="2" t="s">
        <v>130</v>
      </c>
      <c r="CW52" s="2" t="s">
        <v>140</v>
      </c>
      <c r="CX52" s="2" t="s">
        <v>130</v>
      </c>
      <c r="CY52" s="4">
        <v>89</v>
      </c>
      <c r="CZ52" s="8">
        <v>4421.52</v>
      </c>
      <c r="DA52" s="4"/>
      <c r="DB52" s="8"/>
      <c r="DC52" s="7"/>
      <c r="DD52" s="7"/>
      <c r="DE52" s="2" t="s">
        <v>138</v>
      </c>
      <c r="DF52" s="2" t="s">
        <v>127</v>
      </c>
      <c r="DG52" s="2" t="s">
        <v>410</v>
      </c>
      <c r="DH52" s="2" t="s">
        <v>198</v>
      </c>
      <c r="DI52" s="2" t="s">
        <v>140</v>
      </c>
      <c r="DJ52" s="2" t="s">
        <v>130</v>
      </c>
      <c r="DK52" s="4">
        <v>15</v>
      </c>
      <c r="DL52" s="8">
        <v>734.55</v>
      </c>
      <c r="DM52" s="4"/>
      <c r="DN52" s="8"/>
      <c r="DO52" s="7"/>
      <c r="DP52" s="7"/>
      <c r="DQ52" s="2" t="s">
        <v>138</v>
      </c>
      <c r="DR52" s="2" t="s">
        <v>127</v>
      </c>
      <c r="DS52" s="2" t="s">
        <v>603</v>
      </c>
      <c r="DT52" s="2" t="s">
        <v>632</v>
      </c>
      <c r="DU52" s="2" t="s">
        <v>140</v>
      </c>
      <c r="DV52" s="2" t="s">
        <v>130</v>
      </c>
      <c r="DW52" s="4">
        <v>58</v>
      </c>
      <c r="DX52" s="8">
        <v>2846.64</v>
      </c>
      <c r="DY52" s="4"/>
      <c r="DZ52" s="8"/>
      <c r="EA52" s="7"/>
      <c r="EB52" s="7"/>
      <c r="EC52" s="2" t="s">
        <v>138</v>
      </c>
      <c r="ED52" s="2" t="s">
        <v>127</v>
      </c>
      <c r="EE52" s="2" t="s">
        <v>452</v>
      </c>
      <c r="EF52" s="2" t="s">
        <v>458</v>
      </c>
      <c r="EG52" s="2" t="s">
        <v>140</v>
      </c>
      <c r="EH52" s="2" t="s">
        <v>130</v>
      </c>
      <c r="EI52" s="4">
        <v>42</v>
      </c>
      <c r="EJ52" s="8">
        <v>1958.88</v>
      </c>
      <c r="EK52" s="4"/>
      <c r="EL52" s="8"/>
      <c r="EM52" s="7"/>
      <c r="EN52" s="7"/>
      <c r="EO52" s="2" t="s">
        <v>138</v>
      </c>
      <c r="EP52" s="2" t="s">
        <v>127</v>
      </c>
      <c r="EQ52" s="2" t="s">
        <v>592</v>
      </c>
      <c r="ER52" s="2" t="s">
        <v>612</v>
      </c>
      <c r="ES52" s="2" t="s">
        <v>140</v>
      </c>
      <c r="ET52" s="2" t="s">
        <v>130</v>
      </c>
      <c r="EU52" s="4">
        <v>9</v>
      </c>
      <c r="EV52" s="8">
        <v>454.32</v>
      </c>
      <c r="EW52" s="4"/>
      <c r="EX52" s="8"/>
      <c r="EY52" s="7"/>
      <c r="EZ52" s="7"/>
      <c r="FA52" s="2" t="s">
        <v>138</v>
      </c>
      <c r="FB52" s="2" t="s">
        <v>127</v>
      </c>
      <c r="FC52" s="2" t="s">
        <v>594</v>
      </c>
      <c r="FD52" s="2" t="s">
        <v>610</v>
      </c>
      <c r="FE52" s="2" t="s">
        <v>140</v>
      </c>
      <c r="FF52" s="2" t="s">
        <v>130</v>
      </c>
      <c r="FG52" s="4">
        <v>13</v>
      </c>
      <c r="FH52" s="8">
        <v>569.94</v>
      </c>
      <c r="FI52" s="4"/>
      <c r="FJ52" s="8"/>
      <c r="FK52" s="7"/>
      <c r="FL52" s="7"/>
      <c r="FM52" s="2" t="s">
        <v>138</v>
      </c>
      <c r="FN52" s="2" t="s">
        <v>127</v>
      </c>
      <c r="FO52" s="2" t="s">
        <v>702</v>
      </c>
      <c r="FP52" s="2" t="s">
        <v>151</v>
      </c>
      <c r="FQ52" s="2" t="s">
        <v>140</v>
      </c>
      <c r="FR52" s="2" t="s">
        <v>130</v>
      </c>
      <c r="FS52" s="4">
        <v>1</v>
      </c>
      <c r="FT52" s="8">
        <v>94.99</v>
      </c>
      <c r="FU52" s="4"/>
      <c r="FV52" s="8"/>
      <c r="FW52" s="7"/>
      <c r="FX52" s="7"/>
      <c r="FY52" s="2" t="s">
        <v>138</v>
      </c>
      <c r="FZ52" s="2" t="s">
        <v>127</v>
      </c>
      <c r="GA52" s="2" t="s">
        <v>410</v>
      </c>
      <c r="GB52" s="2" t="s">
        <v>604</v>
      </c>
      <c r="GC52" s="2" t="s">
        <v>140</v>
      </c>
      <c r="GD52" s="2" t="s">
        <v>130</v>
      </c>
      <c r="GE52" s="4">
        <v>10</v>
      </c>
      <c r="GF52" s="8">
        <v>485.89</v>
      </c>
      <c r="GG52" s="4"/>
      <c r="GH52" s="8"/>
      <c r="GI52" s="7"/>
      <c r="GJ52" s="7"/>
      <c r="GK52" s="2" t="s">
        <v>138</v>
      </c>
      <c r="GL52" s="2" t="s">
        <v>127</v>
      </c>
      <c r="GM52" s="2" t="s">
        <v>566</v>
      </c>
      <c r="GN52" s="2" t="s">
        <v>707</v>
      </c>
      <c r="GO52" s="2" t="s">
        <v>140</v>
      </c>
      <c r="GP52" s="2" t="s">
        <v>130</v>
      </c>
      <c r="GQ52" s="4">
        <v>1</v>
      </c>
      <c r="GR52" s="8">
        <v>46.75</v>
      </c>
      <c r="GS52" s="4"/>
      <c r="GT52" s="8"/>
      <c r="GU52" s="7"/>
      <c r="GV52" s="7"/>
      <c r="GW52" s="2" t="s">
        <v>138</v>
      </c>
      <c r="GX52" s="2" t="s">
        <v>127</v>
      </c>
      <c r="GY52" s="2" t="s">
        <v>697</v>
      </c>
      <c r="GZ52" s="2" t="s">
        <v>708</v>
      </c>
      <c r="HA52" s="2" t="s">
        <v>140</v>
      </c>
      <c r="HB52" s="2" t="s">
        <v>130</v>
      </c>
      <c r="HC52" s="4">
        <v>17</v>
      </c>
      <c r="HD52" s="8">
        <v>794.75</v>
      </c>
      <c r="HE52" s="4"/>
      <c r="HF52" s="8"/>
      <c r="HG52" s="7"/>
      <c r="HH52" s="7"/>
      <c r="HI52" s="2" t="s">
        <v>138</v>
      </c>
      <c r="HJ52" s="2" t="s">
        <v>127</v>
      </c>
      <c r="HK52" s="2" t="s">
        <v>198</v>
      </c>
      <c r="HL52" s="2" t="s">
        <v>601</v>
      </c>
      <c r="HM52" s="2" t="s">
        <v>140</v>
      </c>
      <c r="HN52" s="2" t="s">
        <v>130</v>
      </c>
      <c r="HO52" s="4"/>
      <c r="HP52" s="8"/>
      <c r="HQ52" s="4"/>
      <c r="HR52" s="8"/>
      <c r="HS52" s="7"/>
      <c r="HT52" s="7"/>
      <c r="HU52" s="2" t="s">
        <v>176</v>
      </c>
      <c r="HV52" s="2" t="s">
        <v>127</v>
      </c>
      <c r="HW52" s="2" t="s">
        <v>130</v>
      </c>
      <c r="HX52" s="2" t="s">
        <v>130</v>
      </c>
      <c r="HY52" s="2" t="s">
        <v>140</v>
      </c>
      <c r="HZ52" s="2" t="s">
        <v>130</v>
      </c>
      <c r="IA52" s="4"/>
      <c r="IB52" s="8"/>
      <c r="IC52" s="4"/>
      <c r="ID52" s="8"/>
      <c r="IE52" s="7"/>
      <c r="IF52" s="7"/>
      <c r="IG52" s="2" t="s">
        <v>130</v>
      </c>
      <c r="IH52" s="2" t="s">
        <v>130</v>
      </c>
      <c r="II52" s="2" t="s">
        <v>130</v>
      </c>
      <c r="IJ52" s="2" t="s">
        <v>130</v>
      </c>
      <c r="IK52" s="2" t="s">
        <v>130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154</v>
      </c>
      <c r="IU52" s="2" t="s">
        <v>364</v>
      </c>
      <c r="IV52" s="2" t="s">
        <v>130</v>
      </c>
      <c r="IW52" s="2" t="s">
        <v>140</v>
      </c>
      <c r="IX52" s="2" t="s">
        <v>130</v>
      </c>
      <c r="IY52" s="4"/>
      <c r="IZ52" s="8"/>
      <c r="JA52" s="4"/>
      <c r="JB52" s="8"/>
      <c r="JC52" s="7"/>
      <c r="JD52" s="7"/>
      <c r="JE52" s="2" t="s">
        <v>173</v>
      </c>
      <c r="JF52" s="2" t="s">
        <v>127</v>
      </c>
      <c r="JG52" s="2" t="s">
        <v>130</v>
      </c>
      <c r="JH52" s="2" t="s">
        <v>130</v>
      </c>
      <c r="JI52" s="2" t="s">
        <v>140</v>
      </c>
      <c r="JJ52" s="2" t="s">
        <v>130</v>
      </c>
      <c r="JK52" s="4"/>
      <c r="JL52" s="8"/>
      <c r="JM52" s="4"/>
      <c r="JN52" s="8"/>
      <c r="JO52" s="7"/>
      <c r="JP52" s="7"/>
      <c r="JQ52" s="2" t="s">
        <v>212</v>
      </c>
      <c r="JR52" s="2" t="s">
        <v>127</v>
      </c>
      <c r="JS52" s="2" t="s">
        <v>130</v>
      </c>
      <c r="JT52" s="2" t="s">
        <v>130</v>
      </c>
      <c r="JU52" s="2" t="s">
        <v>140</v>
      </c>
      <c r="JV52" s="2" t="s">
        <v>130</v>
      </c>
      <c r="JW52" s="4"/>
      <c r="JX52" s="8"/>
      <c r="JY52" s="4"/>
      <c r="JZ52" s="8"/>
      <c r="KA52" s="7"/>
      <c r="KB52" s="7"/>
      <c r="KC52" s="2" t="s">
        <v>173</v>
      </c>
      <c r="KD52" s="2" t="s">
        <v>127</v>
      </c>
      <c r="KE52" s="2" t="s">
        <v>130</v>
      </c>
      <c r="KF52" s="2" t="s">
        <v>130</v>
      </c>
      <c r="KG52" s="2" t="s">
        <v>140</v>
      </c>
      <c r="KH52" s="2" t="s">
        <v>130</v>
      </c>
      <c r="KI52" s="4"/>
      <c r="KJ52" s="8"/>
      <c r="KK52" s="4"/>
      <c r="KL52" s="8"/>
      <c r="KM52" s="7"/>
      <c r="KN52" s="7"/>
      <c r="KO52" s="2" t="s">
        <v>138</v>
      </c>
      <c r="KP52" s="2" t="s">
        <v>127</v>
      </c>
      <c r="KQ52" s="2" t="s">
        <v>209</v>
      </c>
      <c r="KR52" s="2" t="s">
        <v>130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170</v>
      </c>
      <c r="LN52" s="2" t="s">
        <v>127</v>
      </c>
      <c r="LO52" s="2" t="s">
        <v>130</v>
      </c>
      <c r="LP52" s="2" t="s">
        <v>130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138</v>
      </c>
      <c r="LZ52" s="2" t="s">
        <v>171</v>
      </c>
      <c r="MA52" s="2" t="s">
        <v>465</v>
      </c>
      <c r="MB52" s="2" t="s">
        <v>345</v>
      </c>
      <c r="MC52" s="2" t="s">
        <v>140</v>
      </c>
      <c r="MD52" s="2" t="s">
        <v>130</v>
      </c>
      <c r="ME52" s="4"/>
      <c r="MF52" s="8"/>
      <c r="MG52" s="4"/>
      <c r="MH52" s="8"/>
      <c r="MI52" s="7"/>
      <c r="MJ52" s="7"/>
      <c r="MK52" s="2" t="s">
        <v>173</v>
      </c>
      <c r="ML52" s="2" t="s">
        <v>127</v>
      </c>
      <c r="MM52" s="2" t="s">
        <v>130</v>
      </c>
      <c r="MN52" s="2" t="s">
        <v>130</v>
      </c>
      <c r="MO52" s="2" t="s">
        <v>140</v>
      </c>
      <c r="MP52" s="2" t="s">
        <v>130</v>
      </c>
      <c r="MQ52" s="4"/>
      <c r="MR52" s="8"/>
      <c r="MS52" s="4"/>
      <c r="MT52" s="8"/>
      <c r="MU52" s="7"/>
      <c r="MV52" s="7"/>
      <c r="MW52" s="2" t="s">
        <v>173</v>
      </c>
      <c r="MX52" s="2" t="s">
        <v>127</v>
      </c>
      <c r="MY52" s="2" t="s">
        <v>130</v>
      </c>
      <c r="MZ52" s="2" t="s">
        <v>130</v>
      </c>
      <c r="NA52" s="2" t="s">
        <v>140</v>
      </c>
      <c r="NB52" s="2" t="s">
        <v>130</v>
      </c>
      <c r="NC52" s="4"/>
      <c r="ND52" s="8"/>
      <c r="NE52" s="4"/>
      <c r="NF52" s="8"/>
      <c r="NG52" s="7"/>
      <c r="NH52" s="7"/>
      <c r="NI52" s="2" t="s">
        <v>138</v>
      </c>
      <c r="NJ52" s="2" t="s">
        <v>127</v>
      </c>
      <c r="NK52" s="2" t="s">
        <v>571</v>
      </c>
      <c r="NL52" s="2" t="s">
        <v>130</v>
      </c>
      <c r="NM52" s="2" t="s">
        <v>140</v>
      </c>
      <c r="NN52" s="2" t="s">
        <v>130</v>
      </c>
      <c r="NO52" s="4"/>
      <c r="NP52" s="8"/>
      <c r="NQ52" s="4"/>
      <c r="NR52" s="8"/>
      <c r="NS52" s="7"/>
      <c r="NT52" s="7"/>
      <c r="NU52" s="2" t="s">
        <v>173</v>
      </c>
      <c r="NV52" s="2" t="s">
        <v>154</v>
      </c>
      <c r="NW52" s="2" t="s">
        <v>130</v>
      </c>
      <c r="NX52" s="2" t="s">
        <v>130</v>
      </c>
      <c r="NY52" s="2" t="s">
        <v>140</v>
      </c>
      <c r="NZ52" s="2" t="s">
        <v>130</v>
      </c>
      <c r="OA52" s="4"/>
      <c r="OB52" s="8"/>
      <c r="OC52" s="4"/>
      <c r="OD52" s="8"/>
      <c r="OE52" s="7"/>
      <c r="OF52" s="7"/>
      <c r="OG52" s="2" t="s">
        <v>173</v>
      </c>
      <c r="OH52" s="2" t="s">
        <v>127</v>
      </c>
      <c r="OI52" s="2" t="s">
        <v>130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170</v>
      </c>
      <c r="OT52" s="2" t="s">
        <v>127</v>
      </c>
      <c r="OU52" s="2" t="s">
        <v>130</v>
      </c>
      <c r="OV52" s="2" t="s">
        <v>130</v>
      </c>
      <c r="OW52" s="2" t="s">
        <v>140</v>
      </c>
      <c r="OX52" s="2" t="s">
        <v>130</v>
      </c>
      <c r="OY52" s="4"/>
      <c r="OZ52" s="8"/>
      <c r="PA52" s="4"/>
      <c r="PB52" s="8"/>
      <c r="PC52" s="7"/>
      <c r="PD52" s="7"/>
      <c r="PE52" s="2" t="s">
        <v>173</v>
      </c>
      <c r="PF52" s="2" t="s">
        <v>127</v>
      </c>
      <c r="PG52" s="2" t="s">
        <v>130</v>
      </c>
      <c r="PH52" s="2" t="s">
        <v>130</v>
      </c>
      <c r="PI52" s="2" t="s">
        <v>140</v>
      </c>
      <c r="PJ52" s="2" t="s">
        <v>130</v>
      </c>
      <c r="PK52" s="4"/>
      <c r="PL52" s="8"/>
      <c r="PM52" s="4"/>
      <c r="PN52" s="8"/>
      <c r="PO52" s="7"/>
      <c r="PP52" s="7"/>
      <c r="PQ52" s="2" t="s">
        <v>173</v>
      </c>
      <c r="PR52" s="2" t="s">
        <v>127</v>
      </c>
      <c r="PS52" s="2" t="s">
        <v>130</v>
      </c>
      <c r="PT52" s="2" t="s">
        <v>130</v>
      </c>
      <c r="PU52" s="2" t="s">
        <v>140</v>
      </c>
      <c r="PV52" s="2" t="s">
        <v>130</v>
      </c>
      <c r="PW52" s="4"/>
      <c r="PX52" s="8"/>
      <c r="PY52" s="4"/>
      <c r="PZ52" s="8"/>
      <c r="QA52" s="7"/>
      <c r="QB52" s="7"/>
      <c r="QC52" s="2" t="s">
        <v>173</v>
      </c>
      <c r="QD52" s="2" t="s">
        <v>154</v>
      </c>
      <c r="QE52" s="2" t="s">
        <v>130</v>
      </c>
      <c r="QF52" s="2" t="s">
        <v>130</v>
      </c>
      <c r="QG52" s="2" t="s">
        <v>140</v>
      </c>
      <c r="QH52" s="2" t="s">
        <v>130</v>
      </c>
      <c r="QI52" s="4"/>
      <c r="QJ52" s="8"/>
      <c r="QK52" s="4"/>
      <c r="QL52" s="8"/>
      <c r="QM52" s="7"/>
      <c r="QN52" s="7"/>
      <c r="QO52" s="2" t="s">
        <v>173</v>
      </c>
      <c r="QP52" s="2" t="s">
        <v>127</v>
      </c>
      <c r="QQ52" s="2" t="s">
        <v>130</v>
      </c>
      <c r="QR52" s="2" t="s">
        <v>130</v>
      </c>
      <c r="QS52" s="2" t="s">
        <v>140</v>
      </c>
      <c r="QT52" s="2" t="s">
        <v>130</v>
      </c>
    </row>
    <row r="53">
      <c r="A53" s="2" t="s">
        <v>709</v>
      </c>
      <c r="B53" s="2" t="s">
        <v>119</v>
      </c>
      <c r="C53" s="2" t="s">
        <v>405</v>
      </c>
      <c r="D53" s="2" t="s">
        <v>121</v>
      </c>
      <c r="E53" s="2" t="s">
        <v>122</v>
      </c>
      <c r="F53" s="2" t="s">
        <v>696</v>
      </c>
      <c r="G53" s="2" t="s">
        <v>696</v>
      </c>
      <c r="H53" s="2" t="s">
        <v>696</v>
      </c>
      <c r="I53" s="2" t="s">
        <v>124</v>
      </c>
      <c r="J53" s="2" t="s">
        <v>215</v>
      </c>
      <c r="K53" s="2" t="s">
        <v>126</v>
      </c>
      <c r="L53" s="3">
        <v>50.08</v>
      </c>
      <c r="M53" s="3">
        <v>52.58</v>
      </c>
      <c r="N53" s="3">
        <v>107.99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130</v>
      </c>
      <c r="T53" s="2" t="s">
        <v>132</v>
      </c>
      <c r="U53" s="2" t="s">
        <v>409</v>
      </c>
      <c r="V53" s="2" t="s">
        <v>133</v>
      </c>
      <c r="W53" s="2" t="s">
        <v>134</v>
      </c>
      <c r="X53" s="2" t="s">
        <v>130</v>
      </c>
      <c r="Y53" s="2" t="s">
        <v>697</v>
      </c>
      <c r="Z53" s="4">
        <v>808</v>
      </c>
      <c r="AA53" s="4">
        <f>=ROUNDDOWN(62.1538461538462,0)</f>
      </c>
      <c r="AB53" s="5">
        <v>13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320</v>
      </c>
      <c r="AQ53" s="8">
        <v>17621.24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0.0821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320</v>
      </c>
      <c r="BK53" s="8">
        <v>17621.24</v>
      </c>
      <c r="BL53" s="2" t="s">
        <v>585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170</v>
      </c>
      <c r="BV53" s="2" t="s">
        <v>127</v>
      </c>
      <c r="BW53" s="2" t="s">
        <v>130</v>
      </c>
      <c r="BX53" s="2" t="s">
        <v>130</v>
      </c>
      <c r="BY53" s="2" t="s">
        <v>140</v>
      </c>
      <c r="BZ53" s="2" t="s">
        <v>130</v>
      </c>
      <c r="CA53" s="4">
        <v>66</v>
      </c>
      <c r="CB53" s="8">
        <v>3544.86</v>
      </c>
      <c r="CC53" s="4"/>
      <c r="CD53" s="8"/>
      <c r="CE53" s="7"/>
      <c r="CF53" s="7"/>
      <c r="CG53" s="2" t="s">
        <v>138</v>
      </c>
      <c r="CH53" s="2" t="s">
        <v>127</v>
      </c>
      <c r="CI53" s="2" t="s">
        <v>697</v>
      </c>
      <c r="CJ53" s="2" t="s">
        <v>150</v>
      </c>
      <c r="CK53" s="2" t="s">
        <v>140</v>
      </c>
      <c r="CL53" s="2" t="s">
        <v>130</v>
      </c>
      <c r="CM53" s="4"/>
      <c r="CN53" s="8"/>
      <c r="CO53" s="4"/>
      <c r="CP53" s="8"/>
      <c r="CQ53" s="7"/>
      <c r="CR53" s="7"/>
      <c r="CS53" s="2" t="s">
        <v>170</v>
      </c>
      <c r="CT53" s="2" t="s">
        <v>127</v>
      </c>
      <c r="CU53" s="2" t="s">
        <v>130</v>
      </c>
      <c r="CV53" s="2" t="s">
        <v>130</v>
      </c>
      <c r="CW53" s="2" t="s">
        <v>140</v>
      </c>
      <c r="CX53" s="2" t="s">
        <v>130</v>
      </c>
      <c r="CY53" s="4">
        <v>99</v>
      </c>
      <c r="CZ53" s="8">
        <v>5533.11</v>
      </c>
      <c r="DA53" s="4"/>
      <c r="DB53" s="8"/>
      <c r="DC53" s="7"/>
      <c r="DD53" s="7"/>
      <c r="DE53" s="2" t="s">
        <v>138</v>
      </c>
      <c r="DF53" s="2" t="s">
        <v>127</v>
      </c>
      <c r="DG53" s="2" t="s">
        <v>697</v>
      </c>
      <c r="DH53" s="2" t="s">
        <v>702</v>
      </c>
      <c r="DI53" s="2" t="s">
        <v>140</v>
      </c>
      <c r="DJ53" s="2" t="s">
        <v>130</v>
      </c>
      <c r="DK53" s="4">
        <v>19</v>
      </c>
      <c r="DL53" s="8">
        <v>1046.52</v>
      </c>
      <c r="DM53" s="4"/>
      <c r="DN53" s="8"/>
      <c r="DO53" s="7"/>
      <c r="DP53" s="7"/>
      <c r="DQ53" s="2" t="s">
        <v>138</v>
      </c>
      <c r="DR53" s="2" t="s">
        <v>127</v>
      </c>
      <c r="DS53" s="2" t="s">
        <v>603</v>
      </c>
      <c r="DT53" s="2" t="s">
        <v>632</v>
      </c>
      <c r="DU53" s="2" t="s">
        <v>140</v>
      </c>
      <c r="DV53" s="2" t="s">
        <v>130</v>
      </c>
      <c r="DW53" s="4">
        <v>61</v>
      </c>
      <c r="DX53" s="8">
        <v>3367.81</v>
      </c>
      <c r="DY53" s="4"/>
      <c r="DZ53" s="8"/>
      <c r="EA53" s="7"/>
      <c r="EB53" s="7"/>
      <c r="EC53" s="2" t="s">
        <v>138</v>
      </c>
      <c r="ED53" s="2" t="s">
        <v>127</v>
      </c>
      <c r="EE53" s="2" t="s">
        <v>452</v>
      </c>
      <c r="EF53" s="2" t="s">
        <v>476</v>
      </c>
      <c r="EG53" s="2" t="s">
        <v>140</v>
      </c>
      <c r="EH53" s="2" t="s">
        <v>130</v>
      </c>
      <c r="EI53" s="4">
        <v>4</v>
      </c>
      <c r="EJ53" s="8">
        <v>209.84</v>
      </c>
      <c r="EK53" s="4"/>
      <c r="EL53" s="8"/>
      <c r="EM53" s="7"/>
      <c r="EN53" s="7"/>
      <c r="EO53" s="2" t="s">
        <v>138</v>
      </c>
      <c r="EP53" s="2" t="s">
        <v>127</v>
      </c>
      <c r="EQ53" s="2" t="s">
        <v>592</v>
      </c>
      <c r="ER53" s="2" t="s">
        <v>501</v>
      </c>
      <c r="ES53" s="2" t="s">
        <v>140</v>
      </c>
      <c r="ET53" s="2" t="s">
        <v>130</v>
      </c>
      <c r="EU53" s="4">
        <v>17</v>
      </c>
      <c r="EV53" s="8">
        <v>965.26</v>
      </c>
      <c r="EW53" s="4"/>
      <c r="EX53" s="8"/>
      <c r="EY53" s="7"/>
      <c r="EZ53" s="7"/>
      <c r="FA53" s="2" t="s">
        <v>138</v>
      </c>
      <c r="FB53" s="2" t="s">
        <v>127</v>
      </c>
      <c r="FC53" s="2" t="s">
        <v>594</v>
      </c>
      <c r="FD53" s="2" t="s">
        <v>710</v>
      </c>
      <c r="FE53" s="2" t="s">
        <v>140</v>
      </c>
      <c r="FF53" s="2" t="s">
        <v>130</v>
      </c>
      <c r="FG53" s="4">
        <v>12</v>
      </c>
      <c r="FH53" s="8">
        <v>624.92</v>
      </c>
      <c r="FI53" s="4"/>
      <c r="FJ53" s="8"/>
      <c r="FK53" s="7"/>
      <c r="FL53" s="7"/>
      <c r="FM53" s="2" t="s">
        <v>138</v>
      </c>
      <c r="FN53" s="2" t="s">
        <v>127</v>
      </c>
      <c r="FO53" s="2" t="s">
        <v>702</v>
      </c>
      <c r="FP53" s="2" t="s">
        <v>711</v>
      </c>
      <c r="FQ53" s="2" t="s">
        <v>140</v>
      </c>
      <c r="FR53" s="2" t="s">
        <v>130</v>
      </c>
      <c r="FS53" s="4">
        <v>2</v>
      </c>
      <c r="FT53" s="8">
        <v>215.98</v>
      </c>
      <c r="FU53" s="4"/>
      <c r="FV53" s="8"/>
      <c r="FW53" s="7"/>
      <c r="FX53" s="7"/>
      <c r="FY53" s="2" t="s">
        <v>138</v>
      </c>
      <c r="FZ53" s="2" t="s">
        <v>127</v>
      </c>
      <c r="GA53" s="2" t="s">
        <v>697</v>
      </c>
      <c r="GB53" s="2" t="s">
        <v>712</v>
      </c>
      <c r="GC53" s="2" t="s">
        <v>140</v>
      </c>
      <c r="GD53" s="2" t="s">
        <v>130</v>
      </c>
      <c r="GE53" s="4">
        <v>10</v>
      </c>
      <c r="GF53" s="8">
        <v>535.54</v>
      </c>
      <c r="GG53" s="4"/>
      <c r="GH53" s="8"/>
      <c r="GI53" s="7"/>
      <c r="GJ53" s="7"/>
      <c r="GK53" s="2" t="s">
        <v>138</v>
      </c>
      <c r="GL53" s="2" t="s">
        <v>127</v>
      </c>
      <c r="GM53" s="2" t="s">
        <v>566</v>
      </c>
      <c r="GN53" s="2" t="s">
        <v>473</v>
      </c>
      <c r="GO53" s="2" t="s">
        <v>140</v>
      </c>
      <c r="GP53" s="2" t="s">
        <v>130</v>
      </c>
      <c r="GQ53" s="4">
        <v>4</v>
      </c>
      <c r="GR53" s="8">
        <v>210.32</v>
      </c>
      <c r="GS53" s="4"/>
      <c r="GT53" s="8"/>
      <c r="GU53" s="7"/>
      <c r="GV53" s="7"/>
      <c r="GW53" s="2" t="s">
        <v>138</v>
      </c>
      <c r="GX53" s="2" t="s">
        <v>127</v>
      </c>
      <c r="GY53" s="2" t="s">
        <v>697</v>
      </c>
      <c r="GZ53" s="2" t="s">
        <v>410</v>
      </c>
      <c r="HA53" s="2" t="s">
        <v>140</v>
      </c>
      <c r="HB53" s="2" t="s">
        <v>130</v>
      </c>
      <c r="HC53" s="4">
        <v>26</v>
      </c>
      <c r="HD53" s="8">
        <v>1367.08</v>
      </c>
      <c r="HE53" s="4"/>
      <c r="HF53" s="8"/>
      <c r="HG53" s="7"/>
      <c r="HH53" s="7"/>
      <c r="HI53" s="2" t="s">
        <v>138</v>
      </c>
      <c r="HJ53" s="2" t="s">
        <v>127</v>
      </c>
      <c r="HK53" s="2" t="s">
        <v>198</v>
      </c>
      <c r="HL53" s="2" t="s">
        <v>713</v>
      </c>
      <c r="HM53" s="2" t="s">
        <v>140</v>
      </c>
      <c r="HN53" s="2" t="s">
        <v>130</v>
      </c>
      <c r="HO53" s="4"/>
      <c r="HP53" s="8"/>
      <c r="HQ53" s="4"/>
      <c r="HR53" s="8"/>
      <c r="HS53" s="7"/>
      <c r="HT53" s="7"/>
      <c r="HU53" s="2" t="s">
        <v>176</v>
      </c>
      <c r="HV53" s="2" t="s">
        <v>127</v>
      </c>
      <c r="HW53" s="2" t="s">
        <v>130</v>
      </c>
      <c r="HX53" s="2" t="s">
        <v>130</v>
      </c>
      <c r="HY53" s="2" t="s">
        <v>140</v>
      </c>
      <c r="HZ53" s="2" t="s">
        <v>130</v>
      </c>
      <c r="IA53" s="4"/>
      <c r="IB53" s="8"/>
      <c r="IC53" s="4"/>
      <c r="ID53" s="8"/>
      <c r="IE53" s="7"/>
      <c r="IF53" s="7"/>
      <c r="IG53" s="2" t="s">
        <v>130</v>
      </c>
      <c r="IH53" s="2" t="s">
        <v>130</v>
      </c>
      <c r="II53" s="2" t="s">
        <v>130</v>
      </c>
      <c r="IJ53" s="2" t="s">
        <v>130</v>
      </c>
      <c r="IK53" s="2" t="s">
        <v>130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154</v>
      </c>
      <c r="IU53" s="2" t="s">
        <v>364</v>
      </c>
      <c r="IV53" s="2" t="s">
        <v>130</v>
      </c>
      <c r="IW53" s="2" t="s">
        <v>140</v>
      </c>
      <c r="IX53" s="2" t="s">
        <v>130</v>
      </c>
      <c r="IY53" s="4"/>
      <c r="IZ53" s="8"/>
      <c r="JA53" s="4"/>
      <c r="JB53" s="8"/>
      <c r="JC53" s="7"/>
      <c r="JD53" s="7"/>
      <c r="JE53" s="2" t="s">
        <v>173</v>
      </c>
      <c r="JF53" s="2" t="s">
        <v>127</v>
      </c>
      <c r="JG53" s="2" t="s">
        <v>130</v>
      </c>
      <c r="JH53" s="2" t="s">
        <v>130</v>
      </c>
      <c r="JI53" s="2" t="s">
        <v>140</v>
      </c>
      <c r="JJ53" s="2" t="s">
        <v>130</v>
      </c>
      <c r="JK53" s="4"/>
      <c r="JL53" s="8"/>
      <c r="JM53" s="4"/>
      <c r="JN53" s="8"/>
      <c r="JO53" s="7"/>
      <c r="JP53" s="7"/>
      <c r="JQ53" s="2" t="s">
        <v>212</v>
      </c>
      <c r="JR53" s="2" t="s">
        <v>127</v>
      </c>
      <c r="JS53" s="2" t="s">
        <v>130</v>
      </c>
      <c r="JT53" s="2" t="s">
        <v>130</v>
      </c>
      <c r="JU53" s="2" t="s">
        <v>140</v>
      </c>
      <c r="JV53" s="2" t="s">
        <v>130</v>
      </c>
      <c r="JW53" s="4"/>
      <c r="JX53" s="8"/>
      <c r="JY53" s="4"/>
      <c r="JZ53" s="8"/>
      <c r="KA53" s="7"/>
      <c r="KB53" s="7"/>
      <c r="KC53" s="2" t="s">
        <v>173</v>
      </c>
      <c r="KD53" s="2" t="s">
        <v>127</v>
      </c>
      <c r="KE53" s="2" t="s">
        <v>130</v>
      </c>
      <c r="KF53" s="2" t="s">
        <v>130</v>
      </c>
      <c r="KG53" s="2" t="s">
        <v>140</v>
      </c>
      <c r="KH53" s="2" t="s">
        <v>130</v>
      </c>
      <c r="KI53" s="4"/>
      <c r="KJ53" s="8"/>
      <c r="KK53" s="4"/>
      <c r="KL53" s="8"/>
      <c r="KM53" s="7"/>
      <c r="KN53" s="7"/>
      <c r="KO53" s="2" t="s">
        <v>138</v>
      </c>
      <c r="KP53" s="2" t="s">
        <v>127</v>
      </c>
      <c r="KQ53" s="2" t="s">
        <v>209</v>
      </c>
      <c r="KR53" s="2" t="s">
        <v>130</v>
      </c>
      <c r="KS53" s="2" t="s">
        <v>140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170</v>
      </c>
      <c r="LN53" s="2" t="s">
        <v>127</v>
      </c>
      <c r="LO53" s="2" t="s">
        <v>130</v>
      </c>
      <c r="LP53" s="2" t="s">
        <v>130</v>
      </c>
      <c r="LQ53" s="2" t="s">
        <v>140</v>
      </c>
      <c r="LR53" s="2" t="s">
        <v>130</v>
      </c>
      <c r="LS53" s="4"/>
      <c r="LT53" s="8"/>
      <c r="LU53" s="4"/>
      <c r="LV53" s="8"/>
      <c r="LW53" s="7"/>
      <c r="LX53" s="7"/>
      <c r="LY53" s="2" t="s">
        <v>138</v>
      </c>
      <c r="LZ53" s="2" t="s">
        <v>171</v>
      </c>
      <c r="MA53" s="2" t="s">
        <v>458</v>
      </c>
      <c r="MB53" s="2" t="s">
        <v>346</v>
      </c>
      <c r="MC53" s="2" t="s">
        <v>140</v>
      </c>
      <c r="MD53" s="2" t="s">
        <v>130</v>
      </c>
      <c r="ME53" s="4"/>
      <c r="MF53" s="8"/>
      <c r="MG53" s="4"/>
      <c r="MH53" s="8"/>
      <c r="MI53" s="7"/>
      <c r="MJ53" s="7"/>
      <c r="MK53" s="2" t="s">
        <v>173</v>
      </c>
      <c r="ML53" s="2" t="s">
        <v>127</v>
      </c>
      <c r="MM53" s="2" t="s">
        <v>130</v>
      </c>
      <c r="MN53" s="2" t="s">
        <v>130</v>
      </c>
      <c r="MO53" s="2" t="s">
        <v>140</v>
      </c>
      <c r="MP53" s="2" t="s">
        <v>130</v>
      </c>
      <c r="MQ53" s="4"/>
      <c r="MR53" s="8"/>
      <c r="MS53" s="4"/>
      <c r="MT53" s="8"/>
      <c r="MU53" s="7"/>
      <c r="MV53" s="7"/>
      <c r="MW53" s="2" t="s">
        <v>173</v>
      </c>
      <c r="MX53" s="2" t="s">
        <v>127</v>
      </c>
      <c r="MY53" s="2" t="s">
        <v>130</v>
      </c>
      <c r="MZ53" s="2" t="s">
        <v>130</v>
      </c>
      <c r="NA53" s="2" t="s">
        <v>140</v>
      </c>
      <c r="NB53" s="2" t="s">
        <v>130</v>
      </c>
      <c r="NC53" s="4"/>
      <c r="ND53" s="8"/>
      <c r="NE53" s="4"/>
      <c r="NF53" s="8"/>
      <c r="NG53" s="7"/>
      <c r="NH53" s="7"/>
      <c r="NI53" s="2" t="s">
        <v>138</v>
      </c>
      <c r="NJ53" s="2" t="s">
        <v>127</v>
      </c>
      <c r="NK53" s="2" t="s">
        <v>571</v>
      </c>
      <c r="NL53" s="2" t="s">
        <v>130</v>
      </c>
      <c r="NM53" s="2" t="s">
        <v>140</v>
      </c>
      <c r="NN53" s="2" t="s">
        <v>130</v>
      </c>
      <c r="NO53" s="4"/>
      <c r="NP53" s="8"/>
      <c r="NQ53" s="4"/>
      <c r="NR53" s="8"/>
      <c r="NS53" s="7"/>
      <c r="NT53" s="7"/>
      <c r="NU53" s="2" t="s">
        <v>173</v>
      </c>
      <c r="NV53" s="2" t="s">
        <v>154</v>
      </c>
      <c r="NW53" s="2" t="s">
        <v>130</v>
      </c>
      <c r="NX53" s="2" t="s">
        <v>130</v>
      </c>
      <c r="NY53" s="2" t="s">
        <v>140</v>
      </c>
      <c r="NZ53" s="2" t="s">
        <v>130</v>
      </c>
      <c r="OA53" s="4"/>
      <c r="OB53" s="8"/>
      <c r="OC53" s="4"/>
      <c r="OD53" s="8"/>
      <c r="OE53" s="7"/>
      <c r="OF53" s="7"/>
      <c r="OG53" s="2" t="s">
        <v>173</v>
      </c>
      <c r="OH53" s="2" t="s">
        <v>127</v>
      </c>
      <c r="OI53" s="2" t="s">
        <v>130</v>
      </c>
      <c r="OJ53" s="2" t="s">
        <v>130</v>
      </c>
      <c r="OK53" s="2" t="s">
        <v>140</v>
      </c>
      <c r="OL53" s="2" t="s">
        <v>130</v>
      </c>
      <c r="OM53" s="4"/>
      <c r="ON53" s="8"/>
      <c r="OO53" s="4"/>
      <c r="OP53" s="8"/>
      <c r="OQ53" s="7"/>
      <c r="OR53" s="7"/>
      <c r="OS53" s="2" t="s">
        <v>170</v>
      </c>
      <c r="OT53" s="2" t="s">
        <v>127</v>
      </c>
      <c r="OU53" s="2" t="s">
        <v>130</v>
      </c>
      <c r="OV53" s="2" t="s">
        <v>130</v>
      </c>
      <c r="OW53" s="2" t="s">
        <v>140</v>
      </c>
      <c r="OX53" s="2" t="s">
        <v>130</v>
      </c>
      <c r="OY53" s="4"/>
      <c r="OZ53" s="8"/>
      <c r="PA53" s="4"/>
      <c r="PB53" s="8"/>
      <c r="PC53" s="7"/>
      <c r="PD53" s="7"/>
      <c r="PE53" s="2" t="s">
        <v>173</v>
      </c>
      <c r="PF53" s="2" t="s">
        <v>127</v>
      </c>
      <c r="PG53" s="2" t="s">
        <v>130</v>
      </c>
      <c r="PH53" s="2" t="s">
        <v>130</v>
      </c>
      <c r="PI53" s="2" t="s">
        <v>140</v>
      </c>
      <c r="PJ53" s="2" t="s">
        <v>130</v>
      </c>
      <c r="PK53" s="4"/>
      <c r="PL53" s="8"/>
      <c r="PM53" s="4"/>
      <c r="PN53" s="8"/>
      <c r="PO53" s="7"/>
      <c r="PP53" s="7"/>
      <c r="PQ53" s="2" t="s">
        <v>173</v>
      </c>
      <c r="PR53" s="2" t="s">
        <v>127</v>
      </c>
      <c r="PS53" s="2" t="s">
        <v>130</v>
      </c>
      <c r="PT53" s="2" t="s">
        <v>130</v>
      </c>
      <c r="PU53" s="2" t="s">
        <v>140</v>
      </c>
      <c r="PV53" s="2" t="s">
        <v>130</v>
      </c>
      <c r="PW53" s="4"/>
      <c r="PX53" s="8"/>
      <c r="PY53" s="4"/>
      <c r="PZ53" s="8"/>
      <c r="QA53" s="7"/>
      <c r="QB53" s="7"/>
      <c r="QC53" s="2" t="s">
        <v>173</v>
      </c>
      <c r="QD53" s="2" t="s">
        <v>154</v>
      </c>
      <c r="QE53" s="2" t="s">
        <v>130</v>
      </c>
      <c r="QF53" s="2" t="s">
        <v>130</v>
      </c>
      <c r="QG53" s="2" t="s">
        <v>140</v>
      </c>
      <c r="QH53" s="2" t="s">
        <v>130</v>
      </c>
      <c r="QI53" s="4"/>
      <c r="QJ53" s="8"/>
      <c r="QK53" s="4"/>
      <c r="QL53" s="8"/>
      <c r="QM53" s="7"/>
      <c r="QN53" s="7"/>
      <c r="QO53" s="2" t="s">
        <v>173</v>
      </c>
      <c r="QP53" s="2" t="s">
        <v>127</v>
      </c>
      <c r="QQ53" s="2" t="s">
        <v>130</v>
      </c>
      <c r="QR53" s="2" t="s">
        <v>130</v>
      </c>
      <c r="QS53" s="2" t="s">
        <v>140</v>
      </c>
      <c r="QT53" s="2" t="s">
        <v>130</v>
      </c>
    </row>
    <row r="54">
      <c r="A54" s="2" t="s">
        <v>714</v>
      </c>
      <c r="B54" s="2" t="s">
        <v>119</v>
      </c>
      <c r="C54" s="2" t="s">
        <v>405</v>
      </c>
      <c r="D54" s="2" t="s">
        <v>121</v>
      </c>
      <c r="E54" s="2" t="s">
        <v>122</v>
      </c>
      <c r="F54" s="2" t="s">
        <v>696</v>
      </c>
      <c r="G54" s="2" t="s">
        <v>696</v>
      </c>
      <c r="H54" s="2" t="s">
        <v>696</v>
      </c>
      <c r="I54" s="2" t="s">
        <v>124</v>
      </c>
      <c r="J54" s="2" t="s">
        <v>233</v>
      </c>
      <c r="K54" s="2" t="s">
        <v>126</v>
      </c>
      <c r="L54" s="3">
        <v>72.34</v>
      </c>
      <c r="M54" s="3">
        <v>75.96</v>
      </c>
      <c r="N54" s="3">
        <v>154.99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132</v>
      </c>
      <c r="U54" s="2" t="s">
        <v>409</v>
      </c>
      <c r="V54" s="2" t="s">
        <v>133</v>
      </c>
      <c r="W54" s="2" t="s">
        <v>134</v>
      </c>
      <c r="X54" s="2" t="s">
        <v>130</v>
      </c>
      <c r="Y54" s="2" t="s">
        <v>697</v>
      </c>
      <c r="Z54" s="4">
        <v>576</v>
      </c>
      <c r="AA54" s="4">
        <f>=ROUNDDOWN(10.2857142857143,0)</f>
      </c>
      <c r="AB54" s="5">
        <v>56</v>
      </c>
      <c r="AC54" s="2" t="s">
        <v>136</v>
      </c>
      <c r="AD54" s="4">
        <v>370</v>
      </c>
      <c r="AE54" s="4">
        <v>1020</v>
      </c>
      <c r="AF54" s="6">
        <v>65</v>
      </c>
      <c r="AG54" s="6"/>
      <c r="AH54" s="7">
        <v>0.9071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1060</v>
      </c>
      <c r="AQ54" s="8">
        <v>84185.23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0.3923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1060</v>
      </c>
      <c r="BK54" s="8">
        <v>84185.23</v>
      </c>
      <c r="BL54" s="2" t="s">
        <v>585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170</v>
      </c>
      <c r="BV54" s="2" t="s">
        <v>127</v>
      </c>
      <c r="BW54" s="2" t="s">
        <v>130</v>
      </c>
      <c r="BX54" s="2" t="s">
        <v>130</v>
      </c>
      <c r="BY54" s="2" t="s">
        <v>140</v>
      </c>
      <c r="BZ54" s="2" t="s">
        <v>130</v>
      </c>
      <c r="CA54" s="4">
        <v>234</v>
      </c>
      <c r="CB54" s="8">
        <v>18153.72</v>
      </c>
      <c r="CC54" s="4"/>
      <c r="CD54" s="8"/>
      <c r="CE54" s="7"/>
      <c r="CF54" s="7"/>
      <c r="CG54" s="2" t="s">
        <v>138</v>
      </c>
      <c r="CH54" s="2" t="s">
        <v>127</v>
      </c>
      <c r="CI54" s="2" t="s">
        <v>410</v>
      </c>
      <c r="CJ54" s="2" t="s">
        <v>702</v>
      </c>
      <c r="CK54" s="2" t="s">
        <v>140</v>
      </c>
      <c r="CL54" s="2" t="s">
        <v>130</v>
      </c>
      <c r="CM54" s="4"/>
      <c r="CN54" s="8"/>
      <c r="CO54" s="4"/>
      <c r="CP54" s="8"/>
      <c r="CQ54" s="7"/>
      <c r="CR54" s="7"/>
      <c r="CS54" s="2" t="s">
        <v>170</v>
      </c>
      <c r="CT54" s="2" t="s">
        <v>127</v>
      </c>
      <c r="CU54" s="2" t="s">
        <v>130</v>
      </c>
      <c r="CV54" s="2" t="s">
        <v>130</v>
      </c>
      <c r="CW54" s="2" t="s">
        <v>140</v>
      </c>
      <c r="CX54" s="2" t="s">
        <v>130</v>
      </c>
      <c r="CY54" s="4">
        <v>279</v>
      </c>
      <c r="CZ54" s="8">
        <v>22520.88</v>
      </c>
      <c r="DA54" s="4"/>
      <c r="DB54" s="8"/>
      <c r="DC54" s="7"/>
      <c r="DD54" s="7"/>
      <c r="DE54" s="2" t="s">
        <v>138</v>
      </c>
      <c r="DF54" s="2" t="s">
        <v>127</v>
      </c>
      <c r="DG54" s="2" t="s">
        <v>410</v>
      </c>
      <c r="DH54" s="2" t="s">
        <v>715</v>
      </c>
      <c r="DI54" s="2" t="s">
        <v>140</v>
      </c>
      <c r="DJ54" s="2" t="s">
        <v>130</v>
      </c>
      <c r="DK54" s="4">
        <v>64</v>
      </c>
      <c r="DL54" s="8">
        <v>5091.84</v>
      </c>
      <c r="DM54" s="4"/>
      <c r="DN54" s="8"/>
      <c r="DO54" s="7"/>
      <c r="DP54" s="7"/>
      <c r="DQ54" s="2" t="s">
        <v>138</v>
      </c>
      <c r="DR54" s="2" t="s">
        <v>127</v>
      </c>
      <c r="DS54" s="2" t="s">
        <v>603</v>
      </c>
      <c r="DT54" s="2" t="s">
        <v>632</v>
      </c>
      <c r="DU54" s="2" t="s">
        <v>140</v>
      </c>
      <c r="DV54" s="2" t="s">
        <v>130</v>
      </c>
      <c r="DW54" s="4">
        <v>245</v>
      </c>
      <c r="DX54" s="8">
        <v>19538.75</v>
      </c>
      <c r="DY54" s="4"/>
      <c r="DZ54" s="8"/>
      <c r="EA54" s="7"/>
      <c r="EB54" s="7"/>
      <c r="EC54" s="2" t="s">
        <v>138</v>
      </c>
      <c r="ED54" s="2" t="s">
        <v>127</v>
      </c>
      <c r="EE54" s="2" t="s">
        <v>452</v>
      </c>
      <c r="EF54" s="2" t="s">
        <v>458</v>
      </c>
      <c r="EG54" s="2" t="s">
        <v>140</v>
      </c>
      <c r="EH54" s="2" t="s">
        <v>130</v>
      </c>
      <c r="EI54" s="4">
        <v>15</v>
      </c>
      <c r="EJ54" s="8">
        <v>1136.7</v>
      </c>
      <c r="EK54" s="4"/>
      <c r="EL54" s="8"/>
      <c r="EM54" s="7"/>
      <c r="EN54" s="7"/>
      <c r="EO54" s="2" t="s">
        <v>138</v>
      </c>
      <c r="EP54" s="2" t="s">
        <v>127</v>
      </c>
      <c r="EQ54" s="2" t="s">
        <v>592</v>
      </c>
      <c r="ER54" s="2" t="s">
        <v>501</v>
      </c>
      <c r="ES54" s="2" t="s">
        <v>140</v>
      </c>
      <c r="ET54" s="2" t="s">
        <v>130</v>
      </c>
      <c r="EU54" s="4">
        <v>37</v>
      </c>
      <c r="EV54" s="8">
        <v>3035.11</v>
      </c>
      <c r="EW54" s="4"/>
      <c r="EX54" s="8"/>
      <c r="EY54" s="7"/>
      <c r="EZ54" s="7"/>
      <c r="FA54" s="2" t="s">
        <v>138</v>
      </c>
      <c r="FB54" s="2" t="s">
        <v>127</v>
      </c>
      <c r="FC54" s="2" t="s">
        <v>594</v>
      </c>
      <c r="FD54" s="2" t="s">
        <v>716</v>
      </c>
      <c r="FE54" s="2" t="s">
        <v>140</v>
      </c>
      <c r="FF54" s="2" t="s">
        <v>130</v>
      </c>
      <c r="FG54" s="4">
        <v>54</v>
      </c>
      <c r="FH54" s="8">
        <v>4057.91</v>
      </c>
      <c r="FI54" s="4"/>
      <c r="FJ54" s="8"/>
      <c r="FK54" s="7"/>
      <c r="FL54" s="7"/>
      <c r="FM54" s="2" t="s">
        <v>138</v>
      </c>
      <c r="FN54" s="2" t="s">
        <v>127</v>
      </c>
      <c r="FO54" s="2" t="s">
        <v>702</v>
      </c>
      <c r="FP54" s="2" t="s">
        <v>717</v>
      </c>
      <c r="FQ54" s="2" t="s">
        <v>140</v>
      </c>
      <c r="FR54" s="2" t="s">
        <v>130</v>
      </c>
      <c r="FS54" s="4">
        <v>8</v>
      </c>
      <c r="FT54" s="8">
        <v>1202.72</v>
      </c>
      <c r="FU54" s="4"/>
      <c r="FV54" s="8"/>
      <c r="FW54" s="7"/>
      <c r="FX54" s="7"/>
      <c r="FY54" s="2" t="s">
        <v>138</v>
      </c>
      <c r="FZ54" s="2" t="s">
        <v>127</v>
      </c>
      <c r="GA54" s="2" t="s">
        <v>410</v>
      </c>
      <c r="GB54" s="2" t="s">
        <v>207</v>
      </c>
      <c r="GC54" s="2" t="s">
        <v>140</v>
      </c>
      <c r="GD54" s="2" t="s">
        <v>130</v>
      </c>
      <c r="GE54" s="4">
        <v>33</v>
      </c>
      <c r="GF54" s="8">
        <v>2536.11</v>
      </c>
      <c r="GG54" s="4"/>
      <c r="GH54" s="8"/>
      <c r="GI54" s="7"/>
      <c r="GJ54" s="7"/>
      <c r="GK54" s="2" t="s">
        <v>138</v>
      </c>
      <c r="GL54" s="2" t="s">
        <v>127</v>
      </c>
      <c r="GM54" s="2" t="s">
        <v>566</v>
      </c>
      <c r="GN54" s="2" t="s">
        <v>718</v>
      </c>
      <c r="GO54" s="2" t="s">
        <v>140</v>
      </c>
      <c r="GP54" s="2" t="s">
        <v>130</v>
      </c>
      <c r="GQ54" s="4">
        <v>4</v>
      </c>
      <c r="GR54" s="8">
        <v>303.84</v>
      </c>
      <c r="GS54" s="4"/>
      <c r="GT54" s="8"/>
      <c r="GU54" s="7"/>
      <c r="GV54" s="7"/>
      <c r="GW54" s="2" t="s">
        <v>138</v>
      </c>
      <c r="GX54" s="2" t="s">
        <v>127</v>
      </c>
      <c r="GY54" s="2" t="s">
        <v>410</v>
      </c>
      <c r="GZ54" s="2" t="s">
        <v>627</v>
      </c>
      <c r="HA54" s="2" t="s">
        <v>140</v>
      </c>
      <c r="HB54" s="2" t="s">
        <v>130</v>
      </c>
      <c r="HC54" s="4">
        <v>87</v>
      </c>
      <c r="HD54" s="8">
        <v>6607.65</v>
      </c>
      <c r="HE54" s="4"/>
      <c r="HF54" s="8"/>
      <c r="HG54" s="7"/>
      <c r="HH54" s="7"/>
      <c r="HI54" s="2" t="s">
        <v>138</v>
      </c>
      <c r="HJ54" s="2" t="s">
        <v>127</v>
      </c>
      <c r="HK54" s="2" t="s">
        <v>198</v>
      </c>
      <c r="HL54" s="2" t="s">
        <v>719</v>
      </c>
      <c r="HM54" s="2" t="s">
        <v>140</v>
      </c>
      <c r="HN54" s="2" t="s">
        <v>130</v>
      </c>
      <c r="HO54" s="4"/>
      <c r="HP54" s="8"/>
      <c r="HQ54" s="4"/>
      <c r="HR54" s="8"/>
      <c r="HS54" s="7"/>
      <c r="HT54" s="7"/>
      <c r="HU54" s="2" t="s">
        <v>176</v>
      </c>
      <c r="HV54" s="2" t="s">
        <v>127</v>
      </c>
      <c r="HW54" s="2" t="s">
        <v>130</v>
      </c>
      <c r="HX54" s="2" t="s">
        <v>130</v>
      </c>
      <c r="HY54" s="2" t="s">
        <v>140</v>
      </c>
      <c r="HZ54" s="2" t="s">
        <v>130</v>
      </c>
      <c r="IA54" s="4"/>
      <c r="IB54" s="8"/>
      <c r="IC54" s="4"/>
      <c r="ID54" s="8"/>
      <c r="IE54" s="7"/>
      <c r="IF54" s="7"/>
      <c r="IG54" s="2" t="s">
        <v>130</v>
      </c>
      <c r="IH54" s="2" t="s">
        <v>130</v>
      </c>
      <c r="II54" s="2" t="s">
        <v>130</v>
      </c>
      <c r="IJ54" s="2" t="s">
        <v>130</v>
      </c>
      <c r="IK54" s="2" t="s">
        <v>130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154</v>
      </c>
      <c r="IU54" s="2" t="s">
        <v>364</v>
      </c>
      <c r="IV54" s="2" t="s">
        <v>130</v>
      </c>
      <c r="IW54" s="2" t="s">
        <v>140</v>
      </c>
      <c r="IX54" s="2" t="s">
        <v>130</v>
      </c>
      <c r="IY54" s="4"/>
      <c r="IZ54" s="8"/>
      <c r="JA54" s="4"/>
      <c r="JB54" s="8"/>
      <c r="JC54" s="7"/>
      <c r="JD54" s="7"/>
      <c r="JE54" s="2" t="s">
        <v>173</v>
      </c>
      <c r="JF54" s="2" t="s">
        <v>127</v>
      </c>
      <c r="JG54" s="2" t="s">
        <v>130</v>
      </c>
      <c r="JH54" s="2" t="s">
        <v>130</v>
      </c>
      <c r="JI54" s="2" t="s">
        <v>140</v>
      </c>
      <c r="JJ54" s="2" t="s">
        <v>130</v>
      </c>
      <c r="JK54" s="4"/>
      <c r="JL54" s="8"/>
      <c r="JM54" s="4"/>
      <c r="JN54" s="8"/>
      <c r="JO54" s="7"/>
      <c r="JP54" s="7"/>
      <c r="JQ54" s="2" t="s">
        <v>212</v>
      </c>
      <c r="JR54" s="2" t="s">
        <v>127</v>
      </c>
      <c r="JS54" s="2" t="s">
        <v>130</v>
      </c>
      <c r="JT54" s="2" t="s">
        <v>130</v>
      </c>
      <c r="JU54" s="2" t="s">
        <v>140</v>
      </c>
      <c r="JV54" s="2" t="s">
        <v>130</v>
      </c>
      <c r="JW54" s="4"/>
      <c r="JX54" s="8"/>
      <c r="JY54" s="4"/>
      <c r="JZ54" s="8"/>
      <c r="KA54" s="7"/>
      <c r="KB54" s="7"/>
      <c r="KC54" s="2" t="s">
        <v>173</v>
      </c>
      <c r="KD54" s="2" t="s">
        <v>127</v>
      </c>
      <c r="KE54" s="2" t="s">
        <v>130</v>
      </c>
      <c r="KF54" s="2" t="s">
        <v>130</v>
      </c>
      <c r="KG54" s="2" t="s">
        <v>140</v>
      </c>
      <c r="KH54" s="2" t="s">
        <v>130</v>
      </c>
      <c r="KI54" s="4"/>
      <c r="KJ54" s="8"/>
      <c r="KK54" s="4"/>
      <c r="KL54" s="8"/>
      <c r="KM54" s="7"/>
      <c r="KN54" s="7"/>
      <c r="KO54" s="2" t="s">
        <v>138</v>
      </c>
      <c r="KP54" s="2" t="s">
        <v>127</v>
      </c>
      <c r="KQ54" s="2" t="s">
        <v>209</v>
      </c>
      <c r="KR54" s="2" t="s">
        <v>130</v>
      </c>
      <c r="KS54" s="2" t="s">
        <v>140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170</v>
      </c>
      <c r="LN54" s="2" t="s">
        <v>127</v>
      </c>
      <c r="LO54" s="2" t="s">
        <v>130</v>
      </c>
      <c r="LP54" s="2" t="s">
        <v>130</v>
      </c>
      <c r="LQ54" s="2" t="s">
        <v>140</v>
      </c>
      <c r="LR54" s="2" t="s">
        <v>130</v>
      </c>
      <c r="LS54" s="4"/>
      <c r="LT54" s="8"/>
      <c r="LU54" s="4"/>
      <c r="LV54" s="8"/>
      <c r="LW54" s="7"/>
      <c r="LX54" s="7"/>
      <c r="LY54" s="2" t="s">
        <v>138</v>
      </c>
      <c r="LZ54" s="2" t="s">
        <v>171</v>
      </c>
      <c r="MA54" s="2" t="s">
        <v>720</v>
      </c>
      <c r="MB54" s="2" t="s">
        <v>345</v>
      </c>
      <c r="MC54" s="2" t="s">
        <v>140</v>
      </c>
      <c r="MD54" s="2" t="s">
        <v>130</v>
      </c>
      <c r="ME54" s="4"/>
      <c r="MF54" s="8"/>
      <c r="MG54" s="4"/>
      <c r="MH54" s="8"/>
      <c r="MI54" s="7"/>
      <c r="MJ54" s="7"/>
      <c r="MK54" s="2" t="s">
        <v>173</v>
      </c>
      <c r="ML54" s="2" t="s">
        <v>127</v>
      </c>
      <c r="MM54" s="2" t="s">
        <v>130</v>
      </c>
      <c r="MN54" s="2" t="s">
        <v>130</v>
      </c>
      <c r="MO54" s="2" t="s">
        <v>140</v>
      </c>
      <c r="MP54" s="2" t="s">
        <v>130</v>
      </c>
      <c r="MQ54" s="4"/>
      <c r="MR54" s="8"/>
      <c r="MS54" s="4"/>
      <c r="MT54" s="8"/>
      <c r="MU54" s="7"/>
      <c r="MV54" s="7"/>
      <c r="MW54" s="2" t="s">
        <v>173</v>
      </c>
      <c r="MX54" s="2" t="s">
        <v>127</v>
      </c>
      <c r="MY54" s="2" t="s">
        <v>130</v>
      </c>
      <c r="MZ54" s="2" t="s">
        <v>130</v>
      </c>
      <c r="NA54" s="2" t="s">
        <v>140</v>
      </c>
      <c r="NB54" s="2" t="s">
        <v>130</v>
      </c>
      <c r="NC54" s="4"/>
      <c r="ND54" s="8"/>
      <c r="NE54" s="4"/>
      <c r="NF54" s="8"/>
      <c r="NG54" s="7"/>
      <c r="NH54" s="7"/>
      <c r="NI54" s="2" t="s">
        <v>138</v>
      </c>
      <c r="NJ54" s="2" t="s">
        <v>127</v>
      </c>
      <c r="NK54" s="2" t="s">
        <v>571</v>
      </c>
      <c r="NL54" s="2" t="s">
        <v>130</v>
      </c>
      <c r="NM54" s="2" t="s">
        <v>140</v>
      </c>
      <c r="NN54" s="2" t="s">
        <v>130</v>
      </c>
      <c r="NO54" s="4"/>
      <c r="NP54" s="8"/>
      <c r="NQ54" s="4"/>
      <c r="NR54" s="8"/>
      <c r="NS54" s="7"/>
      <c r="NT54" s="7"/>
      <c r="NU54" s="2" t="s">
        <v>173</v>
      </c>
      <c r="NV54" s="2" t="s">
        <v>154</v>
      </c>
      <c r="NW54" s="2" t="s">
        <v>130</v>
      </c>
      <c r="NX54" s="2" t="s">
        <v>130</v>
      </c>
      <c r="NY54" s="2" t="s">
        <v>140</v>
      </c>
      <c r="NZ54" s="2" t="s">
        <v>130</v>
      </c>
      <c r="OA54" s="4"/>
      <c r="OB54" s="8"/>
      <c r="OC54" s="4"/>
      <c r="OD54" s="8"/>
      <c r="OE54" s="7"/>
      <c r="OF54" s="7"/>
      <c r="OG54" s="2" t="s">
        <v>173</v>
      </c>
      <c r="OH54" s="2" t="s">
        <v>127</v>
      </c>
      <c r="OI54" s="2" t="s">
        <v>130</v>
      </c>
      <c r="OJ54" s="2" t="s">
        <v>130</v>
      </c>
      <c r="OK54" s="2" t="s">
        <v>140</v>
      </c>
      <c r="OL54" s="2" t="s">
        <v>130</v>
      </c>
      <c r="OM54" s="4"/>
      <c r="ON54" s="8"/>
      <c r="OO54" s="4"/>
      <c r="OP54" s="8"/>
      <c r="OQ54" s="7"/>
      <c r="OR54" s="7"/>
      <c r="OS54" s="2" t="s">
        <v>170</v>
      </c>
      <c r="OT54" s="2" t="s">
        <v>127</v>
      </c>
      <c r="OU54" s="2" t="s">
        <v>130</v>
      </c>
      <c r="OV54" s="2" t="s">
        <v>130</v>
      </c>
      <c r="OW54" s="2" t="s">
        <v>140</v>
      </c>
      <c r="OX54" s="2" t="s">
        <v>130</v>
      </c>
      <c r="OY54" s="4"/>
      <c r="OZ54" s="8"/>
      <c r="PA54" s="4"/>
      <c r="PB54" s="8"/>
      <c r="PC54" s="7"/>
      <c r="PD54" s="7"/>
      <c r="PE54" s="2" t="s">
        <v>173</v>
      </c>
      <c r="PF54" s="2" t="s">
        <v>127</v>
      </c>
      <c r="PG54" s="2" t="s">
        <v>130</v>
      </c>
      <c r="PH54" s="2" t="s">
        <v>130</v>
      </c>
      <c r="PI54" s="2" t="s">
        <v>140</v>
      </c>
      <c r="PJ54" s="2" t="s">
        <v>130</v>
      </c>
      <c r="PK54" s="4"/>
      <c r="PL54" s="8"/>
      <c r="PM54" s="4"/>
      <c r="PN54" s="8"/>
      <c r="PO54" s="7"/>
      <c r="PP54" s="7"/>
      <c r="PQ54" s="2" t="s">
        <v>173</v>
      </c>
      <c r="PR54" s="2" t="s">
        <v>127</v>
      </c>
      <c r="PS54" s="2" t="s">
        <v>130</v>
      </c>
      <c r="PT54" s="2" t="s">
        <v>130</v>
      </c>
      <c r="PU54" s="2" t="s">
        <v>140</v>
      </c>
      <c r="PV54" s="2" t="s">
        <v>130</v>
      </c>
      <c r="PW54" s="4"/>
      <c r="PX54" s="8"/>
      <c r="PY54" s="4"/>
      <c r="PZ54" s="8"/>
      <c r="QA54" s="7"/>
      <c r="QB54" s="7"/>
      <c r="QC54" s="2" t="s">
        <v>173</v>
      </c>
      <c r="QD54" s="2" t="s">
        <v>154</v>
      </c>
      <c r="QE54" s="2" t="s">
        <v>130</v>
      </c>
      <c r="QF54" s="2" t="s">
        <v>130</v>
      </c>
      <c r="QG54" s="2" t="s">
        <v>140</v>
      </c>
      <c r="QH54" s="2" t="s">
        <v>130</v>
      </c>
      <c r="QI54" s="4"/>
      <c r="QJ54" s="8"/>
      <c r="QK54" s="4"/>
      <c r="QL54" s="8"/>
      <c r="QM54" s="7"/>
      <c r="QN54" s="7"/>
      <c r="QO54" s="2" t="s">
        <v>173</v>
      </c>
      <c r="QP54" s="2" t="s">
        <v>127</v>
      </c>
      <c r="QQ54" s="2" t="s">
        <v>130</v>
      </c>
      <c r="QR54" s="2" t="s">
        <v>130</v>
      </c>
      <c r="QS54" s="2" t="s">
        <v>140</v>
      </c>
      <c r="QT54" s="2" t="s">
        <v>130</v>
      </c>
    </row>
    <row r="55">
      <c r="A55" s="2" t="s">
        <v>721</v>
      </c>
      <c r="B55" s="2" t="s">
        <v>119</v>
      </c>
      <c r="C55" s="2" t="s">
        <v>405</v>
      </c>
      <c r="D55" s="2" t="s">
        <v>121</v>
      </c>
      <c r="E55" s="2" t="s">
        <v>122</v>
      </c>
      <c r="F55" s="2" t="s">
        <v>696</v>
      </c>
      <c r="G55" s="2" t="s">
        <v>696</v>
      </c>
      <c r="H55" s="2" t="s">
        <v>696</v>
      </c>
      <c r="I55" s="2" t="s">
        <v>124</v>
      </c>
      <c r="J55" s="2" t="s">
        <v>251</v>
      </c>
      <c r="K55" s="2" t="s">
        <v>126</v>
      </c>
      <c r="L55" s="3">
        <v>77.9</v>
      </c>
      <c r="M55" s="3">
        <v>81.8</v>
      </c>
      <c r="N55" s="3">
        <v>166.99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132</v>
      </c>
      <c r="U55" s="2" t="s">
        <v>409</v>
      </c>
      <c r="V55" s="2" t="s">
        <v>133</v>
      </c>
      <c r="W55" s="2" t="s">
        <v>134</v>
      </c>
      <c r="X55" s="2" t="s">
        <v>130</v>
      </c>
      <c r="Y55" s="2" t="s">
        <v>697</v>
      </c>
      <c r="Z55" s="4">
        <v>674</v>
      </c>
      <c r="AA55" s="4">
        <f>=ROUNDDOWN(19.8235294117647,0)</f>
      </c>
      <c r="AB55" s="5">
        <v>34</v>
      </c>
      <c r="AC55" s="2" t="s">
        <v>288</v>
      </c>
      <c r="AD55" s="4">
        <v>190</v>
      </c>
      <c r="AE55" s="4">
        <v>190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852</v>
      </c>
      <c r="AQ55" s="8">
        <v>72645.57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0.3385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852</v>
      </c>
      <c r="BK55" s="8">
        <v>72645.57</v>
      </c>
      <c r="BL55" s="2" t="s">
        <v>585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170</v>
      </c>
      <c r="BV55" s="2" t="s">
        <v>127</v>
      </c>
      <c r="BW55" s="2" t="s">
        <v>130</v>
      </c>
      <c r="BX55" s="2" t="s">
        <v>130</v>
      </c>
      <c r="BY55" s="2" t="s">
        <v>140</v>
      </c>
      <c r="BZ55" s="2" t="s">
        <v>130</v>
      </c>
      <c r="CA55" s="4">
        <v>194</v>
      </c>
      <c r="CB55" s="8">
        <v>16210.64</v>
      </c>
      <c r="CC55" s="4"/>
      <c r="CD55" s="8"/>
      <c r="CE55" s="7"/>
      <c r="CF55" s="7"/>
      <c r="CG55" s="2" t="s">
        <v>138</v>
      </c>
      <c r="CH55" s="2" t="s">
        <v>127</v>
      </c>
      <c r="CI55" s="2" t="s">
        <v>697</v>
      </c>
      <c r="CJ55" s="2" t="s">
        <v>722</v>
      </c>
      <c r="CK55" s="2" t="s">
        <v>140</v>
      </c>
      <c r="CL55" s="2" t="s">
        <v>130</v>
      </c>
      <c r="CM55" s="4"/>
      <c r="CN55" s="8"/>
      <c r="CO55" s="4"/>
      <c r="CP55" s="8"/>
      <c r="CQ55" s="7"/>
      <c r="CR55" s="7"/>
      <c r="CS55" s="2" t="s">
        <v>170</v>
      </c>
      <c r="CT55" s="2" t="s">
        <v>127</v>
      </c>
      <c r="CU55" s="2" t="s">
        <v>130</v>
      </c>
      <c r="CV55" s="2" t="s">
        <v>130</v>
      </c>
      <c r="CW55" s="2" t="s">
        <v>140</v>
      </c>
      <c r="CX55" s="2" t="s">
        <v>130</v>
      </c>
      <c r="CY55" s="4">
        <v>270</v>
      </c>
      <c r="CZ55" s="8">
        <v>23473.8</v>
      </c>
      <c r="DA55" s="4"/>
      <c r="DB55" s="8"/>
      <c r="DC55" s="7"/>
      <c r="DD55" s="7"/>
      <c r="DE55" s="2" t="s">
        <v>138</v>
      </c>
      <c r="DF55" s="2" t="s">
        <v>127</v>
      </c>
      <c r="DG55" s="2" t="s">
        <v>697</v>
      </c>
      <c r="DH55" s="2" t="s">
        <v>723</v>
      </c>
      <c r="DI55" s="2" t="s">
        <v>140</v>
      </c>
      <c r="DJ55" s="2" t="s">
        <v>130</v>
      </c>
      <c r="DK55" s="4">
        <v>32</v>
      </c>
      <c r="DL55" s="8">
        <v>2742.08</v>
      </c>
      <c r="DM55" s="4"/>
      <c r="DN55" s="8"/>
      <c r="DO55" s="7"/>
      <c r="DP55" s="7"/>
      <c r="DQ55" s="2" t="s">
        <v>138</v>
      </c>
      <c r="DR55" s="2" t="s">
        <v>127</v>
      </c>
      <c r="DS55" s="2" t="s">
        <v>603</v>
      </c>
      <c r="DT55" s="2" t="s">
        <v>724</v>
      </c>
      <c r="DU55" s="2" t="s">
        <v>140</v>
      </c>
      <c r="DV55" s="2" t="s">
        <v>130</v>
      </c>
      <c r="DW55" s="4">
        <v>196</v>
      </c>
      <c r="DX55" s="8">
        <v>16832.48</v>
      </c>
      <c r="DY55" s="4"/>
      <c r="DZ55" s="8"/>
      <c r="EA55" s="7"/>
      <c r="EB55" s="7"/>
      <c r="EC55" s="2" t="s">
        <v>138</v>
      </c>
      <c r="ED55" s="2" t="s">
        <v>127</v>
      </c>
      <c r="EE55" s="2" t="s">
        <v>452</v>
      </c>
      <c r="EF55" s="2" t="s">
        <v>725</v>
      </c>
      <c r="EG55" s="2" t="s">
        <v>140</v>
      </c>
      <c r="EH55" s="2" t="s">
        <v>130</v>
      </c>
      <c r="EI55" s="4">
        <v>16</v>
      </c>
      <c r="EJ55" s="8">
        <v>1305.76</v>
      </c>
      <c r="EK55" s="4"/>
      <c r="EL55" s="8"/>
      <c r="EM55" s="7"/>
      <c r="EN55" s="7"/>
      <c r="EO55" s="2" t="s">
        <v>138</v>
      </c>
      <c r="EP55" s="2" t="s">
        <v>127</v>
      </c>
      <c r="EQ55" s="2" t="s">
        <v>592</v>
      </c>
      <c r="ER55" s="2" t="s">
        <v>501</v>
      </c>
      <c r="ES55" s="2" t="s">
        <v>140</v>
      </c>
      <c r="ET55" s="2" t="s">
        <v>130</v>
      </c>
      <c r="EU55" s="4">
        <v>37</v>
      </c>
      <c r="EV55" s="8">
        <v>3268.58</v>
      </c>
      <c r="EW55" s="4"/>
      <c r="EX55" s="8"/>
      <c r="EY55" s="7"/>
      <c r="EZ55" s="7"/>
      <c r="FA55" s="2" t="s">
        <v>138</v>
      </c>
      <c r="FB55" s="2" t="s">
        <v>127</v>
      </c>
      <c r="FC55" s="2" t="s">
        <v>594</v>
      </c>
      <c r="FD55" s="2" t="s">
        <v>610</v>
      </c>
      <c r="FE55" s="2" t="s">
        <v>140</v>
      </c>
      <c r="FF55" s="2" t="s">
        <v>130</v>
      </c>
      <c r="FG55" s="4">
        <v>37</v>
      </c>
      <c r="FH55" s="8">
        <v>2890.63</v>
      </c>
      <c r="FI55" s="4"/>
      <c r="FJ55" s="8"/>
      <c r="FK55" s="7"/>
      <c r="FL55" s="7"/>
      <c r="FM55" s="2" t="s">
        <v>138</v>
      </c>
      <c r="FN55" s="2" t="s">
        <v>127</v>
      </c>
      <c r="FO55" s="2" t="s">
        <v>702</v>
      </c>
      <c r="FP55" s="2" t="s">
        <v>726</v>
      </c>
      <c r="FQ55" s="2" t="s">
        <v>140</v>
      </c>
      <c r="FR55" s="2" t="s">
        <v>130</v>
      </c>
      <c r="FS55" s="4">
        <v>1</v>
      </c>
      <c r="FT55" s="8">
        <v>166.99</v>
      </c>
      <c r="FU55" s="4"/>
      <c r="FV55" s="8"/>
      <c r="FW55" s="7"/>
      <c r="FX55" s="7"/>
      <c r="FY55" s="2" t="s">
        <v>138</v>
      </c>
      <c r="FZ55" s="2" t="s">
        <v>127</v>
      </c>
      <c r="GA55" s="2" t="s">
        <v>697</v>
      </c>
      <c r="GB55" s="2" t="s">
        <v>633</v>
      </c>
      <c r="GC55" s="2" t="s">
        <v>140</v>
      </c>
      <c r="GD55" s="2" t="s">
        <v>130</v>
      </c>
      <c r="GE55" s="4">
        <v>28</v>
      </c>
      <c r="GF55" s="8">
        <v>2361.69</v>
      </c>
      <c r="GG55" s="4"/>
      <c r="GH55" s="8"/>
      <c r="GI55" s="7"/>
      <c r="GJ55" s="7"/>
      <c r="GK55" s="2" t="s">
        <v>138</v>
      </c>
      <c r="GL55" s="2" t="s">
        <v>127</v>
      </c>
      <c r="GM55" s="2" t="s">
        <v>566</v>
      </c>
      <c r="GN55" s="2" t="s">
        <v>727</v>
      </c>
      <c r="GO55" s="2" t="s">
        <v>140</v>
      </c>
      <c r="GP55" s="2" t="s">
        <v>130</v>
      </c>
      <c r="GQ55" s="4">
        <v>2</v>
      </c>
      <c r="GR55" s="8">
        <v>203.11</v>
      </c>
      <c r="GS55" s="4"/>
      <c r="GT55" s="8"/>
      <c r="GU55" s="7"/>
      <c r="GV55" s="7"/>
      <c r="GW55" s="2" t="s">
        <v>138</v>
      </c>
      <c r="GX55" s="2" t="s">
        <v>127</v>
      </c>
      <c r="GY55" s="2" t="s">
        <v>697</v>
      </c>
      <c r="GZ55" s="2" t="s">
        <v>728</v>
      </c>
      <c r="HA55" s="2" t="s">
        <v>140</v>
      </c>
      <c r="HB55" s="2" t="s">
        <v>130</v>
      </c>
      <c r="HC55" s="4">
        <v>39</v>
      </c>
      <c r="HD55" s="8">
        <v>3189.81</v>
      </c>
      <c r="HE55" s="4"/>
      <c r="HF55" s="8"/>
      <c r="HG55" s="7"/>
      <c r="HH55" s="7"/>
      <c r="HI55" s="2" t="s">
        <v>138</v>
      </c>
      <c r="HJ55" s="2" t="s">
        <v>127</v>
      </c>
      <c r="HK55" s="2" t="s">
        <v>198</v>
      </c>
      <c r="HL55" s="2" t="s">
        <v>729</v>
      </c>
      <c r="HM55" s="2" t="s">
        <v>140</v>
      </c>
      <c r="HN55" s="2" t="s">
        <v>130</v>
      </c>
      <c r="HO55" s="4"/>
      <c r="HP55" s="8"/>
      <c r="HQ55" s="4"/>
      <c r="HR55" s="8"/>
      <c r="HS55" s="7"/>
      <c r="HT55" s="7"/>
      <c r="HU55" s="2" t="s">
        <v>176</v>
      </c>
      <c r="HV55" s="2" t="s">
        <v>127</v>
      </c>
      <c r="HW55" s="2" t="s">
        <v>130</v>
      </c>
      <c r="HX55" s="2" t="s">
        <v>130</v>
      </c>
      <c r="HY55" s="2" t="s">
        <v>140</v>
      </c>
      <c r="HZ55" s="2" t="s">
        <v>130</v>
      </c>
      <c r="IA55" s="4"/>
      <c r="IB55" s="8"/>
      <c r="IC55" s="4"/>
      <c r="ID55" s="8"/>
      <c r="IE55" s="7"/>
      <c r="IF55" s="7"/>
      <c r="IG55" s="2" t="s">
        <v>130</v>
      </c>
      <c r="IH55" s="2" t="s">
        <v>130</v>
      </c>
      <c r="II55" s="2" t="s">
        <v>130</v>
      </c>
      <c r="IJ55" s="2" t="s">
        <v>130</v>
      </c>
      <c r="IK55" s="2" t="s">
        <v>130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154</v>
      </c>
      <c r="IU55" s="2" t="s">
        <v>364</v>
      </c>
      <c r="IV55" s="2" t="s">
        <v>130</v>
      </c>
      <c r="IW55" s="2" t="s">
        <v>140</v>
      </c>
      <c r="IX55" s="2" t="s">
        <v>130</v>
      </c>
      <c r="IY55" s="4"/>
      <c r="IZ55" s="8"/>
      <c r="JA55" s="4"/>
      <c r="JB55" s="8"/>
      <c r="JC55" s="7"/>
      <c r="JD55" s="7"/>
      <c r="JE55" s="2" t="s">
        <v>173</v>
      </c>
      <c r="JF55" s="2" t="s">
        <v>127</v>
      </c>
      <c r="JG55" s="2" t="s">
        <v>130</v>
      </c>
      <c r="JH55" s="2" t="s">
        <v>130</v>
      </c>
      <c r="JI55" s="2" t="s">
        <v>140</v>
      </c>
      <c r="JJ55" s="2" t="s">
        <v>130</v>
      </c>
      <c r="JK55" s="4"/>
      <c r="JL55" s="8"/>
      <c r="JM55" s="4"/>
      <c r="JN55" s="8"/>
      <c r="JO55" s="7"/>
      <c r="JP55" s="7"/>
      <c r="JQ55" s="2" t="s">
        <v>212</v>
      </c>
      <c r="JR55" s="2" t="s">
        <v>127</v>
      </c>
      <c r="JS55" s="2" t="s">
        <v>130</v>
      </c>
      <c r="JT55" s="2" t="s">
        <v>130</v>
      </c>
      <c r="JU55" s="2" t="s">
        <v>140</v>
      </c>
      <c r="JV55" s="2" t="s">
        <v>130</v>
      </c>
      <c r="JW55" s="4"/>
      <c r="JX55" s="8"/>
      <c r="JY55" s="4"/>
      <c r="JZ55" s="8"/>
      <c r="KA55" s="7"/>
      <c r="KB55" s="7"/>
      <c r="KC55" s="2" t="s">
        <v>173</v>
      </c>
      <c r="KD55" s="2" t="s">
        <v>127</v>
      </c>
      <c r="KE55" s="2" t="s">
        <v>130</v>
      </c>
      <c r="KF55" s="2" t="s">
        <v>130</v>
      </c>
      <c r="KG55" s="2" t="s">
        <v>140</v>
      </c>
      <c r="KH55" s="2" t="s">
        <v>130</v>
      </c>
      <c r="KI55" s="4"/>
      <c r="KJ55" s="8"/>
      <c r="KK55" s="4"/>
      <c r="KL55" s="8"/>
      <c r="KM55" s="7"/>
      <c r="KN55" s="7"/>
      <c r="KO55" s="2" t="s">
        <v>138</v>
      </c>
      <c r="KP55" s="2" t="s">
        <v>127</v>
      </c>
      <c r="KQ55" s="2" t="s">
        <v>209</v>
      </c>
      <c r="KR55" s="2" t="s">
        <v>130</v>
      </c>
      <c r="KS55" s="2" t="s">
        <v>140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170</v>
      </c>
      <c r="LN55" s="2" t="s">
        <v>127</v>
      </c>
      <c r="LO55" s="2" t="s">
        <v>130</v>
      </c>
      <c r="LP55" s="2" t="s">
        <v>130</v>
      </c>
      <c r="LQ55" s="2" t="s">
        <v>140</v>
      </c>
      <c r="LR55" s="2" t="s">
        <v>130</v>
      </c>
      <c r="LS55" s="4"/>
      <c r="LT55" s="8"/>
      <c r="LU55" s="4"/>
      <c r="LV55" s="8"/>
      <c r="LW55" s="7"/>
      <c r="LX55" s="7"/>
      <c r="LY55" s="2" t="s">
        <v>138</v>
      </c>
      <c r="LZ55" s="2" t="s">
        <v>171</v>
      </c>
      <c r="MA55" s="2" t="s">
        <v>458</v>
      </c>
      <c r="MB55" s="2" t="s">
        <v>345</v>
      </c>
      <c r="MC55" s="2" t="s">
        <v>140</v>
      </c>
      <c r="MD55" s="2" t="s">
        <v>130</v>
      </c>
      <c r="ME55" s="4"/>
      <c r="MF55" s="8"/>
      <c r="MG55" s="4"/>
      <c r="MH55" s="8"/>
      <c r="MI55" s="7"/>
      <c r="MJ55" s="7"/>
      <c r="MK55" s="2" t="s">
        <v>173</v>
      </c>
      <c r="ML55" s="2" t="s">
        <v>127</v>
      </c>
      <c r="MM55" s="2" t="s">
        <v>130</v>
      </c>
      <c r="MN55" s="2" t="s">
        <v>130</v>
      </c>
      <c r="MO55" s="2" t="s">
        <v>140</v>
      </c>
      <c r="MP55" s="2" t="s">
        <v>130</v>
      </c>
      <c r="MQ55" s="4"/>
      <c r="MR55" s="8"/>
      <c r="MS55" s="4"/>
      <c r="MT55" s="8"/>
      <c r="MU55" s="7"/>
      <c r="MV55" s="7"/>
      <c r="MW55" s="2" t="s">
        <v>173</v>
      </c>
      <c r="MX55" s="2" t="s">
        <v>127</v>
      </c>
      <c r="MY55" s="2" t="s">
        <v>130</v>
      </c>
      <c r="MZ55" s="2" t="s">
        <v>130</v>
      </c>
      <c r="NA55" s="2" t="s">
        <v>140</v>
      </c>
      <c r="NB55" s="2" t="s">
        <v>130</v>
      </c>
      <c r="NC55" s="4"/>
      <c r="ND55" s="8"/>
      <c r="NE55" s="4"/>
      <c r="NF55" s="8"/>
      <c r="NG55" s="7"/>
      <c r="NH55" s="7"/>
      <c r="NI55" s="2" t="s">
        <v>138</v>
      </c>
      <c r="NJ55" s="2" t="s">
        <v>127</v>
      </c>
      <c r="NK55" s="2" t="s">
        <v>571</v>
      </c>
      <c r="NL55" s="2" t="s">
        <v>130</v>
      </c>
      <c r="NM55" s="2" t="s">
        <v>140</v>
      </c>
      <c r="NN55" s="2" t="s">
        <v>130</v>
      </c>
      <c r="NO55" s="4"/>
      <c r="NP55" s="8"/>
      <c r="NQ55" s="4"/>
      <c r="NR55" s="8"/>
      <c r="NS55" s="7"/>
      <c r="NT55" s="7"/>
      <c r="NU55" s="2" t="s">
        <v>173</v>
      </c>
      <c r="NV55" s="2" t="s">
        <v>154</v>
      </c>
      <c r="NW55" s="2" t="s">
        <v>130</v>
      </c>
      <c r="NX55" s="2" t="s">
        <v>130</v>
      </c>
      <c r="NY55" s="2" t="s">
        <v>140</v>
      </c>
      <c r="NZ55" s="2" t="s">
        <v>130</v>
      </c>
      <c r="OA55" s="4"/>
      <c r="OB55" s="8"/>
      <c r="OC55" s="4"/>
      <c r="OD55" s="8"/>
      <c r="OE55" s="7"/>
      <c r="OF55" s="7"/>
      <c r="OG55" s="2" t="s">
        <v>173</v>
      </c>
      <c r="OH55" s="2" t="s">
        <v>127</v>
      </c>
      <c r="OI55" s="2" t="s">
        <v>130</v>
      </c>
      <c r="OJ55" s="2" t="s">
        <v>130</v>
      </c>
      <c r="OK55" s="2" t="s">
        <v>140</v>
      </c>
      <c r="OL55" s="2" t="s">
        <v>130</v>
      </c>
      <c r="OM55" s="4"/>
      <c r="ON55" s="8"/>
      <c r="OO55" s="4"/>
      <c r="OP55" s="8"/>
      <c r="OQ55" s="7"/>
      <c r="OR55" s="7"/>
      <c r="OS55" s="2" t="s">
        <v>170</v>
      </c>
      <c r="OT55" s="2" t="s">
        <v>127</v>
      </c>
      <c r="OU55" s="2" t="s">
        <v>130</v>
      </c>
      <c r="OV55" s="2" t="s">
        <v>130</v>
      </c>
      <c r="OW55" s="2" t="s">
        <v>140</v>
      </c>
      <c r="OX55" s="2" t="s">
        <v>130</v>
      </c>
      <c r="OY55" s="4"/>
      <c r="OZ55" s="8"/>
      <c r="PA55" s="4"/>
      <c r="PB55" s="8"/>
      <c r="PC55" s="7"/>
      <c r="PD55" s="7"/>
      <c r="PE55" s="2" t="s">
        <v>173</v>
      </c>
      <c r="PF55" s="2" t="s">
        <v>127</v>
      </c>
      <c r="PG55" s="2" t="s">
        <v>130</v>
      </c>
      <c r="PH55" s="2" t="s">
        <v>130</v>
      </c>
      <c r="PI55" s="2" t="s">
        <v>140</v>
      </c>
      <c r="PJ55" s="2" t="s">
        <v>130</v>
      </c>
      <c r="PK55" s="4"/>
      <c r="PL55" s="8"/>
      <c r="PM55" s="4"/>
      <c r="PN55" s="8"/>
      <c r="PO55" s="7"/>
      <c r="PP55" s="7"/>
      <c r="PQ55" s="2" t="s">
        <v>173</v>
      </c>
      <c r="PR55" s="2" t="s">
        <v>127</v>
      </c>
      <c r="PS55" s="2" t="s">
        <v>130</v>
      </c>
      <c r="PT55" s="2" t="s">
        <v>130</v>
      </c>
      <c r="PU55" s="2" t="s">
        <v>140</v>
      </c>
      <c r="PV55" s="2" t="s">
        <v>130</v>
      </c>
      <c r="PW55" s="4"/>
      <c r="PX55" s="8"/>
      <c r="PY55" s="4"/>
      <c r="PZ55" s="8"/>
      <c r="QA55" s="7"/>
      <c r="QB55" s="7"/>
      <c r="QC55" s="2" t="s">
        <v>173</v>
      </c>
      <c r="QD55" s="2" t="s">
        <v>154</v>
      </c>
      <c r="QE55" s="2" t="s">
        <v>130</v>
      </c>
      <c r="QF55" s="2" t="s">
        <v>130</v>
      </c>
      <c r="QG55" s="2" t="s">
        <v>140</v>
      </c>
      <c r="QH55" s="2" t="s">
        <v>130</v>
      </c>
      <c r="QI55" s="4"/>
      <c r="QJ55" s="8"/>
      <c r="QK55" s="4"/>
      <c r="QL55" s="8"/>
      <c r="QM55" s="7"/>
      <c r="QN55" s="7"/>
      <c r="QO55" s="2" t="s">
        <v>173</v>
      </c>
      <c r="QP55" s="2" t="s">
        <v>127</v>
      </c>
      <c r="QQ55" s="2" t="s">
        <v>130</v>
      </c>
      <c r="QR55" s="2" t="s">
        <v>130</v>
      </c>
      <c r="QS55" s="2" t="s">
        <v>140</v>
      </c>
      <c r="QT55" s="2" t="s">
        <v>130</v>
      </c>
    </row>
    <row r="56">
      <c r="A56" s="2" t="s">
        <v>730</v>
      </c>
      <c r="B56" s="2" t="s">
        <v>119</v>
      </c>
      <c r="C56" s="2" t="s">
        <v>405</v>
      </c>
      <c r="D56" s="2" t="s">
        <v>121</v>
      </c>
      <c r="E56" s="2" t="s">
        <v>122</v>
      </c>
      <c r="F56" s="2" t="s">
        <v>696</v>
      </c>
      <c r="G56" s="2" t="s">
        <v>696</v>
      </c>
      <c r="H56" s="2" t="s">
        <v>696</v>
      </c>
      <c r="I56" s="2" t="s">
        <v>124</v>
      </c>
      <c r="J56" s="2" t="s">
        <v>269</v>
      </c>
      <c r="K56" s="2" t="s">
        <v>126</v>
      </c>
      <c r="L56" s="3">
        <v>77.9</v>
      </c>
      <c r="M56" s="3">
        <v>81.8</v>
      </c>
      <c r="N56" s="3">
        <v>166.99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132</v>
      </c>
      <c r="U56" s="2" t="s">
        <v>409</v>
      </c>
      <c r="V56" s="2" t="s">
        <v>133</v>
      </c>
      <c r="W56" s="2" t="s">
        <v>134</v>
      </c>
      <c r="X56" s="2" t="s">
        <v>130</v>
      </c>
      <c r="Y56" s="2" t="s">
        <v>697</v>
      </c>
      <c r="Z56" s="4">
        <v>284</v>
      </c>
      <c r="AA56" s="4">
        <f>=ROUNDDOWN(35.5,0)</f>
      </c>
      <c r="AB56" s="5">
        <v>8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191</v>
      </c>
      <c r="AQ56" s="8">
        <v>16482.99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0.0768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191</v>
      </c>
      <c r="BK56" s="8">
        <v>16482.99</v>
      </c>
      <c r="BL56" s="2" t="s">
        <v>731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170</v>
      </c>
      <c r="BV56" s="2" t="s">
        <v>127</v>
      </c>
      <c r="BW56" s="2" t="s">
        <v>130</v>
      </c>
      <c r="BX56" s="2" t="s">
        <v>130</v>
      </c>
      <c r="BY56" s="2" t="s">
        <v>140</v>
      </c>
      <c r="BZ56" s="2" t="s">
        <v>130</v>
      </c>
      <c r="CA56" s="4">
        <v>29</v>
      </c>
      <c r="CB56" s="8">
        <v>2423.24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410</v>
      </c>
      <c r="CJ56" s="2" t="s">
        <v>732</v>
      </c>
      <c r="CK56" s="2" t="s">
        <v>140</v>
      </c>
      <c r="CL56" s="2" t="s">
        <v>130</v>
      </c>
      <c r="CM56" s="4"/>
      <c r="CN56" s="8"/>
      <c r="CO56" s="4"/>
      <c r="CP56" s="8"/>
      <c r="CQ56" s="7"/>
      <c r="CR56" s="7"/>
      <c r="CS56" s="2" t="s">
        <v>170</v>
      </c>
      <c r="CT56" s="2" t="s">
        <v>127</v>
      </c>
      <c r="CU56" s="2" t="s">
        <v>130</v>
      </c>
      <c r="CV56" s="2" t="s">
        <v>130</v>
      </c>
      <c r="CW56" s="2" t="s">
        <v>140</v>
      </c>
      <c r="CX56" s="2" t="s">
        <v>130</v>
      </c>
      <c r="CY56" s="4">
        <v>65</v>
      </c>
      <c r="CZ56" s="8">
        <v>5651.1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410</v>
      </c>
      <c r="DH56" s="2" t="s">
        <v>733</v>
      </c>
      <c r="DI56" s="2" t="s">
        <v>140</v>
      </c>
      <c r="DJ56" s="2" t="s">
        <v>130</v>
      </c>
      <c r="DK56" s="4">
        <v>10</v>
      </c>
      <c r="DL56" s="8">
        <v>856.9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603</v>
      </c>
      <c r="DT56" s="2" t="s">
        <v>632</v>
      </c>
      <c r="DU56" s="2" t="s">
        <v>140</v>
      </c>
      <c r="DV56" s="2" t="s">
        <v>130</v>
      </c>
      <c r="DW56" s="4">
        <v>46</v>
      </c>
      <c r="DX56" s="8">
        <v>3950.48</v>
      </c>
      <c r="DY56" s="4"/>
      <c r="DZ56" s="8"/>
      <c r="EA56" s="7"/>
      <c r="EB56" s="7"/>
      <c r="EC56" s="2" t="s">
        <v>138</v>
      </c>
      <c r="ED56" s="2" t="s">
        <v>127</v>
      </c>
      <c r="EE56" s="2" t="s">
        <v>452</v>
      </c>
      <c r="EF56" s="2" t="s">
        <v>458</v>
      </c>
      <c r="EG56" s="2" t="s">
        <v>140</v>
      </c>
      <c r="EH56" s="2" t="s">
        <v>130</v>
      </c>
      <c r="EI56" s="4">
        <v>12</v>
      </c>
      <c r="EJ56" s="8">
        <v>979.32</v>
      </c>
      <c r="EK56" s="4"/>
      <c r="EL56" s="8"/>
      <c r="EM56" s="7"/>
      <c r="EN56" s="7"/>
      <c r="EO56" s="2" t="s">
        <v>138</v>
      </c>
      <c r="EP56" s="2" t="s">
        <v>127</v>
      </c>
      <c r="EQ56" s="2" t="s">
        <v>592</v>
      </c>
      <c r="ER56" s="2" t="s">
        <v>734</v>
      </c>
      <c r="ES56" s="2" t="s">
        <v>140</v>
      </c>
      <c r="ET56" s="2" t="s">
        <v>130</v>
      </c>
      <c r="EU56" s="4"/>
      <c r="EV56" s="8"/>
      <c r="EW56" s="4"/>
      <c r="EX56" s="8"/>
      <c r="EY56" s="7"/>
      <c r="EZ56" s="7"/>
      <c r="FA56" s="2" t="s">
        <v>208</v>
      </c>
      <c r="FB56" s="2" t="s">
        <v>127</v>
      </c>
      <c r="FC56" s="2" t="s">
        <v>130</v>
      </c>
      <c r="FD56" s="2" t="s">
        <v>130</v>
      </c>
      <c r="FE56" s="2" t="s">
        <v>140</v>
      </c>
      <c r="FF56" s="2" t="s">
        <v>130</v>
      </c>
      <c r="FG56" s="4">
        <v>6</v>
      </c>
      <c r="FH56" s="8">
        <v>473.32</v>
      </c>
      <c r="FI56" s="4"/>
      <c r="FJ56" s="8"/>
      <c r="FK56" s="7"/>
      <c r="FL56" s="7"/>
      <c r="FM56" s="2" t="s">
        <v>138</v>
      </c>
      <c r="FN56" s="2" t="s">
        <v>127</v>
      </c>
      <c r="FO56" s="2" t="s">
        <v>702</v>
      </c>
      <c r="FP56" s="2" t="s">
        <v>735</v>
      </c>
      <c r="FQ56" s="2" t="s">
        <v>140</v>
      </c>
      <c r="FR56" s="2" t="s">
        <v>130</v>
      </c>
      <c r="FS56" s="4">
        <v>3</v>
      </c>
      <c r="FT56" s="8">
        <v>500.97</v>
      </c>
      <c r="FU56" s="4"/>
      <c r="FV56" s="8"/>
      <c r="FW56" s="7"/>
      <c r="FX56" s="7"/>
      <c r="FY56" s="2" t="s">
        <v>138</v>
      </c>
      <c r="FZ56" s="2" t="s">
        <v>127</v>
      </c>
      <c r="GA56" s="2" t="s">
        <v>697</v>
      </c>
      <c r="GB56" s="2" t="s">
        <v>736</v>
      </c>
      <c r="GC56" s="2" t="s">
        <v>140</v>
      </c>
      <c r="GD56" s="2" t="s">
        <v>130</v>
      </c>
      <c r="GE56" s="4">
        <v>5</v>
      </c>
      <c r="GF56" s="8">
        <v>420.81</v>
      </c>
      <c r="GG56" s="4"/>
      <c r="GH56" s="8"/>
      <c r="GI56" s="7"/>
      <c r="GJ56" s="7"/>
      <c r="GK56" s="2" t="s">
        <v>138</v>
      </c>
      <c r="GL56" s="2" t="s">
        <v>127</v>
      </c>
      <c r="GM56" s="2" t="s">
        <v>566</v>
      </c>
      <c r="GN56" s="2" t="s">
        <v>651</v>
      </c>
      <c r="GO56" s="2" t="s">
        <v>140</v>
      </c>
      <c r="GP56" s="2" t="s">
        <v>130</v>
      </c>
      <c r="GQ56" s="4">
        <v>2</v>
      </c>
      <c r="GR56" s="8">
        <v>163.58</v>
      </c>
      <c r="GS56" s="4"/>
      <c r="GT56" s="8"/>
      <c r="GU56" s="7"/>
      <c r="GV56" s="7"/>
      <c r="GW56" s="2" t="s">
        <v>138</v>
      </c>
      <c r="GX56" s="2" t="s">
        <v>127</v>
      </c>
      <c r="GY56" s="2" t="s">
        <v>697</v>
      </c>
      <c r="GZ56" s="2" t="s">
        <v>737</v>
      </c>
      <c r="HA56" s="2" t="s">
        <v>140</v>
      </c>
      <c r="HB56" s="2" t="s">
        <v>130</v>
      </c>
      <c r="HC56" s="4">
        <v>13</v>
      </c>
      <c r="HD56" s="8">
        <v>1063.27</v>
      </c>
      <c r="HE56" s="4"/>
      <c r="HF56" s="8"/>
      <c r="HG56" s="7"/>
      <c r="HH56" s="7"/>
      <c r="HI56" s="2" t="s">
        <v>138</v>
      </c>
      <c r="HJ56" s="2" t="s">
        <v>127</v>
      </c>
      <c r="HK56" s="2" t="s">
        <v>198</v>
      </c>
      <c r="HL56" s="2" t="s">
        <v>728</v>
      </c>
      <c r="HM56" s="2" t="s">
        <v>140</v>
      </c>
      <c r="HN56" s="2" t="s">
        <v>130</v>
      </c>
      <c r="HO56" s="4"/>
      <c r="HP56" s="8"/>
      <c r="HQ56" s="4"/>
      <c r="HR56" s="8"/>
      <c r="HS56" s="7"/>
      <c r="HT56" s="7"/>
      <c r="HU56" s="2" t="s">
        <v>176</v>
      </c>
      <c r="HV56" s="2" t="s">
        <v>127</v>
      </c>
      <c r="HW56" s="2" t="s">
        <v>130</v>
      </c>
      <c r="HX56" s="2" t="s">
        <v>130</v>
      </c>
      <c r="HY56" s="2" t="s">
        <v>140</v>
      </c>
      <c r="HZ56" s="2" t="s">
        <v>130</v>
      </c>
      <c r="IA56" s="4"/>
      <c r="IB56" s="8"/>
      <c r="IC56" s="4"/>
      <c r="ID56" s="8"/>
      <c r="IE56" s="7"/>
      <c r="IF56" s="7"/>
      <c r="IG56" s="2" t="s">
        <v>130</v>
      </c>
      <c r="IH56" s="2" t="s">
        <v>130</v>
      </c>
      <c r="II56" s="2" t="s">
        <v>130</v>
      </c>
      <c r="IJ56" s="2" t="s">
        <v>130</v>
      </c>
      <c r="IK56" s="2" t="s">
        <v>130</v>
      </c>
      <c r="IL56" s="2" t="s">
        <v>130</v>
      </c>
      <c r="IM56" s="4"/>
      <c r="IN56" s="8"/>
      <c r="IO56" s="4"/>
      <c r="IP56" s="8"/>
      <c r="IQ56" s="7"/>
      <c r="IR56" s="7"/>
      <c r="IS56" s="2" t="s">
        <v>138</v>
      </c>
      <c r="IT56" s="2" t="s">
        <v>154</v>
      </c>
      <c r="IU56" s="2" t="s">
        <v>364</v>
      </c>
      <c r="IV56" s="2" t="s">
        <v>130</v>
      </c>
      <c r="IW56" s="2" t="s">
        <v>140</v>
      </c>
      <c r="IX56" s="2" t="s">
        <v>130</v>
      </c>
      <c r="IY56" s="4"/>
      <c r="IZ56" s="8"/>
      <c r="JA56" s="4"/>
      <c r="JB56" s="8"/>
      <c r="JC56" s="7"/>
      <c r="JD56" s="7"/>
      <c r="JE56" s="2" t="s">
        <v>173</v>
      </c>
      <c r="JF56" s="2" t="s">
        <v>127</v>
      </c>
      <c r="JG56" s="2" t="s">
        <v>130</v>
      </c>
      <c r="JH56" s="2" t="s">
        <v>130</v>
      </c>
      <c r="JI56" s="2" t="s">
        <v>140</v>
      </c>
      <c r="JJ56" s="2" t="s">
        <v>130</v>
      </c>
      <c r="JK56" s="4"/>
      <c r="JL56" s="8"/>
      <c r="JM56" s="4"/>
      <c r="JN56" s="8"/>
      <c r="JO56" s="7"/>
      <c r="JP56" s="7"/>
      <c r="JQ56" s="2" t="s">
        <v>212</v>
      </c>
      <c r="JR56" s="2" t="s">
        <v>127</v>
      </c>
      <c r="JS56" s="2" t="s">
        <v>130</v>
      </c>
      <c r="JT56" s="2" t="s">
        <v>130</v>
      </c>
      <c r="JU56" s="2" t="s">
        <v>140</v>
      </c>
      <c r="JV56" s="2" t="s">
        <v>130</v>
      </c>
      <c r="JW56" s="4"/>
      <c r="JX56" s="8"/>
      <c r="JY56" s="4"/>
      <c r="JZ56" s="8"/>
      <c r="KA56" s="7"/>
      <c r="KB56" s="7"/>
      <c r="KC56" s="2" t="s">
        <v>173</v>
      </c>
      <c r="KD56" s="2" t="s">
        <v>127</v>
      </c>
      <c r="KE56" s="2" t="s">
        <v>130</v>
      </c>
      <c r="KF56" s="2" t="s">
        <v>130</v>
      </c>
      <c r="KG56" s="2" t="s">
        <v>140</v>
      </c>
      <c r="KH56" s="2" t="s">
        <v>130</v>
      </c>
      <c r="KI56" s="4"/>
      <c r="KJ56" s="8"/>
      <c r="KK56" s="4"/>
      <c r="KL56" s="8"/>
      <c r="KM56" s="7"/>
      <c r="KN56" s="7"/>
      <c r="KO56" s="2" t="s">
        <v>138</v>
      </c>
      <c r="KP56" s="2" t="s">
        <v>127</v>
      </c>
      <c r="KQ56" s="2" t="s">
        <v>209</v>
      </c>
      <c r="KR56" s="2" t="s">
        <v>130</v>
      </c>
      <c r="KS56" s="2" t="s">
        <v>140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170</v>
      </c>
      <c r="LN56" s="2" t="s">
        <v>127</v>
      </c>
      <c r="LO56" s="2" t="s">
        <v>130</v>
      </c>
      <c r="LP56" s="2" t="s">
        <v>130</v>
      </c>
      <c r="LQ56" s="2" t="s">
        <v>140</v>
      </c>
      <c r="LR56" s="2" t="s">
        <v>130</v>
      </c>
      <c r="LS56" s="4"/>
      <c r="LT56" s="8"/>
      <c r="LU56" s="4"/>
      <c r="LV56" s="8"/>
      <c r="LW56" s="7"/>
      <c r="LX56" s="7"/>
      <c r="LY56" s="2" t="s">
        <v>138</v>
      </c>
      <c r="LZ56" s="2" t="s">
        <v>171</v>
      </c>
      <c r="MA56" s="2" t="s">
        <v>465</v>
      </c>
      <c r="MB56" s="2" t="s">
        <v>476</v>
      </c>
      <c r="MC56" s="2" t="s">
        <v>140</v>
      </c>
      <c r="MD56" s="2" t="s">
        <v>130</v>
      </c>
      <c r="ME56" s="4"/>
      <c r="MF56" s="8"/>
      <c r="MG56" s="4"/>
      <c r="MH56" s="8"/>
      <c r="MI56" s="7"/>
      <c r="MJ56" s="7"/>
      <c r="MK56" s="2" t="s">
        <v>173</v>
      </c>
      <c r="ML56" s="2" t="s">
        <v>127</v>
      </c>
      <c r="MM56" s="2" t="s">
        <v>130</v>
      </c>
      <c r="MN56" s="2" t="s">
        <v>130</v>
      </c>
      <c r="MO56" s="2" t="s">
        <v>140</v>
      </c>
      <c r="MP56" s="2" t="s">
        <v>130</v>
      </c>
      <c r="MQ56" s="4"/>
      <c r="MR56" s="8"/>
      <c r="MS56" s="4"/>
      <c r="MT56" s="8"/>
      <c r="MU56" s="7"/>
      <c r="MV56" s="7"/>
      <c r="MW56" s="2" t="s">
        <v>173</v>
      </c>
      <c r="MX56" s="2" t="s">
        <v>127</v>
      </c>
      <c r="MY56" s="2" t="s">
        <v>130</v>
      </c>
      <c r="MZ56" s="2" t="s">
        <v>130</v>
      </c>
      <c r="NA56" s="2" t="s">
        <v>140</v>
      </c>
      <c r="NB56" s="2" t="s">
        <v>130</v>
      </c>
      <c r="NC56" s="4"/>
      <c r="ND56" s="8"/>
      <c r="NE56" s="4"/>
      <c r="NF56" s="8"/>
      <c r="NG56" s="7"/>
      <c r="NH56" s="7"/>
      <c r="NI56" s="2" t="s">
        <v>138</v>
      </c>
      <c r="NJ56" s="2" t="s">
        <v>127</v>
      </c>
      <c r="NK56" s="2" t="s">
        <v>571</v>
      </c>
      <c r="NL56" s="2" t="s">
        <v>130</v>
      </c>
      <c r="NM56" s="2" t="s">
        <v>140</v>
      </c>
      <c r="NN56" s="2" t="s">
        <v>130</v>
      </c>
      <c r="NO56" s="4"/>
      <c r="NP56" s="8"/>
      <c r="NQ56" s="4"/>
      <c r="NR56" s="8"/>
      <c r="NS56" s="7"/>
      <c r="NT56" s="7"/>
      <c r="NU56" s="2" t="s">
        <v>173</v>
      </c>
      <c r="NV56" s="2" t="s">
        <v>154</v>
      </c>
      <c r="NW56" s="2" t="s">
        <v>130</v>
      </c>
      <c r="NX56" s="2" t="s">
        <v>130</v>
      </c>
      <c r="NY56" s="2" t="s">
        <v>140</v>
      </c>
      <c r="NZ56" s="2" t="s">
        <v>130</v>
      </c>
      <c r="OA56" s="4"/>
      <c r="OB56" s="8"/>
      <c r="OC56" s="4"/>
      <c r="OD56" s="8"/>
      <c r="OE56" s="7"/>
      <c r="OF56" s="7"/>
      <c r="OG56" s="2" t="s">
        <v>173</v>
      </c>
      <c r="OH56" s="2" t="s">
        <v>127</v>
      </c>
      <c r="OI56" s="2" t="s">
        <v>130</v>
      </c>
      <c r="OJ56" s="2" t="s">
        <v>130</v>
      </c>
      <c r="OK56" s="2" t="s">
        <v>140</v>
      </c>
      <c r="OL56" s="2" t="s">
        <v>130</v>
      </c>
      <c r="OM56" s="4"/>
      <c r="ON56" s="8"/>
      <c r="OO56" s="4"/>
      <c r="OP56" s="8"/>
      <c r="OQ56" s="7"/>
      <c r="OR56" s="7"/>
      <c r="OS56" s="2" t="s">
        <v>170</v>
      </c>
      <c r="OT56" s="2" t="s">
        <v>127</v>
      </c>
      <c r="OU56" s="2" t="s">
        <v>130</v>
      </c>
      <c r="OV56" s="2" t="s">
        <v>130</v>
      </c>
      <c r="OW56" s="2" t="s">
        <v>140</v>
      </c>
      <c r="OX56" s="2" t="s">
        <v>130</v>
      </c>
      <c r="OY56" s="4"/>
      <c r="OZ56" s="8"/>
      <c r="PA56" s="4"/>
      <c r="PB56" s="8"/>
      <c r="PC56" s="7"/>
      <c r="PD56" s="7"/>
      <c r="PE56" s="2" t="s">
        <v>173</v>
      </c>
      <c r="PF56" s="2" t="s">
        <v>127</v>
      </c>
      <c r="PG56" s="2" t="s">
        <v>130</v>
      </c>
      <c r="PH56" s="2" t="s">
        <v>130</v>
      </c>
      <c r="PI56" s="2" t="s">
        <v>140</v>
      </c>
      <c r="PJ56" s="2" t="s">
        <v>130</v>
      </c>
      <c r="PK56" s="4"/>
      <c r="PL56" s="8"/>
      <c r="PM56" s="4"/>
      <c r="PN56" s="8"/>
      <c r="PO56" s="7"/>
      <c r="PP56" s="7"/>
      <c r="PQ56" s="2" t="s">
        <v>173</v>
      </c>
      <c r="PR56" s="2" t="s">
        <v>127</v>
      </c>
      <c r="PS56" s="2" t="s">
        <v>130</v>
      </c>
      <c r="PT56" s="2" t="s">
        <v>130</v>
      </c>
      <c r="PU56" s="2" t="s">
        <v>140</v>
      </c>
      <c r="PV56" s="2" t="s">
        <v>130</v>
      </c>
      <c r="PW56" s="4"/>
      <c r="PX56" s="8"/>
      <c r="PY56" s="4"/>
      <c r="PZ56" s="8"/>
      <c r="QA56" s="7"/>
      <c r="QB56" s="7"/>
      <c r="QC56" s="2" t="s">
        <v>173</v>
      </c>
      <c r="QD56" s="2" t="s">
        <v>154</v>
      </c>
      <c r="QE56" s="2" t="s">
        <v>130</v>
      </c>
      <c r="QF56" s="2" t="s">
        <v>130</v>
      </c>
      <c r="QG56" s="2" t="s">
        <v>140</v>
      </c>
      <c r="QH56" s="2" t="s">
        <v>130</v>
      </c>
      <c r="QI56" s="4"/>
      <c r="QJ56" s="8"/>
      <c r="QK56" s="4"/>
      <c r="QL56" s="8"/>
      <c r="QM56" s="7"/>
      <c r="QN56" s="7"/>
      <c r="QO56" s="2" t="s">
        <v>173</v>
      </c>
      <c r="QP56" s="2" t="s">
        <v>127</v>
      </c>
      <c r="QQ56" s="2" t="s">
        <v>130</v>
      </c>
      <c r="QR56" s="2" t="s">
        <v>130</v>
      </c>
      <c r="QS56" s="2" t="s">
        <v>140</v>
      </c>
      <c r="QT56" s="2" t="s">
        <v>130</v>
      </c>
    </row>
    <row r="57">
      <c r="A57" s="2" t="s">
        <v>738</v>
      </c>
      <c r="B57" s="2" t="s">
        <v>119</v>
      </c>
      <c r="C57" s="2" t="s">
        <v>739</v>
      </c>
      <c r="D57" s="2" t="s">
        <v>121</v>
      </c>
      <c r="E57" s="2" t="s">
        <v>122</v>
      </c>
      <c r="F57" s="2" t="s">
        <v>740</v>
      </c>
      <c r="G57" s="2" t="s">
        <v>740</v>
      </c>
      <c r="H57" s="2" t="s">
        <v>740</v>
      </c>
      <c r="I57" s="2" t="s">
        <v>636</v>
      </c>
      <c r="J57" s="2" t="s">
        <v>125</v>
      </c>
      <c r="K57" s="2" t="s">
        <v>126</v>
      </c>
      <c r="L57" s="3">
        <v>43.2</v>
      </c>
      <c r="M57" s="3">
        <v>45.36</v>
      </c>
      <c r="N57" s="3">
        <v>89.99</v>
      </c>
      <c r="O57" s="2" t="s">
        <v>127</v>
      </c>
      <c r="P57" s="2" t="s">
        <v>741</v>
      </c>
      <c r="Q57" s="2" t="s">
        <v>129</v>
      </c>
      <c r="R57" s="2" t="s">
        <v>130</v>
      </c>
      <c r="S57" s="2" t="s">
        <v>742</v>
      </c>
      <c r="T57" s="2" t="s">
        <v>743</v>
      </c>
      <c r="U57" s="2" t="s">
        <v>409</v>
      </c>
      <c r="V57" s="2" t="s">
        <v>133</v>
      </c>
      <c r="W57" s="2" t="s">
        <v>134</v>
      </c>
      <c r="X57" s="2" t="s">
        <v>130</v>
      </c>
      <c r="Y57" s="2" t="s">
        <v>744</v>
      </c>
      <c r="Z57" s="4">
        <v>227</v>
      </c>
      <c r="AA57" s="4">
        <f>=ROUNDDOWN(37.8333333333333,0)</f>
      </c>
      <c r="AB57" s="5">
        <v>6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132</v>
      </c>
      <c r="AQ57" s="8">
        <v>6058.29</v>
      </c>
      <c r="AR57" s="4"/>
      <c r="AS57" s="8"/>
      <c r="AT57" s="7"/>
      <c r="AU57" s="7"/>
      <c r="AV57" s="4">
        <v>2698</v>
      </c>
      <c r="AW57" s="8">
        <v>192157.04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0.0315</v>
      </c>
      <c r="BC57" s="4">
        <v>2698</v>
      </c>
      <c r="BD57" s="8">
        <v>192157.04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1</v>
      </c>
      <c r="BJ57" s="4">
        <v>132</v>
      </c>
      <c r="BK57" s="8">
        <v>6058.29</v>
      </c>
      <c r="BL57" s="2" t="s">
        <v>745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154</v>
      </c>
      <c r="BW57" s="2" t="s">
        <v>130</v>
      </c>
      <c r="BX57" s="2" t="s">
        <v>746</v>
      </c>
      <c r="BY57" s="2" t="s">
        <v>140</v>
      </c>
      <c r="BZ57" s="2" t="s">
        <v>130</v>
      </c>
      <c r="CA57" s="4">
        <v>33</v>
      </c>
      <c r="CB57" s="8">
        <v>1489.95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183</v>
      </c>
      <c r="CJ57" s="2" t="s">
        <v>383</v>
      </c>
      <c r="CK57" s="2" t="s">
        <v>140</v>
      </c>
      <c r="CL57" s="2" t="s">
        <v>130</v>
      </c>
      <c r="CM57" s="4"/>
      <c r="CN57" s="8"/>
      <c r="CO57" s="4"/>
      <c r="CP57" s="8"/>
      <c r="CQ57" s="7"/>
      <c r="CR57" s="7"/>
      <c r="CS57" s="2" t="s">
        <v>130</v>
      </c>
      <c r="CT57" s="2" t="s">
        <v>130</v>
      </c>
      <c r="CU57" s="2" t="s">
        <v>130</v>
      </c>
      <c r="CV57" s="2" t="s">
        <v>130</v>
      </c>
      <c r="CW57" s="2" t="s">
        <v>130</v>
      </c>
      <c r="CX57" s="2" t="s">
        <v>130</v>
      </c>
      <c r="CY57" s="4">
        <v>24</v>
      </c>
      <c r="CZ57" s="8">
        <v>1093.68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747</v>
      </c>
      <c r="DH57" s="2" t="s">
        <v>748</v>
      </c>
      <c r="DI57" s="2" t="s">
        <v>140</v>
      </c>
      <c r="DJ57" s="2" t="s">
        <v>130</v>
      </c>
      <c r="DK57" s="4">
        <v>12</v>
      </c>
      <c r="DL57" s="8">
        <v>540</v>
      </c>
      <c r="DM57" s="4"/>
      <c r="DN57" s="8"/>
      <c r="DO57" s="7"/>
      <c r="DP57" s="7"/>
      <c r="DQ57" s="2" t="s">
        <v>138</v>
      </c>
      <c r="DR57" s="2" t="s">
        <v>127</v>
      </c>
      <c r="DS57" s="2" t="s">
        <v>213</v>
      </c>
      <c r="DT57" s="2" t="s">
        <v>749</v>
      </c>
      <c r="DU57" s="2" t="s">
        <v>140</v>
      </c>
      <c r="DV57" s="2" t="s">
        <v>130</v>
      </c>
      <c r="DW57" s="4">
        <v>5</v>
      </c>
      <c r="DX57" s="8">
        <v>238.15</v>
      </c>
      <c r="DY57" s="4"/>
      <c r="DZ57" s="8"/>
      <c r="EA57" s="7"/>
      <c r="EB57" s="7"/>
      <c r="EC57" s="2" t="s">
        <v>138</v>
      </c>
      <c r="ED57" s="2" t="s">
        <v>127</v>
      </c>
      <c r="EE57" s="2" t="s">
        <v>187</v>
      </c>
      <c r="EF57" s="2" t="s">
        <v>750</v>
      </c>
      <c r="EG57" s="2" t="s">
        <v>140</v>
      </c>
      <c r="EH57" s="2" t="s">
        <v>130</v>
      </c>
      <c r="EI57" s="4">
        <v>8</v>
      </c>
      <c r="EJ57" s="8">
        <v>417.28</v>
      </c>
      <c r="EK57" s="4"/>
      <c r="EL57" s="8"/>
      <c r="EM57" s="7"/>
      <c r="EN57" s="7"/>
      <c r="EO57" s="2" t="s">
        <v>138</v>
      </c>
      <c r="EP57" s="2" t="s">
        <v>127</v>
      </c>
      <c r="EQ57" s="2" t="s">
        <v>700</v>
      </c>
      <c r="ER57" s="2" t="s">
        <v>456</v>
      </c>
      <c r="ES57" s="2" t="s">
        <v>140</v>
      </c>
      <c r="ET57" s="2" t="s">
        <v>130</v>
      </c>
      <c r="EU57" s="4">
        <v>13</v>
      </c>
      <c r="EV57" s="8">
        <v>639.86</v>
      </c>
      <c r="EW57" s="4"/>
      <c r="EX57" s="8"/>
      <c r="EY57" s="7"/>
      <c r="EZ57" s="7"/>
      <c r="FA57" s="2" t="s">
        <v>138</v>
      </c>
      <c r="FB57" s="2" t="s">
        <v>127</v>
      </c>
      <c r="FC57" s="2" t="s">
        <v>751</v>
      </c>
      <c r="FD57" s="2" t="s">
        <v>752</v>
      </c>
      <c r="FE57" s="2" t="s">
        <v>140</v>
      </c>
      <c r="FF57" s="2" t="s">
        <v>130</v>
      </c>
      <c r="FG57" s="4">
        <v>13</v>
      </c>
      <c r="FH57" s="8">
        <v>549.78</v>
      </c>
      <c r="FI57" s="4"/>
      <c r="FJ57" s="8"/>
      <c r="FK57" s="7"/>
      <c r="FL57" s="7"/>
      <c r="FM57" s="2" t="s">
        <v>138</v>
      </c>
      <c r="FN57" s="2" t="s">
        <v>127</v>
      </c>
      <c r="FO57" s="2" t="s">
        <v>155</v>
      </c>
      <c r="FP57" s="2" t="s">
        <v>753</v>
      </c>
      <c r="FQ57" s="2" t="s">
        <v>140</v>
      </c>
      <c r="FR57" s="2" t="s">
        <v>130</v>
      </c>
      <c r="FS57" s="4"/>
      <c r="FT57" s="8"/>
      <c r="FU57" s="4"/>
      <c r="FV57" s="8"/>
      <c r="FW57" s="7"/>
      <c r="FX57" s="7"/>
      <c r="FY57" s="2" t="s">
        <v>138</v>
      </c>
      <c r="FZ57" s="2" t="s">
        <v>127</v>
      </c>
      <c r="GA57" s="2" t="s">
        <v>754</v>
      </c>
      <c r="GB57" s="2" t="s">
        <v>755</v>
      </c>
      <c r="GC57" s="2" t="s">
        <v>140</v>
      </c>
      <c r="GD57" s="2" t="s">
        <v>130</v>
      </c>
      <c r="GE57" s="4">
        <v>3</v>
      </c>
      <c r="GF57" s="8">
        <v>134.94</v>
      </c>
      <c r="GG57" s="4"/>
      <c r="GH57" s="8"/>
      <c r="GI57" s="7"/>
      <c r="GJ57" s="7"/>
      <c r="GK57" s="2" t="s">
        <v>138</v>
      </c>
      <c r="GL57" s="2" t="s">
        <v>127</v>
      </c>
      <c r="GM57" s="2" t="s">
        <v>195</v>
      </c>
      <c r="GN57" s="2" t="s">
        <v>342</v>
      </c>
      <c r="GO57" s="2" t="s">
        <v>140</v>
      </c>
      <c r="GP57" s="2" t="s">
        <v>130</v>
      </c>
      <c r="GQ57" s="4">
        <v>18</v>
      </c>
      <c r="GR57" s="8">
        <v>811.76</v>
      </c>
      <c r="GS57" s="4"/>
      <c r="GT57" s="8"/>
      <c r="GU57" s="7"/>
      <c r="GV57" s="7"/>
      <c r="GW57" s="2" t="s">
        <v>138</v>
      </c>
      <c r="GX57" s="2" t="s">
        <v>127</v>
      </c>
      <c r="GY57" s="2" t="s">
        <v>754</v>
      </c>
      <c r="GZ57" s="2" t="s">
        <v>756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173</v>
      </c>
      <c r="HJ57" s="2" t="s">
        <v>127</v>
      </c>
      <c r="HK57" s="2" t="s">
        <v>130</v>
      </c>
      <c r="HL57" s="2" t="s">
        <v>130</v>
      </c>
      <c r="HM57" s="2" t="s">
        <v>140</v>
      </c>
      <c r="HN57" s="2" t="s">
        <v>130</v>
      </c>
      <c r="HO57" s="4">
        <v>3</v>
      </c>
      <c r="HP57" s="8">
        <v>142.89</v>
      </c>
      <c r="HQ57" s="4"/>
      <c r="HR57" s="8"/>
      <c r="HS57" s="7"/>
      <c r="HT57" s="7"/>
      <c r="HU57" s="2" t="s">
        <v>138</v>
      </c>
      <c r="HV57" s="2" t="s">
        <v>127</v>
      </c>
      <c r="HW57" s="2" t="s">
        <v>598</v>
      </c>
      <c r="HX57" s="2" t="s">
        <v>662</v>
      </c>
      <c r="HY57" s="2" t="s">
        <v>140</v>
      </c>
      <c r="HZ57" s="2" t="s">
        <v>130</v>
      </c>
      <c r="IA57" s="4"/>
      <c r="IB57" s="8"/>
      <c r="IC57" s="4"/>
      <c r="ID57" s="8"/>
      <c r="IE57" s="7"/>
      <c r="IF57" s="7"/>
      <c r="IG57" s="2" t="s">
        <v>173</v>
      </c>
      <c r="IH57" s="2" t="s">
        <v>127</v>
      </c>
      <c r="II57" s="2" t="s">
        <v>130</v>
      </c>
      <c r="IJ57" s="2" t="s">
        <v>130</v>
      </c>
      <c r="IK57" s="2" t="s">
        <v>140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154</v>
      </c>
      <c r="IU57" s="2" t="s">
        <v>757</v>
      </c>
      <c r="IV57" s="2" t="s">
        <v>758</v>
      </c>
      <c r="IW57" s="2" t="s">
        <v>140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127</v>
      </c>
      <c r="JG57" s="2" t="s">
        <v>759</v>
      </c>
      <c r="JH57" s="2" t="s">
        <v>218</v>
      </c>
      <c r="JI57" s="2" t="s">
        <v>140</v>
      </c>
      <c r="JJ57" s="2" t="s">
        <v>130</v>
      </c>
      <c r="JK57" s="4"/>
      <c r="JL57" s="8"/>
      <c r="JM57" s="4"/>
      <c r="JN57" s="8"/>
      <c r="JO57" s="7"/>
      <c r="JP57" s="7"/>
      <c r="JQ57" s="2" t="s">
        <v>138</v>
      </c>
      <c r="JR57" s="2" t="s">
        <v>127</v>
      </c>
      <c r="JS57" s="2" t="s">
        <v>165</v>
      </c>
      <c r="JT57" s="2" t="s">
        <v>760</v>
      </c>
      <c r="JU57" s="2" t="s">
        <v>140</v>
      </c>
      <c r="JV57" s="2" t="s">
        <v>130</v>
      </c>
      <c r="JW57" s="4"/>
      <c r="JX57" s="8"/>
      <c r="JY57" s="4"/>
      <c r="JZ57" s="8"/>
      <c r="KA57" s="7"/>
      <c r="KB57" s="7"/>
      <c r="KC57" s="2" t="s">
        <v>173</v>
      </c>
      <c r="KD57" s="2" t="s">
        <v>127</v>
      </c>
      <c r="KE57" s="2" t="s">
        <v>484</v>
      </c>
      <c r="KF57" s="2" t="s">
        <v>130</v>
      </c>
      <c r="KG57" s="2" t="s">
        <v>140</v>
      </c>
      <c r="KH57" s="2" t="s">
        <v>130</v>
      </c>
      <c r="KI57" s="4"/>
      <c r="KJ57" s="8"/>
      <c r="KK57" s="4"/>
      <c r="KL57" s="8"/>
      <c r="KM57" s="7"/>
      <c r="KN57" s="7"/>
      <c r="KO57" s="2" t="s">
        <v>138</v>
      </c>
      <c r="KP57" s="2" t="s">
        <v>127</v>
      </c>
      <c r="KQ57" s="2" t="s">
        <v>209</v>
      </c>
      <c r="KR57" s="2" t="s">
        <v>130</v>
      </c>
      <c r="KS57" s="2" t="s">
        <v>140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170</v>
      </c>
      <c r="LN57" s="2" t="s">
        <v>127</v>
      </c>
      <c r="LO57" s="2" t="s">
        <v>130</v>
      </c>
      <c r="LP57" s="2" t="s">
        <v>130</v>
      </c>
      <c r="LQ57" s="2" t="s">
        <v>140</v>
      </c>
      <c r="LR57" s="2" t="s">
        <v>130</v>
      </c>
      <c r="LS57" s="4"/>
      <c r="LT57" s="8"/>
      <c r="LU57" s="4"/>
      <c r="LV57" s="8"/>
      <c r="LW57" s="7"/>
      <c r="LX57" s="7"/>
      <c r="LY57" s="2" t="s">
        <v>138</v>
      </c>
      <c r="LZ57" s="2" t="s">
        <v>171</v>
      </c>
      <c r="MA57" s="2" t="s">
        <v>210</v>
      </c>
      <c r="MB57" s="2" t="s">
        <v>337</v>
      </c>
      <c r="MC57" s="2" t="s">
        <v>140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173</v>
      </c>
      <c r="MX57" s="2" t="s">
        <v>127</v>
      </c>
      <c r="MY57" s="2" t="s">
        <v>130</v>
      </c>
      <c r="MZ57" s="2" t="s">
        <v>130</v>
      </c>
      <c r="NA57" s="2" t="s">
        <v>140</v>
      </c>
      <c r="NB57" s="2" t="s">
        <v>130</v>
      </c>
      <c r="NC57" s="4"/>
      <c r="ND57" s="8"/>
      <c r="NE57" s="4"/>
      <c r="NF57" s="8"/>
      <c r="NG57" s="7"/>
      <c r="NH57" s="7"/>
      <c r="NI57" s="2" t="s">
        <v>138</v>
      </c>
      <c r="NJ57" s="2" t="s">
        <v>127</v>
      </c>
      <c r="NK57" s="2" t="s">
        <v>571</v>
      </c>
      <c r="NL57" s="2" t="s">
        <v>130</v>
      </c>
      <c r="NM57" s="2" t="s">
        <v>140</v>
      </c>
      <c r="NN57" s="2" t="s">
        <v>130</v>
      </c>
      <c r="NO57" s="4"/>
      <c r="NP57" s="8"/>
      <c r="NQ57" s="4"/>
      <c r="NR57" s="8"/>
      <c r="NS57" s="7"/>
      <c r="NT57" s="7"/>
      <c r="NU57" s="2" t="s">
        <v>173</v>
      </c>
      <c r="NV57" s="2" t="s">
        <v>154</v>
      </c>
      <c r="NW57" s="2" t="s">
        <v>130</v>
      </c>
      <c r="NX57" s="2" t="s">
        <v>130</v>
      </c>
      <c r="NY57" s="2" t="s">
        <v>140</v>
      </c>
      <c r="NZ57" s="2" t="s">
        <v>130</v>
      </c>
      <c r="OA57" s="4"/>
      <c r="OB57" s="8"/>
      <c r="OC57" s="4"/>
      <c r="OD57" s="8"/>
      <c r="OE57" s="7"/>
      <c r="OF57" s="7"/>
      <c r="OG57" s="2" t="s">
        <v>170</v>
      </c>
      <c r="OH57" s="2" t="s">
        <v>127</v>
      </c>
      <c r="OI57" s="2" t="s">
        <v>130</v>
      </c>
      <c r="OJ57" s="2" t="s">
        <v>130</v>
      </c>
      <c r="OK57" s="2" t="s">
        <v>140</v>
      </c>
      <c r="OL57" s="2" t="s">
        <v>130</v>
      </c>
      <c r="OM57" s="4"/>
      <c r="ON57" s="8"/>
      <c r="OO57" s="4"/>
      <c r="OP57" s="8"/>
      <c r="OQ57" s="7"/>
      <c r="OR57" s="7"/>
      <c r="OS57" s="2" t="s">
        <v>170</v>
      </c>
      <c r="OT57" s="2" t="s">
        <v>127</v>
      </c>
      <c r="OU57" s="2" t="s">
        <v>130</v>
      </c>
      <c r="OV57" s="2" t="s">
        <v>130</v>
      </c>
      <c r="OW57" s="2" t="s">
        <v>140</v>
      </c>
      <c r="OX57" s="2" t="s">
        <v>130</v>
      </c>
      <c r="OY57" s="4"/>
      <c r="OZ57" s="8"/>
      <c r="PA57" s="4"/>
      <c r="PB57" s="8"/>
      <c r="PC57" s="7"/>
      <c r="PD57" s="7"/>
      <c r="PE57" s="2" t="s">
        <v>173</v>
      </c>
      <c r="PF57" s="2" t="s">
        <v>127</v>
      </c>
      <c r="PG57" s="2" t="s">
        <v>130</v>
      </c>
      <c r="PH57" s="2" t="s">
        <v>130</v>
      </c>
      <c r="PI57" s="2" t="s">
        <v>140</v>
      </c>
      <c r="PJ57" s="2" t="s">
        <v>130</v>
      </c>
      <c r="PK57" s="4"/>
      <c r="PL57" s="8"/>
      <c r="PM57" s="4"/>
      <c r="PN57" s="8"/>
      <c r="PO57" s="7"/>
      <c r="PP57" s="7"/>
      <c r="PQ57" s="2" t="s">
        <v>173</v>
      </c>
      <c r="PR57" s="2" t="s">
        <v>127</v>
      </c>
      <c r="PS57" s="2" t="s">
        <v>130</v>
      </c>
      <c r="PT57" s="2" t="s">
        <v>130</v>
      </c>
      <c r="PU57" s="2" t="s">
        <v>140</v>
      </c>
      <c r="PV57" s="2" t="s">
        <v>130</v>
      </c>
      <c r="PW57" s="4"/>
      <c r="PX57" s="8"/>
      <c r="PY57" s="4"/>
      <c r="PZ57" s="8"/>
      <c r="QA57" s="7"/>
      <c r="QB57" s="7"/>
      <c r="QC57" s="2" t="s">
        <v>138</v>
      </c>
      <c r="QD57" s="2" t="s">
        <v>154</v>
      </c>
      <c r="QE57" s="2" t="s">
        <v>761</v>
      </c>
      <c r="QF57" s="2" t="s">
        <v>522</v>
      </c>
      <c r="QG57" s="2" t="s">
        <v>140</v>
      </c>
      <c r="QH57" s="2" t="s">
        <v>130</v>
      </c>
      <c r="QI57" s="4"/>
      <c r="QJ57" s="8"/>
      <c r="QK57" s="4"/>
      <c r="QL57" s="8"/>
      <c r="QM57" s="7"/>
      <c r="QN57" s="7"/>
      <c r="QO57" s="2" t="s">
        <v>173</v>
      </c>
      <c r="QP57" s="2" t="s">
        <v>127</v>
      </c>
      <c r="QQ57" s="2" t="s">
        <v>130</v>
      </c>
      <c r="QR57" s="2" t="s">
        <v>130</v>
      </c>
      <c r="QS57" s="2" t="s">
        <v>140</v>
      </c>
      <c r="QT57" s="2" t="s">
        <v>130</v>
      </c>
    </row>
    <row r="58">
      <c r="A58" s="2" t="s">
        <v>762</v>
      </c>
      <c r="B58" s="2" t="s">
        <v>119</v>
      </c>
      <c r="C58" s="2" t="s">
        <v>739</v>
      </c>
      <c r="D58" s="2" t="s">
        <v>121</v>
      </c>
      <c r="E58" s="2" t="s">
        <v>122</v>
      </c>
      <c r="F58" s="2" t="s">
        <v>740</v>
      </c>
      <c r="G58" s="2" t="s">
        <v>740</v>
      </c>
      <c r="H58" s="2" t="s">
        <v>740</v>
      </c>
      <c r="I58" s="2" t="s">
        <v>636</v>
      </c>
      <c r="J58" s="2" t="s">
        <v>179</v>
      </c>
      <c r="K58" s="2" t="s">
        <v>126</v>
      </c>
      <c r="L58" s="3">
        <v>43.2</v>
      </c>
      <c r="M58" s="3">
        <v>45.36</v>
      </c>
      <c r="N58" s="3">
        <v>89.99</v>
      </c>
      <c r="O58" s="2" t="s">
        <v>127</v>
      </c>
      <c r="P58" s="2" t="s">
        <v>741</v>
      </c>
      <c r="Q58" s="2" t="s">
        <v>129</v>
      </c>
      <c r="R58" s="2" t="s">
        <v>130</v>
      </c>
      <c r="S58" s="2" t="s">
        <v>742</v>
      </c>
      <c r="T58" s="2" t="s">
        <v>743</v>
      </c>
      <c r="U58" s="2" t="s">
        <v>409</v>
      </c>
      <c r="V58" s="2" t="s">
        <v>133</v>
      </c>
      <c r="W58" s="2" t="s">
        <v>134</v>
      </c>
      <c r="X58" s="2" t="s">
        <v>130</v>
      </c>
      <c r="Y58" s="2" t="s">
        <v>615</v>
      </c>
      <c r="Z58" s="4">
        <v>1140</v>
      </c>
      <c r="AA58" s="4">
        <f>=ROUNDDOWN(190,0)</f>
      </c>
      <c r="AB58" s="5">
        <v>6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132</v>
      </c>
      <c r="AQ58" s="8">
        <v>6259.12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0.0326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132</v>
      </c>
      <c r="BK58" s="8">
        <v>6259.12</v>
      </c>
      <c r="BL58" s="2" t="s">
        <v>763</v>
      </c>
      <c r="BM58" s="7">
        <v>1</v>
      </c>
      <c r="BN58" s="7">
        <v>1</v>
      </c>
      <c r="BO58" s="4">
        <v>18</v>
      </c>
      <c r="BP58" s="8">
        <v>894.24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130</v>
      </c>
      <c r="BX58" s="2" t="s">
        <v>764</v>
      </c>
      <c r="BY58" s="2" t="s">
        <v>140</v>
      </c>
      <c r="BZ58" s="2" t="s">
        <v>130</v>
      </c>
      <c r="CA58" s="4">
        <v>18</v>
      </c>
      <c r="CB58" s="8">
        <v>881.82</v>
      </c>
      <c r="CC58" s="4"/>
      <c r="CD58" s="8"/>
      <c r="CE58" s="7"/>
      <c r="CF58" s="7"/>
      <c r="CG58" s="2" t="s">
        <v>138</v>
      </c>
      <c r="CH58" s="2" t="s">
        <v>127</v>
      </c>
      <c r="CI58" s="2" t="s">
        <v>765</v>
      </c>
      <c r="CJ58" s="2" t="s">
        <v>676</v>
      </c>
      <c r="CK58" s="2" t="s">
        <v>140</v>
      </c>
      <c r="CL58" s="2" t="s">
        <v>130</v>
      </c>
      <c r="CM58" s="4"/>
      <c r="CN58" s="8"/>
      <c r="CO58" s="4"/>
      <c r="CP58" s="8"/>
      <c r="CQ58" s="7"/>
      <c r="CR58" s="7"/>
      <c r="CS58" s="2" t="s">
        <v>130</v>
      </c>
      <c r="CT58" s="2" t="s">
        <v>130</v>
      </c>
      <c r="CU58" s="2" t="s">
        <v>130</v>
      </c>
      <c r="CV58" s="2" t="s">
        <v>130</v>
      </c>
      <c r="CW58" s="2" t="s">
        <v>130</v>
      </c>
      <c r="CX58" s="2" t="s">
        <v>130</v>
      </c>
      <c r="CY58" s="4">
        <v>39</v>
      </c>
      <c r="CZ58" s="8">
        <v>1857.57</v>
      </c>
      <c r="DA58" s="4"/>
      <c r="DB58" s="8"/>
      <c r="DC58" s="7"/>
      <c r="DD58" s="7"/>
      <c r="DE58" s="2" t="s">
        <v>138</v>
      </c>
      <c r="DF58" s="2" t="s">
        <v>127</v>
      </c>
      <c r="DG58" s="2" t="s">
        <v>263</v>
      </c>
      <c r="DH58" s="2" t="s">
        <v>685</v>
      </c>
      <c r="DI58" s="2" t="s">
        <v>140</v>
      </c>
      <c r="DJ58" s="2" t="s">
        <v>130</v>
      </c>
      <c r="DK58" s="4">
        <v>21</v>
      </c>
      <c r="DL58" s="8">
        <v>1028.79</v>
      </c>
      <c r="DM58" s="4"/>
      <c r="DN58" s="8"/>
      <c r="DO58" s="7"/>
      <c r="DP58" s="7"/>
      <c r="DQ58" s="2" t="s">
        <v>138</v>
      </c>
      <c r="DR58" s="2" t="s">
        <v>127</v>
      </c>
      <c r="DS58" s="2" t="s">
        <v>558</v>
      </c>
      <c r="DT58" s="2" t="s">
        <v>676</v>
      </c>
      <c r="DU58" s="2" t="s">
        <v>140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127</v>
      </c>
      <c r="EE58" s="2" t="s">
        <v>560</v>
      </c>
      <c r="EF58" s="2" t="s">
        <v>766</v>
      </c>
      <c r="EG58" s="2" t="s">
        <v>140</v>
      </c>
      <c r="EH58" s="2" t="s">
        <v>130</v>
      </c>
      <c r="EI58" s="4"/>
      <c r="EJ58" s="8"/>
      <c r="EK58" s="4"/>
      <c r="EL58" s="8"/>
      <c r="EM58" s="7"/>
      <c r="EN58" s="7"/>
      <c r="EO58" s="2" t="s">
        <v>176</v>
      </c>
      <c r="EP58" s="2" t="s">
        <v>127</v>
      </c>
      <c r="EQ58" s="2" t="s">
        <v>130</v>
      </c>
      <c r="ER58" s="2" t="s">
        <v>130</v>
      </c>
      <c r="ES58" s="2" t="s">
        <v>140</v>
      </c>
      <c r="ET58" s="2" t="s">
        <v>130</v>
      </c>
      <c r="EU58" s="4">
        <v>15</v>
      </c>
      <c r="EV58" s="8">
        <v>714.45</v>
      </c>
      <c r="EW58" s="4"/>
      <c r="EX58" s="8"/>
      <c r="EY58" s="7"/>
      <c r="EZ58" s="7"/>
      <c r="FA58" s="2" t="s">
        <v>138</v>
      </c>
      <c r="FB58" s="2" t="s">
        <v>127</v>
      </c>
      <c r="FC58" s="2" t="s">
        <v>562</v>
      </c>
      <c r="FD58" s="2" t="s">
        <v>651</v>
      </c>
      <c r="FE58" s="2" t="s">
        <v>140</v>
      </c>
      <c r="FF58" s="2" t="s">
        <v>130</v>
      </c>
      <c r="FG58" s="4">
        <v>19</v>
      </c>
      <c r="FH58" s="8">
        <v>789.26</v>
      </c>
      <c r="FI58" s="4"/>
      <c r="FJ58" s="8"/>
      <c r="FK58" s="7"/>
      <c r="FL58" s="7"/>
      <c r="FM58" s="2" t="s">
        <v>138</v>
      </c>
      <c r="FN58" s="2" t="s">
        <v>127</v>
      </c>
      <c r="FO58" s="2" t="s">
        <v>564</v>
      </c>
      <c r="FP58" s="2" t="s">
        <v>676</v>
      </c>
      <c r="FQ58" s="2" t="s">
        <v>140</v>
      </c>
      <c r="FR58" s="2" t="s">
        <v>130</v>
      </c>
      <c r="FS58" s="4"/>
      <c r="FT58" s="8"/>
      <c r="FU58" s="4"/>
      <c r="FV58" s="8"/>
      <c r="FW58" s="7"/>
      <c r="FX58" s="7"/>
      <c r="FY58" s="2" t="s">
        <v>138</v>
      </c>
      <c r="FZ58" s="2" t="s">
        <v>127</v>
      </c>
      <c r="GA58" s="2" t="s">
        <v>765</v>
      </c>
      <c r="GB58" s="2" t="s">
        <v>130</v>
      </c>
      <c r="GC58" s="2" t="s">
        <v>140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566</v>
      </c>
      <c r="GN58" s="2" t="s">
        <v>130</v>
      </c>
      <c r="GO58" s="2" t="s">
        <v>140</v>
      </c>
      <c r="GP58" s="2" t="s">
        <v>130</v>
      </c>
      <c r="GQ58" s="4">
        <v>1</v>
      </c>
      <c r="GR58" s="8">
        <v>45.36</v>
      </c>
      <c r="GS58" s="4"/>
      <c r="GT58" s="8"/>
      <c r="GU58" s="7"/>
      <c r="GV58" s="7"/>
      <c r="GW58" s="2" t="s">
        <v>138</v>
      </c>
      <c r="GX58" s="2" t="s">
        <v>127</v>
      </c>
      <c r="GY58" s="2" t="s">
        <v>765</v>
      </c>
      <c r="GZ58" s="2" t="s">
        <v>651</v>
      </c>
      <c r="HA58" s="2" t="s">
        <v>140</v>
      </c>
      <c r="HB58" s="2" t="s">
        <v>130</v>
      </c>
      <c r="HC58" s="4"/>
      <c r="HD58" s="8"/>
      <c r="HE58" s="4"/>
      <c r="HF58" s="8"/>
      <c r="HG58" s="7"/>
      <c r="HH58" s="7"/>
      <c r="HI58" s="2" t="s">
        <v>173</v>
      </c>
      <c r="HJ58" s="2" t="s">
        <v>127</v>
      </c>
      <c r="HK58" s="2" t="s">
        <v>130</v>
      </c>
      <c r="HL58" s="2" t="s">
        <v>130</v>
      </c>
      <c r="HM58" s="2" t="s">
        <v>140</v>
      </c>
      <c r="HN58" s="2" t="s">
        <v>130</v>
      </c>
      <c r="HO58" s="4">
        <v>1</v>
      </c>
      <c r="HP58" s="8">
        <v>47.63</v>
      </c>
      <c r="HQ58" s="4"/>
      <c r="HR58" s="8"/>
      <c r="HS58" s="7"/>
      <c r="HT58" s="7"/>
      <c r="HU58" s="2" t="s">
        <v>138</v>
      </c>
      <c r="HV58" s="2" t="s">
        <v>127</v>
      </c>
      <c r="HW58" s="2" t="s">
        <v>598</v>
      </c>
      <c r="HX58" s="2" t="s">
        <v>670</v>
      </c>
      <c r="HY58" s="2" t="s">
        <v>140</v>
      </c>
      <c r="HZ58" s="2" t="s">
        <v>130</v>
      </c>
      <c r="IA58" s="4"/>
      <c r="IB58" s="8"/>
      <c r="IC58" s="4"/>
      <c r="ID58" s="8"/>
      <c r="IE58" s="7"/>
      <c r="IF58" s="7"/>
      <c r="IG58" s="2" t="s">
        <v>173</v>
      </c>
      <c r="IH58" s="2" t="s">
        <v>127</v>
      </c>
      <c r="II58" s="2" t="s">
        <v>130</v>
      </c>
      <c r="IJ58" s="2" t="s">
        <v>130</v>
      </c>
      <c r="IK58" s="2" t="s">
        <v>140</v>
      </c>
      <c r="IL58" s="2" t="s">
        <v>130</v>
      </c>
      <c r="IM58" s="4"/>
      <c r="IN58" s="8"/>
      <c r="IO58" s="4"/>
      <c r="IP58" s="8"/>
      <c r="IQ58" s="7"/>
      <c r="IR58" s="7"/>
      <c r="IS58" s="2" t="s">
        <v>176</v>
      </c>
      <c r="IT58" s="2" t="s">
        <v>127</v>
      </c>
      <c r="IU58" s="2" t="s">
        <v>130</v>
      </c>
      <c r="IV58" s="2" t="s">
        <v>130</v>
      </c>
      <c r="IW58" s="2" t="s">
        <v>140</v>
      </c>
      <c r="IX58" s="2" t="s">
        <v>130</v>
      </c>
      <c r="IY58" s="4"/>
      <c r="IZ58" s="8"/>
      <c r="JA58" s="4"/>
      <c r="JB58" s="8"/>
      <c r="JC58" s="7"/>
      <c r="JD58" s="7"/>
      <c r="JE58" s="2" t="s">
        <v>176</v>
      </c>
      <c r="JF58" s="2" t="s">
        <v>127</v>
      </c>
      <c r="JG58" s="2" t="s">
        <v>130</v>
      </c>
      <c r="JH58" s="2" t="s">
        <v>130</v>
      </c>
      <c r="JI58" s="2" t="s">
        <v>140</v>
      </c>
      <c r="JJ58" s="2" t="s">
        <v>130</v>
      </c>
      <c r="JK58" s="4"/>
      <c r="JL58" s="8"/>
      <c r="JM58" s="4"/>
      <c r="JN58" s="8"/>
      <c r="JO58" s="7"/>
      <c r="JP58" s="7"/>
      <c r="JQ58" s="2" t="s">
        <v>173</v>
      </c>
      <c r="JR58" s="2" t="s">
        <v>127</v>
      </c>
      <c r="JS58" s="2" t="s">
        <v>130</v>
      </c>
      <c r="JT58" s="2" t="s">
        <v>130</v>
      </c>
      <c r="JU58" s="2" t="s">
        <v>140</v>
      </c>
      <c r="JV58" s="2" t="s">
        <v>130</v>
      </c>
      <c r="JW58" s="4"/>
      <c r="JX58" s="8"/>
      <c r="JY58" s="4"/>
      <c r="JZ58" s="8"/>
      <c r="KA58" s="7"/>
      <c r="KB58" s="7"/>
      <c r="KC58" s="2" t="s">
        <v>173</v>
      </c>
      <c r="KD58" s="2" t="s">
        <v>127</v>
      </c>
      <c r="KE58" s="2" t="s">
        <v>130</v>
      </c>
      <c r="KF58" s="2" t="s">
        <v>130</v>
      </c>
      <c r="KG58" s="2" t="s">
        <v>140</v>
      </c>
      <c r="KH58" s="2" t="s">
        <v>130</v>
      </c>
      <c r="KI58" s="4"/>
      <c r="KJ58" s="8"/>
      <c r="KK58" s="4"/>
      <c r="KL58" s="8"/>
      <c r="KM58" s="7"/>
      <c r="KN58" s="7"/>
      <c r="KO58" s="2" t="s">
        <v>176</v>
      </c>
      <c r="KP58" s="2" t="s">
        <v>127</v>
      </c>
      <c r="KQ58" s="2" t="s">
        <v>130</v>
      </c>
      <c r="KR58" s="2" t="s">
        <v>130</v>
      </c>
      <c r="KS58" s="2" t="s">
        <v>140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170</v>
      </c>
      <c r="LN58" s="2" t="s">
        <v>127</v>
      </c>
      <c r="LO58" s="2" t="s">
        <v>130</v>
      </c>
      <c r="LP58" s="2" t="s">
        <v>130</v>
      </c>
      <c r="LQ58" s="2" t="s">
        <v>140</v>
      </c>
      <c r="LR58" s="2" t="s">
        <v>130</v>
      </c>
      <c r="LS58" s="4"/>
      <c r="LT58" s="8"/>
      <c r="LU58" s="4"/>
      <c r="LV58" s="8"/>
      <c r="LW58" s="7"/>
      <c r="LX58" s="7"/>
      <c r="LY58" s="2" t="s">
        <v>176</v>
      </c>
      <c r="LZ58" s="2" t="s">
        <v>127</v>
      </c>
      <c r="MA58" s="2" t="s">
        <v>130</v>
      </c>
      <c r="MB58" s="2" t="s">
        <v>130</v>
      </c>
      <c r="MC58" s="2" t="s">
        <v>140</v>
      </c>
      <c r="MD58" s="2" t="s">
        <v>130</v>
      </c>
      <c r="ME58" s="4"/>
      <c r="MF58" s="8"/>
      <c r="MG58" s="4"/>
      <c r="MH58" s="8"/>
      <c r="MI58" s="7"/>
      <c r="MJ58" s="7"/>
      <c r="MK58" s="2" t="s">
        <v>170</v>
      </c>
      <c r="ML58" s="2" t="s">
        <v>127</v>
      </c>
      <c r="MM58" s="2" t="s">
        <v>130</v>
      </c>
      <c r="MN58" s="2" t="s">
        <v>130</v>
      </c>
      <c r="MO58" s="2" t="s">
        <v>140</v>
      </c>
      <c r="MP58" s="2" t="s">
        <v>130</v>
      </c>
      <c r="MQ58" s="4"/>
      <c r="MR58" s="8"/>
      <c r="MS58" s="4"/>
      <c r="MT58" s="8"/>
      <c r="MU58" s="7"/>
      <c r="MV58" s="7"/>
      <c r="MW58" s="2" t="s">
        <v>173</v>
      </c>
      <c r="MX58" s="2" t="s">
        <v>127</v>
      </c>
      <c r="MY58" s="2" t="s">
        <v>130</v>
      </c>
      <c r="MZ58" s="2" t="s">
        <v>130</v>
      </c>
      <c r="NA58" s="2" t="s">
        <v>140</v>
      </c>
      <c r="NB58" s="2" t="s">
        <v>130</v>
      </c>
      <c r="NC58" s="4"/>
      <c r="ND58" s="8"/>
      <c r="NE58" s="4"/>
      <c r="NF58" s="8"/>
      <c r="NG58" s="7"/>
      <c r="NH58" s="7"/>
      <c r="NI58" s="2" t="s">
        <v>138</v>
      </c>
      <c r="NJ58" s="2" t="s">
        <v>127</v>
      </c>
      <c r="NK58" s="2" t="s">
        <v>571</v>
      </c>
      <c r="NL58" s="2" t="s">
        <v>130</v>
      </c>
      <c r="NM58" s="2" t="s">
        <v>140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170</v>
      </c>
      <c r="OH58" s="2" t="s">
        <v>127</v>
      </c>
      <c r="OI58" s="2" t="s">
        <v>130</v>
      </c>
      <c r="OJ58" s="2" t="s">
        <v>130</v>
      </c>
      <c r="OK58" s="2" t="s">
        <v>140</v>
      </c>
      <c r="OL58" s="2" t="s">
        <v>130</v>
      </c>
      <c r="OM58" s="4"/>
      <c r="ON58" s="8"/>
      <c r="OO58" s="4"/>
      <c r="OP58" s="8"/>
      <c r="OQ58" s="7"/>
      <c r="OR58" s="7"/>
      <c r="OS58" s="2" t="s">
        <v>170</v>
      </c>
      <c r="OT58" s="2" t="s">
        <v>127</v>
      </c>
      <c r="OU58" s="2" t="s">
        <v>130</v>
      </c>
      <c r="OV58" s="2" t="s">
        <v>130</v>
      </c>
      <c r="OW58" s="2" t="s">
        <v>140</v>
      </c>
      <c r="OX58" s="2" t="s">
        <v>130</v>
      </c>
      <c r="OY58" s="4"/>
      <c r="OZ58" s="8"/>
      <c r="PA58" s="4"/>
      <c r="PB58" s="8"/>
      <c r="PC58" s="7"/>
      <c r="PD58" s="7"/>
      <c r="PE58" s="2" t="s">
        <v>173</v>
      </c>
      <c r="PF58" s="2" t="s">
        <v>127</v>
      </c>
      <c r="PG58" s="2" t="s">
        <v>130</v>
      </c>
      <c r="PH58" s="2" t="s">
        <v>130</v>
      </c>
      <c r="PI58" s="2" t="s">
        <v>140</v>
      </c>
      <c r="PJ58" s="2" t="s">
        <v>130</v>
      </c>
      <c r="PK58" s="4"/>
      <c r="PL58" s="8"/>
      <c r="PM58" s="4"/>
      <c r="PN58" s="8"/>
      <c r="PO58" s="7"/>
      <c r="PP58" s="7"/>
      <c r="PQ58" s="2" t="s">
        <v>173</v>
      </c>
      <c r="PR58" s="2" t="s">
        <v>127</v>
      </c>
      <c r="PS58" s="2" t="s">
        <v>130</v>
      </c>
      <c r="PT58" s="2" t="s">
        <v>130</v>
      </c>
      <c r="PU58" s="2" t="s">
        <v>140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173</v>
      </c>
      <c r="QP58" s="2" t="s">
        <v>127</v>
      </c>
      <c r="QQ58" s="2" t="s">
        <v>130</v>
      </c>
      <c r="QR58" s="2" t="s">
        <v>130</v>
      </c>
      <c r="QS58" s="2" t="s">
        <v>140</v>
      </c>
      <c r="QT58" s="2" t="s">
        <v>130</v>
      </c>
    </row>
    <row r="59">
      <c r="A59" s="2" t="s">
        <v>767</v>
      </c>
      <c r="B59" s="2" t="s">
        <v>119</v>
      </c>
      <c r="C59" s="2" t="s">
        <v>739</v>
      </c>
      <c r="D59" s="2" t="s">
        <v>121</v>
      </c>
      <c r="E59" s="2" t="s">
        <v>122</v>
      </c>
      <c r="F59" s="2" t="s">
        <v>740</v>
      </c>
      <c r="G59" s="2" t="s">
        <v>740</v>
      </c>
      <c r="H59" s="2" t="s">
        <v>740</v>
      </c>
      <c r="I59" s="2" t="s">
        <v>636</v>
      </c>
      <c r="J59" s="2" t="s">
        <v>215</v>
      </c>
      <c r="K59" s="2" t="s">
        <v>126</v>
      </c>
      <c r="L59" s="3">
        <v>49</v>
      </c>
      <c r="M59" s="3">
        <v>51.45</v>
      </c>
      <c r="N59" s="3">
        <v>99.99</v>
      </c>
      <c r="O59" s="2" t="s">
        <v>127</v>
      </c>
      <c r="P59" s="2" t="s">
        <v>741</v>
      </c>
      <c r="Q59" s="2" t="s">
        <v>129</v>
      </c>
      <c r="R59" s="2" t="s">
        <v>130</v>
      </c>
      <c r="S59" s="2" t="s">
        <v>742</v>
      </c>
      <c r="T59" s="2" t="s">
        <v>743</v>
      </c>
      <c r="U59" s="2" t="s">
        <v>409</v>
      </c>
      <c r="V59" s="2" t="s">
        <v>133</v>
      </c>
      <c r="W59" s="2" t="s">
        <v>134</v>
      </c>
      <c r="X59" s="2" t="s">
        <v>130</v>
      </c>
      <c r="Y59" s="2" t="s">
        <v>135</v>
      </c>
      <c r="Z59" s="4">
        <v>297</v>
      </c>
      <c r="AA59" s="4">
        <f>=ROUNDDOWN(16.5,0)</f>
      </c>
      <c r="AB59" s="5">
        <v>18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350</v>
      </c>
      <c r="AQ59" s="8">
        <v>18091.13</v>
      </c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0.0941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 t="s">
        <v>130</v>
      </c>
      <c r="BJ59" s="4">
        <v>350</v>
      </c>
      <c r="BK59" s="8">
        <v>18091.13</v>
      </c>
      <c r="BL59" s="2" t="s">
        <v>768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153</v>
      </c>
      <c r="BV59" s="2" t="s">
        <v>154</v>
      </c>
      <c r="BW59" s="2" t="s">
        <v>130</v>
      </c>
      <c r="BX59" s="2" t="s">
        <v>219</v>
      </c>
      <c r="BY59" s="2" t="s">
        <v>140</v>
      </c>
      <c r="BZ59" s="2" t="s">
        <v>130</v>
      </c>
      <c r="CA59" s="4">
        <v>65</v>
      </c>
      <c r="CB59" s="8">
        <v>3301.35</v>
      </c>
      <c r="CC59" s="4"/>
      <c r="CD59" s="8"/>
      <c r="CE59" s="7"/>
      <c r="CF59" s="7"/>
      <c r="CG59" s="2" t="s">
        <v>138</v>
      </c>
      <c r="CH59" s="2" t="s">
        <v>127</v>
      </c>
      <c r="CI59" s="2" t="s">
        <v>183</v>
      </c>
      <c r="CJ59" s="2" t="s">
        <v>219</v>
      </c>
      <c r="CK59" s="2" t="s">
        <v>140</v>
      </c>
      <c r="CL59" s="2" t="s">
        <v>130</v>
      </c>
      <c r="CM59" s="4"/>
      <c r="CN59" s="8"/>
      <c r="CO59" s="4"/>
      <c r="CP59" s="8"/>
      <c r="CQ59" s="7"/>
      <c r="CR59" s="7"/>
      <c r="CS59" s="2" t="s">
        <v>130</v>
      </c>
      <c r="CT59" s="2" t="s">
        <v>130</v>
      </c>
      <c r="CU59" s="2" t="s">
        <v>130</v>
      </c>
      <c r="CV59" s="2" t="s">
        <v>130</v>
      </c>
      <c r="CW59" s="2" t="s">
        <v>130</v>
      </c>
      <c r="CX59" s="2" t="s">
        <v>130</v>
      </c>
      <c r="CY59" s="4">
        <v>137</v>
      </c>
      <c r="CZ59" s="8">
        <v>7023.99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747</v>
      </c>
      <c r="DH59" s="2" t="s">
        <v>769</v>
      </c>
      <c r="DI59" s="2" t="s">
        <v>140</v>
      </c>
      <c r="DJ59" s="2" t="s">
        <v>130</v>
      </c>
      <c r="DK59" s="4">
        <v>22</v>
      </c>
      <c r="DL59" s="8">
        <v>1100</v>
      </c>
      <c r="DM59" s="4"/>
      <c r="DN59" s="8"/>
      <c r="DO59" s="7"/>
      <c r="DP59" s="7"/>
      <c r="DQ59" s="2" t="s">
        <v>138</v>
      </c>
      <c r="DR59" s="2" t="s">
        <v>127</v>
      </c>
      <c r="DS59" s="2" t="s">
        <v>213</v>
      </c>
      <c r="DT59" s="2" t="s">
        <v>770</v>
      </c>
      <c r="DU59" s="2" t="s">
        <v>140</v>
      </c>
      <c r="DV59" s="2" t="s">
        <v>130</v>
      </c>
      <c r="DW59" s="4">
        <v>10</v>
      </c>
      <c r="DX59" s="8">
        <v>540.2</v>
      </c>
      <c r="DY59" s="4"/>
      <c r="DZ59" s="8"/>
      <c r="EA59" s="7"/>
      <c r="EB59" s="7"/>
      <c r="EC59" s="2" t="s">
        <v>138</v>
      </c>
      <c r="ED59" s="2" t="s">
        <v>127</v>
      </c>
      <c r="EE59" s="2" t="s">
        <v>187</v>
      </c>
      <c r="EF59" s="2" t="s">
        <v>771</v>
      </c>
      <c r="EG59" s="2" t="s">
        <v>140</v>
      </c>
      <c r="EH59" s="2" t="s">
        <v>130</v>
      </c>
      <c r="EI59" s="4">
        <v>5</v>
      </c>
      <c r="EJ59" s="8">
        <v>295.85</v>
      </c>
      <c r="EK59" s="4"/>
      <c r="EL59" s="8"/>
      <c r="EM59" s="7"/>
      <c r="EN59" s="7"/>
      <c r="EO59" s="2" t="s">
        <v>138</v>
      </c>
      <c r="EP59" s="2" t="s">
        <v>127</v>
      </c>
      <c r="EQ59" s="2" t="s">
        <v>772</v>
      </c>
      <c r="ER59" s="2" t="s">
        <v>446</v>
      </c>
      <c r="ES59" s="2" t="s">
        <v>140</v>
      </c>
      <c r="ET59" s="2" t="s">
        <v>130</v>
      </c>
      <c r="EU59" s="4">
        <v>44</v>
      </c>
      <c r="EV59" s="8">
        <v>2436.28</v>
      </c>
      <c r="EW59" s="4"/>
      <c r="EX59" s="8"/>
      <c r="EY59" s="7"/>
      <c r="EZ59" s="7"/>
      <c r="FA59" s="2" t="s">
        <v>138</v>
      </c>
      <c r="FB59" s="2" t="s">
        <v>127</v>
      </c>
      <c r="FC59" s="2" t="s">
        <v>751</v>
      </c>
      <c r="FD59" s="2" t="s">
        <v>773</v>
      </c>
      <c r="FE59" s="2" t="s">
        <v>140</v>
      </c>
      <c r="FF59" s="2" t="s">
        <v>130</v>
      </c>
      <c r="FG59" s="4">
        <v>13</v>
      </c>
      <c r="FH59" s="8">
        <v>611.31</v>
      </c>
      <c r="FI59" s="4"/>
      <c r="FJ59" s="8"/>
      <c r="FK59" s="7"/>
      <c r="FL59" s="7"/>
      <c r="FM59" s="2" t="s">
        <v>138</v>
      </c>
      <c r="FN59" s="2" t="s">
        <v>127</v>
      </c>
      <c r="FO59" s="2" t="s">
        <v>155</v>
      </c>
      <c r="FP59" s="2" t="s">
        <v>769</v>
      </c>
      <c r="FQ59" s="2" t="s">
        <v>140</v>
      </c>
      <c r="FR59" s="2" t="s">
        <v>130</v>
      </c>
      <c r="FS59" s="4"/>
      <c r="FT59" s="8"/>
      <c r="FU59" s="4"/>
      <c r="FV59" s="8"/>
      <c r="FW59" s="7"/>
      <c r="FX59" s="7"/>
      <c r="FY59" s="2" t="s">
        <v>138</v>
      </c>
      <c r="FZ59" s="2" t="s">
        <v>127</v>
      </c>
      <c r="GA59" s="2" t="s">
        <v>754</v>
      </c>
      <c r="GB59" s="2" t="s">
        <v>192</v>
      </c>
      <c r="GC59" s="2" t="s">
        <v>140</v>
      </c>
      <c r="GD59" s="2" t="s">
        <v>130</v>
      </c>
      <c r="GE59" s="4">
        <v>2</v>
      </c>
      <c r="GF59" s="8">
        <v>99.45</v>
      </c>
      <c r="GG59" s="4"/>
      <c r="GH59" s="8"/>
      <c r="GI59" s="7"/>
      <c r="GJ59" s="7"/>
      <c r="GK59" s="2" t="s">
        <v>138</v>
      </c>
      <c r="GL59" s="2" t="s">
        <v>127</v>
      </c>
      <c r="GM59" s="2" t="s">
        <v>195</v>
      </c>
      <c r="GN59" s="2" t="s">
        <v>514</v>
      </c>
      <c r="GO59" s="2" t="s">
        <v>140</v>
      </c>
      <c r="GP59" s="2" t="s">
        <v>130</v>
      </c>
      <c r="GQ59" s="4">
        <v>40</v>
      </c>
      <c r="GR59" s="8">
        <v>2044.74</v>
      </c>
      <c r="GS59" s="4"/>
      <c r="GT59" s="8"/>
      <c r="GU59" s="7"/>
      <c r="GV59" s="7"/>
      <c r="GW59" s="2" t="s">
        <v>138</v>
      </c>
      <c r="GX59" s="2" t="s">
        <v>127</v>
      </c>
      <c r="GY59" s="2" t="s">
        <v>754</v>
      </c>
      <c r="GZ59" s="2" t="s">
        <v>774</v>
      </c>
      <c r="HA59" s="2" t="s">
        <v>140</v>
      </c>
      <c r="HB59" s="2" t="s">
        <v>130</v>
      </c>
      <c r="HC59" s="4"/>
      <c r="HD59" s="8"/>
      <c r="HE59" s="4"/>
      <c r="HF59" s="8"/>
      <c r="HG59" s="7"/>
      <c r="HH59" s="7"/>
      <c r="HI59" s="2" t="s">
        <v>173</v>
      </c>
      <c r="HJ59" s="2" t="s">
        <v>127</v>
      </c>
      <c r="HK59" s="2" t="s">
        <v>130</v>
      </c>
      <c r="HL59" s="2" t="s">
        <v>130</v>
      </c>
      <c r="HM59" s="2" t="s">
        <v>140</v>
      </c>
      <c r="HN59" s="2" t="s">
        <v>130</v>
      </c>
      <c r="HO59" s="4">
        <v>8</v>
      </c>
      <c r="HP59" s="8">
        <v>432.16</v>
      </c>
      <c r="HQ59" s="4"/>
      <c r="HR59" s="8"/>
      <c r="HS59" s="7"/>
      <c r="HT59" s="7"/>
      <c r="HU59" s="2" t="s">
        <v>138</v>
      </c>
      <c r="HV59" s="2" t="s">
        <v>127</v>
      </c>
      <c r="HW59" s="2" t="s">
        <v>598</v>
      </c>
      <c r="HX59" s="2" t="s">
        <v>677</v>
      </c>
      <c r="HY59" s="2" t="s">
        <v>140</v>
      </c>
      <c r="HZ59" s="2" t="s">
        <v>130</v>
      </c>
      <c r="IA59" s="4"/>
      <c r="IB59" s="8"/>
      <c r="IC59" s="4"/>
      <c r="ID59" s="8"/>
      <c r="IE59" s="7"/>
      <c r="IF59" s="7"/>
      <c r="IG59" s="2" t="s">
        <v>173</v>
      </c>
      <c r="IH59" s="2" t="s">
        <v>127</v>
      </c>
      <c r="II59" s="2" t="s">
        <v>130</v>
      </c>
      <c r="IJ59" s="2" t="s">
        <v>130</v>
      </c>
      <c r="IK59" s="2" t="s">
        <v>140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154</v>
      </c>
      <c r="IU59" s="2" t="s">
        <v>757</v>
      </c>
      <c r="IV59" s="2" t="s">
        <v>130</v>
      </c>
      <c r="IW59" s="2" t="s">
        <v>140</v>
      </c>
      <c r="IX59" s="2" t="s">
        <v>130</v>
      </c>
      <c r="IY59" s="4"/>
      <c r="IZ59" s="8"/>
      <c r="JA59" s="4"/>
      <c r="JB59" s="8"/>
      <c r="JC59" s="7"/>
      <c r="JD59" s="7"/>
      <c r="JE59" s="2" t="s">
        <v>138</v>
      </c>
      <c r="JF59" s="2" t="s">
        <v>127</v>
      </c>
      <c r="JG59" s="2" t="s">
        <v>759</v>
      </c>
      <c r="JH59" s="2" t="s">
        <v>775</v>
      </c>
      <c r="JI59" s="2" t="s">
        <v>140</v>
      </c>
      <c r="JJ59" s="2" t="s">
        <v>130</v>
      </c>
      <c r="JK59" s="4">
        <v>4</v>
      </c>
      <c r="JL59" s="8">
        <v>205.8</v>
      </c>
      <c r="JM59" s="4"/>
      <c r="JN59" s="8"/>
      <c r="JO59" s="7"/>
      <c r="JP59" s="7"/>
      <c r="JQ59" s="2" t="s">
        <v>138</v>
      </c>
      <c r="JR59" s="2" t="s">
        <v>127</v>
      </c>
      <c r="JS59" s="2" t="s">
        <v>165</v>
      </c>
      <c r="JT59" s="2" t="s">
        <v>207</v>
      </c>
      <c r="JU59" s="2" t="s">
        <v>140</v>
      </c>
      <c r="JV59" s="2" t="s">
        <v>130</v>
      </c>
      <c r="JW59" s="4"/>
      <c r="JX59" s="8"/>
      <c r="JY59" s="4"/>
      <c r="JZ59" s="8"/>
      <c r="KA59" s="7"/>
      <c r="KB59" s="7"/>
      <c r="KC59" s="2" t="s">
        <v>173</v>
      </c>
      <c r="KD59" s="2" t="s">
        <v>127</v>
      </c>
      <c r="KE59" s="2" t="s">
        <v>484</v>
      </c>
      <c r="KF59" s="2" t="s">
        <v>130</v>
      </c>
      <c r="KG59" s="2" t="s">
        <v>140</v>
      </c>
      <c r="KH59" s="2" t="s">
        <v>130</v>
      </c>
      <c r="KI59" s="4"/>
      <c r="KJ59" s="8"/>
      <c r="KK59" s="4"/>
      <c r="KL59" s="8"/>
      <c r="KM59" s="7"/>
      <c r="KN59" s="7"/>
      <c r="KO59" s="2" t="s">
        <v>130</v>
      </c>
      <c r="KP59" s="2" t="s">
        <v>130</v>
      </c>
      <c r="KQ59" s="2" t="s">
        <v>130</v>
      </c>
      <c r="KR59" s="2" t="s">
        <v>130</v>
      </c>
      <c r="KS59" s="2" t="s">
        <v>130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170</v>
      </c>
      <c r="LN59" s="2" t="s">
        <v>127</v>
      </c>
      <c r="LO59" s="2" t="s">
        <v>130</v>
      </c>
      <c r="LP59" s="2" t="s">
        <v>130</v>
      </c>
      <c r="LQ59" s="2" t="s">
        <v>140</v>
      </c>
      <c r="LR59" s="2" t="s">
        <v>130</v>
      </c>
      <c r="LS59" s="4"/>
      <c r="LT59" s="8"/>
      <c r="LU59" s="4"/>
      <c r="LV59" s="8"/>
      <c r="LW59" s="7"/>
      <c r="LX59" s="7"/>
      <c r="LY59" s="2" t="s">
        <v>138</v>
      </c>
      <c r="LZ59" s="2" t="s">
        <v>171</v>
      </c>
      <c r="MA59" s="2" t="s">
        <v>210</v>
      </c>
      <c r="MB59" s="2" t="s">
        <v>776</v>
      </c>
      <c r="MC59" s="2" t="s">
        <v>140</v>
      </c>
      <c r="MD59" s="2" t="s">
        <v>130</v>
      </c>
      <c r="ME59" s="4"/>
      <c r="MF59" s="8"/>
      <c r="MG59" s="4"/>
      <c r="MH59" s="8"/>
      <c r="MI59" s="7"/>
      <c r="MJ59" s="7"/>
      <c r="MK59" s="2" t="s">
        <v>130</v>
      </c>
      <c r="ML59" s="2" t="s">
        <v>130</v>
      </c>
      <c r="MM59" s="2" t="s">
        <v>130</v>
      </c>
      <c r="MN59" s="2" t="s">
        <v>130</v>
      </c>
      <c r="MO59" s="2" t="s">
        <v>130</v>
      </c>
      <c r="MP59" s="2" t="s">
        <v>130</v>
      </c>
      <c r="MQ59" s="4"/>
      <c r="MR59" s="8"/>
      <c r="MS59" s="4"/>
      <c r="MT59" s="8"/>
      <c r="MU59" s="7"/>
      <c r="MV59" s="7"/>
      <c r="MW59" s="2" t="s">
        <v>173</v>
      </c>
      <c r="MX59" s="2" t="s">
        <v>127</v>
      </c>
      <c r="MY59" s="2" t="s">
        <v>130</v>
      </c>
      <c r="MZ59" s="2" t="s">
        <v>130</v>
      </c>
      <c r="NA59" s="2" t="s">
        <v>140</v>
      </c>
      <c r="NB59" s="2" t="s">
        <v>130</v>
      </c>
      <c r="NC59" s="4"/>
      <c r="ND59" s="8"/>
      <c r="NE59" s="4"/>
      <c r="NF59" s="8"/>
      <c r="NG59" s="7"/>
      <c r="NH59" s="7"/>
      <c r="NI59" s="2" t="s">
        <v>138</v>
      </c>
      <c r="NJ59" s="2" t="s">
        <v>127</v>
      </c>
      <c r="NK59" s="2" t="s">
        <v>571</v>
      </c>
      <c r="NL59" s="2" t="s">
        <v>130</v>
      </c>
      <c r="NM59" s="2" t="s">
        <v>140</v>
      </c>
      <c r="NN59" s="2" t="s">
        <v>130</v>
      </c>
      <c r="NO59" s="4"/>
      <c r="NP59" s="8"/>
      <c r="NQ59" s="4"/>
      <c r="NR59" s="8"/>
      <c r="NS59" s="7"/>
      <c r="NT59" s="7"/>
      <c r="NU59" s="2" t="s">
        <v>173</v>
      </c>
      <c r="NV59" s="2" t="s">
        <v>154</v>
      </c>
      <c r="NW59" s="2" t="s">
        <v>130</v>
      </c>
      <c r="NX59" s="2" t="s">
        <v>130</v>
      </c>
      <c r="NY59" s="2" t="s">
        <v>140</v>
      </c>
      <c r="NZ59" s="2" t="s">
        <v>130</v>
      </c>
      <c r="OA59" s="4"/>
      <c r="OB59" s="8"/>
      <c r="OC59" s="4"/>
      <c r="OD59" s="8"/>
      <c r="OE59" s="7"/>
      <c r="OF59" s="7"/>
      <c r="OG59" s="2" t="s">
        <v>170</v>
      </c>
      <c r="OH59" s="2" t="s">
        <v>127</v>
      </c>
      <c r="OI59" s="2" t="s">
        <v>130</v>
      </c>
      <c r="OJ59" s="2" t="s">
        <v>130</v>
      </c>
      <c r="OK59" s="2" t="s">
        <v>140</v>
      </c>
      <c r="OL59" s="2" t="s">
        <v>130</v>
      </c>
      <c r="OM59" s="4"/>
      <c r="ON59" s="8"/>
      <c r="OO59" s="4"/>
      <c r="OP59" s="8"/>
      <c r="OQ59" s="7"/>
      <c r="OR59" s="7"/>
      <c r="OS59" s="2" t="s">
        <v>170</v>
      </c>
      <c r="OT59" s="2" t="s">
        <v>127</v>
      </c>
      <c r="OU59" s="2" t="s">
        <v>130</v>
      </c>
      <c r="OV59" s="2" t="s">
        <v>130</v>
      </c>
      <c r="OW59" s="2" t="s">
        <v>140</v>
      </c>
      <c r="OX59" s="2" t="s">
        <v>130</v>
      </c>
      <c r="OY59" s="4"/>
      <c r="OZ59" s="8"/>
      <c r="PA59" s="4"/>
      <c r="PB59" s="8"/>
      <c r="PC59" s="7"/>
      <c r="PD59" s="7"/>
      <c r="PE59" s="2" t="s">
        <v>173</v>
      </c>
      <c r="PF59" s="2" t="s">
        <v>127</v>
      </c>
      <c r="PG59" s="2" t="s">
        <v>130</v>
      </c>
      <c r="PH59" s="2" t="s">
        <v>130</v>
      </c>
      <c r="PI59" s="2" t="s">
        <v>140</v>
      </c>
      <c r="PJ59" s="2" t="s">
        <v>130</v>
      </c>
      <c r="PK59" s="4"/>
      <c r="PL59" s="8"/>
      <c r="PM59" s="4"/>
      <c r="PN59" s="8"/>
      <c r="PO59" s="7"/>
      <c r="PP59" s="7"/>
      <c r="PQ59" s="2" t="s">
        <v>173</v>
      </c>
      <c r="PR59" s="2" t="s">
        <v>127</v>
      </c>
      <c r="PS59" s="2" t="s">
        <v>130</v>
      </c>
      <c r="PT59" s="2" t="s">
        <v>130</v>
      </c>
      <c r="PU59" s="2" t="s">
        <v>140</v>
      </c>
      <c r="PV59" s="2" t="s">
        <v>130</v>
      </c>
      <c r="PW59" s="4"/>
      <c r="PX59" s="8"/>
      <c r="PY59" s="4"/>
      <c r="PZ59" s="8"/>
      <c r="QA59" s="7"/>
      <c r="QB59" s="7"/>
      <c r="QC59" s="2" t="s">
        <v>138</v>
      </c>
      <c r="QD59" s="2" t="s">
        <v>154</v>
      </c>
      <c r="QE59" s="2" t="s">
        <v>761</v>
      </c>
      <c r="QF59" s="2" t="s">
        <v>777</v>
      </c>
      <c r="QG59" s="2" t="s">
        <v>140</v>
      </c>
      <c r="QH59" s="2" t="s">
        <v>130</v>
      </c>
      <c r="QI59" s="4"/>
      <c r="QJ59" s="8"/>
      <c r="QK59" s="4"/>
      <c r="QL59" s="8"/>
      <c r="QM59" s="7"/>
      <c r="QN59" s="7"/>
      <c r="QO59" s="2" t="s">
        <v>173</v>
      </c>
      <c r="QP59" s="2" t="s">
        <v>127</v>
      </c>
      <c r="QQ59" s="2" t="s">
        <v>130</v>
      </c>
      <c r="QR59" s="2" t="s">
        <v>130</v>
      </c>
      <c r="QS59" s="2" t="s">
        <v>140</v>
      </c>
      <c r="QT59" s="2" t="s">
        <v>130</v>
      </c>
    </row>
    <row r="60">
      <c r="A60" s="2" t="s">
        <v>778</v>
      </c>
      <c r="B60" s="2" t="s">
        <v>119</v>
      </c>
      <c r="C60" s="2" t="s">
        <v>739</v>
      </c>
      <c r="D60" s="2" t="s">
        <v>121</v>
      </c>
      <c r="E60" s="2" t="s">
        <v>122</v>
      </c>
      <c r="F60" s="2" t="s">
        <v>740</v>
      </c>
      <c r="G60" s="2" t="s">
        <v>740</v>
      </c>
      <c r="H60" s="2" t="s">
        <v>740</v>
      </c>
      <c r="I60" s="2" t="s">
        <v>636</v>
      </c>
      <c r="J60" s="2" t="s">
        <v>233</v>
      </c>
      <c r="K60" s="2" t="s">
        <v>126</v>
      </c>
      <c r="L60" s="3">
        <v>72</v>
      </c>
      <c r="M60" s="3">
        <v>75.6</v>
      </c>
      <c r="N60" s="3">
        <v>159.99</v>
      </c>
      <c r="O60" s="2" t="s">
        <v>127</v>
      </c>
      <c r="P60" s="2" t="s">
        <v>741</v>
      </c>
      <c r="Q60" s="2" t="s">
        <v>129</v>
      </c>
      <c r="R60" s="2" t="s">
        <v>130</v>
      </c>
      <c r="S60" s="2" t="s">
        <v>742</v>
      </c>
      <c r="T60" s="2" t="s">
        <v>743</v>
      </c>
      <c r="U60" s="2" t="s">
        <v>409</v>
      </c>
      <c r="V60" s="2" t="s">
        <v>133</v>
      </c>
      <c r="W60" s="2" t="s">
        <v>134</v>
      </c>
      <c r="X60" s="2" t="s">
        <v>130</v>
      </c>
      <c r="Y60" s="2" t="s">
        <v>135</v>
      </c>
      <c r="Z60" s="4">
        <v>507</v>
      </c>
      <c r="AA60" s="4">
        <f>=ROUNDDOWN(9.94117647058824,0)</f>
      </c>
      <c r="AB60" s="5">
        <v>51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1077</v>
      </c>
      <c r="AQ60" s="8">
        <v>81149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0.4223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1077</v>
      </c>
      <c r="BK60" s="8">
        <v>81149</v>
      </c>
      <c r="BL60" s="2" t="s">
        <v>779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153</v>
      </c>
      <c r="BV60" s="2" t="s">
        <v>154</v>
      </c>
      <c r="BW60" s="2" t="s">
        <v>130</v>
      </c>
      <c r="BX60" s="2" t="s">
        <v>780</v>
      </c>
      <c r="BY60" s="2" t="s">
        <v>140</v>
      </c>
      <c r="BZ60" s="2" t="s">
        <v>130</v>
      </c>
      <c r="CA60" s="4">
        <v>239</v>
      </c>
      <c r="CB60" s="8">
        <v>17535.43</v>
      </c>
      <c r="CC60" s="4"/>
      <c r="CD60" s="8"/>
      <c r="CE60" s="7"/>
      <c r="CF60" s="7"/>
      <c r="CG60" s="2" t="s">
        <v>138</v>
      </c>
      <c r="CH60" s="2" t="s">
        <v>127</v>
      </c>
      <c r="CI60" s="2" t="s">
        <v>183</v>
      </c>
      <c r="CJ60" s="2" t="s">
        <v>781</v>
      </c>
      <c r="CK60" s="2" t="s">
        <v>140</v>
      </c>
      <c r="CL60" s="2" t="s">
        <v>130</v>
      </c>
      <c r="CM60" s="4"/>
      <c r="CN60" s="8"/>
      <c r="CO60" s="4"/>
      <c r="CP60" s="8"/>
      <c r="CQ60" s="7"/>
      <c r="CR60" s="7"/>
      <c r="CS60" s="2" t="s">
        <v>130</v>
      </c>
      <c r="CT60" s="2" t="s">
        <v>130</v>
      </c>
      <c r="CU60" s="2" t="s">
        <v>130</v>
      </c>
      <c r="CV60" s="2" t="s">
        <v>130</v>
      </c>
      <c r="CW60" s="2" t="s">
        <v>130</v>
      </c>
      <c r="CX60" s="2" t="s">
        <v>130</v>
      </c>
      <c r="CY60" s="4">
        <v>425</v>
      </c>
      <c r="CZ60" s="8">
        <v>31471.25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747</v>
      </c>
      <c r="DH60" s="2" t="s">
        <v>363</v>
      </c>
      <c r="DI60" s="2" t="s">
        <v>140</v>
      </c>
      <c r="DJ60" s="2" t="s">
        <v>130</v>
      </c>
      <c r="DK60" s="4">
        <v>87</v>
      </c>
      <c r="DL60" s="8">
        <v>6960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213</v>
      </c>
      <c r="DT60" s="2" t="s">
        <v>782</v>
      </c>
      <c r="DU60" s="2" t="s">
        <v>140</v>
      </c>
      <c r="DV60" s="2" t="s">
        <v>130</v>
      </c>
      <c r="DW60" s="4">
        <v>21</v>
      </c>
      <c r="DX60" s="8">
        <v>1666.98</v>
      </c>
      <c r="DY60" s="4"/>
      <c r="DZ60" s="8"/>
      <c r="EA60" s="7"/>
      <c r="EB60" s="7"/>
      <c r="EC60" s="2" t="s">
        <v>138</v>
      </c>
      <c r="ED60" s="2" t="s">
        <v>127</v>
      </c>
      <c r="EE60" s="2" t="s">
        <v>187</v>
      </c>
      <c r="EF60" s="2" t="s">
        <v>783</v>
      </c>
      <c r="EG60" s="2" t="s">
        <v>140</v>
      </c>
      <c r="EH60" s="2" t="s">
        <v>130</v>
      </c>
      <c r="EI60" s="4">
        <v>27</v>
      </c>
      <c r="EJ60" s="8">
        <v>2347.38</v>
      </c>
      <c r="EK60" s="4"/>
      <c r="EL60" s="8"/>
      <c r="EM60" s="7"/>
      <c r="EN60" s="7"/>
      <c r="EO60" s="2" t="s">
        <v>138</v>
      </c>
      <c r="EP60" s="2" t="s">
        <v>127</v>
      </c>
      <c r="EQ60" s="2" t="s">
        <v>772</v>
      </c>
      <c r="ER60" s="2" t="s">
        <v>784</v>
      </c>
      <c r="ES60" s="2" t="s">
        <v>140</v>
      </c>
      <c r="ET60" s="2" t="s">
        <v>130</v>
      </c>
      <c r="EU60" s="4">
        <v>109</v>
      </c>
      <c r="EV60" s="8">
        <v>8717.82</v>
      </c>
      <c r="EW60" s="4"/>
      <c r="EX60" s="8"/>
      <c r="EY60" s="7"/>
      <c r="EZ60" s="7"/>
      <c r="FA60" s="2" t="s">
        <v>138</v>
      </c>
      <c r="FB60" s="2" t="s">
        <v>127</v>
      </c>
      <c r="FC60" s="2" t="s">
        <v>751</v>
      </c>
      <c r="FD60" s="2" t="s">
        <v>785</v>
      </c>
      <c r="FE60" s="2" t="s">
        <v>140</v>
      </c>
      <c r="FF60" s="2" t="s">
        <v>130</v>
      </c>
      <c r="FG60" s="4">
        <v>46</v>
      </c>
      <c r="FH60" s="8">
        <v>3137.03</v>
      </c>
      <c r="FI60" s="4"/>
      <c r="FJ60" s="8"/>
      <c r="FK60" s="7"/>
      <c r="FL60" s="7"/>
      <c r="FM60" s="2" t="s">
        <v>138</v>
      </c>
      <c r="FN60" s="2" t="s">
        <v>127</v>
      </c>
      <c r="FO60" s="2" t="s">
        <v>155</v>
      </c>
      <c r="FP60" s="2" t="s">
        <v>188</v>
      </c>
      <c r="FQ60" s="2" t="s">
        <v>140</v>
      </c>
      <c r="FR60" s="2" t="s">
        <v>130</v>
      </c>
      <c r="FS60" s="4"/>
      <c r="FT60" s="8"/>
      <c r="FU60" s="4"/>
      <c r="FV60" s="8"/>
      <c r="FW60" s="7"/>
      <c r="FX60" s="7"/>
      <c r="FY60" s="2" t="s">
        <v>138</v>
      </c>
      <c r="FZ60" s="2" t="s">
        <v>127</v>
      </c>
      <c r="GA60" s="2" t="s">
        <v>754</v>
      </c>
      <c r="GB60" s="2" t="s">
        <v>275</v>
      </c>
      <c r="GC60" s="2" t="s">
        <v>140</v>
      </c>
      <c r="GD60" s="2" t="s">
        <v>130</v>
      </c>
      <c r="GE60" s="4">
        <v>17</v>
      </c>
      <c r="GF60" s="8">
        <v>1262.52</v>
      </c>
      <c r="GG60" s="4"/>
      <c r="GH60" s="8"/>
      <c r="GI60" s="7"/>
      <c r="GJ60" s="7"/>
      <c r="GK60" s="2" t="s">
        <v>138</v>
      </c>
      <c r="GL60" s="2" t="s">
        <v>127</v>
      </c>
      <c r="GM60" s="2" t="s">
        <v>195</v>
      </c>
      <c r="GN60" s="2" t="s">
        <v>786</v>
      </c>
      <c r="GO60" s="2" t="s">
        <v>140</v>
      </c>
      <c r="GP60" s="2" t="s">
        <v>130</v>
      </c>
      <c r="GQ60" s="4">
        <v>81</v>
      </c>
      <c r="GR60" s="8">
        <v>6081.21</v>
      </c>
      <c r="GS60" s="4"/>
      <c r="GT60" s="8"/>
      <c r="GU60" s="7"/>
      <c r="GV60" s="7"/>
      <c r="GW60" s="2" t="s">
        <v>138</v>
      </c>
      <c r="GX60" s="2" t="s">
        <v>127</v>
      </c>
      <c r="GY60" s="2" t="s">
        <v>754</v>
      </c>
      <c r="GZ60" s="2" t="s">
        <v>787</v>
      </c>
      <c r="HA60" s="2" t="s">
        <v>140</v>
      </c>
      <c r="HB60" s="2" t="s">
        <v>130</v>
      </c>
      <c r="HC60" s="4"/>
      <c r="HD60" s="8"/>
      <c r="HE60" s="4"/>
      <c r="HF60" s="8"/>
      <c r="HG60" s="7"/>
      <c r="HH60" s="7"/>
      <c r="HI60" s="2" t="s">
        <v>173</v>
      </c>
      <c r="HJ60" s="2" t="s">
        <v>127</v>
      </c>
      <c r="HK60" s="2" t="s">
        <v>130</v>
      </c>
      <c r="HL60" s="2" t="s">
        <v>130</v>
      </c>
      <c r="HM60" s="2" t="s">
        <v>140</v>
      </c>
      <c r="HN60" s="2" t="s">
        <v>130</v>
      </c>
      <c r="HO60" s="4">
        <v>13</v>
      </c>
      <c r="HP60" s="8">
        <v>1031.94</v>
      </c>
      <c r="HQ60" s="4"/>
      <c r="HR60" s="8"/>
      <c r="HS60" s="7"/>
      <c r="HT60" s="7"/>
      <c r="HU60" s="2" t="s">
        <v>138</v>
      </c>
      <c r="HV60" s="2" t="s">
        <v>127</v>
      </c>
      <c r="HW60" s="2" t="s">
        <v>598</v>
      </c>
      <c r="HX60" s="2" t="s">
        <v>788</v>
      </c>
      <c r="HY60" s="2" t="s">
        <v>140</v>
      </c>
      <c r="HZ60" s="2" t="s">
        <v>130</v>
      </c>
      <c r="IA60" s="4"/>
      <c r="IB60" s="8"/>
      <c r="IC60" s="4"/>
      <c r="ID60" s="8"/>
      <c r="IE60" s="7"/>
      <c r="IF60" s="7"/>
      <c r="IG60" s="2" t="s">
        <v>173</v>
      </c>
      <c r="IH60" s="2" t="s">
        <v>127</v>
      </c>
      <c r="II60" s="2" t="s">
        <v>130</v>
      </c>
      <c r="IJ60" s="2" t="s">
        <v>130</v>
      </c>
      <c r="IK60" s="2" t="s">
        <v>140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154</v>
      </c>
      <c r="IU60" s="2" t="s">
        <v>757</v>
      </c>
      <c r="IV60" s="2" t="s">
        <v>223</v>
      </c>
      <c r="IW60" s="2" t="s">
        <v>140</v>
      </c>
      <c r="IX60" s="2" t="s">
        <v>130</v>
      </c>
      <c r="IY60" s="4">
        <v>4</v>
      </c>
      <c r="IZ60" s="8">
        <v>332.64</v>
      </c>
      <c r="JA60" s="4"/>
      <c r="JB60" s="8"/>
      <c r="JC60" s="7"/>
      <c r="JD60" s="7"/>
      <c r="JE60" s="2" t="s">
        <v>138</v>
      </c>
      <c r="JF60" s="2" t="s">
        <v>127</v>
      </c>
      <c r="JG60" s="2" t="s">
        <v>759</v>
      </c>
      <c r="JH60" s="2" t="s">
        <v>789</v>
      </c>
      <c r="JI60" s="2" t="s">
        <v>140</v>
      </c>
      <c r="JJ60" s="2" t="s">
        <v>130</v>
      </c>
      <c r="JK60" s="4">
        <v>8</v>
      </c>
      <c r="JL60" s="8">
        <v>604.8</v>
      </c>
      <c r="JM60" s="4"/>
      <c r="JN60" s="8"/>
      <c r="JO60" s="7"/>
      <c r="JP60" s="7"/>
      <c r="JQ60" s="2" t="s">
        <v>138</v>
      </c>
      <c r="JR60" s="2" t="s">
        <v>127</v>
      </c>
      <c r="JS60" s="2" t="s">
        <v>165</v>
      </c>
      <c r="JT60" s="2" t="s">
        <v>532</v>
      </c>
      <c r="JU60" s="2" t="s">
        <v>140</v>
      </c>
      <c r="JV60" s="2" t="s">
        <v>130</v>
      </c>
      <c r="JW60" s="4"/>
      <c r="JX60" s="8"/>
      <c r="JY60" s="4"/>
      <c r="JZ60" s="8"/>
      <c r="KA60" s="7"/>
      <c r="KB60" s="7"/>
      <c r="KC60" s="2" t="s">
        <v>173</v>
      </c>
      <c r="KD60" s="2" t="s">
        <v>127</v>
      </c>
      <c r="KE60" s="2" t="s">
        <v>484</v>
      </c>
      <c r="KF60" s="2" t="s">
        <v>130</v>
      </c>
      <c r="KG60" s="2" t="s">
        <v>140</v>
      </c>
      <c r="KH60" s="2" t="s">
        <v>130</v>
      </c>
      <c r="KI60" s="4"/>
      <c r="KJ60" s="8"/>
      <c r="KK60" s="4"/>
      <c r="KL60" s="8"/>
      <c r="KM60" s="7"/>
      <c r="KN60" s="7"/>
      <c r="KO60" s="2" t="s">
        <v>130</v>
      </c>
      <c r="KP60" s="2" t="s">
        <v>130</v>
      </c>
      <c r="KQ60" s="2" t="s">
        <v>130</v>
      </c>
      <c r="KR60" s="2" t="s">
        <v>130</v>
      </c>
      <c r="KS60" s="2" t="s">
        <v>130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170</v>
      </c>
      <c r="LN60" s="2" t="s">
        <v>127</v>
      </c>
      <c r="LO60" s="2" t="s">
        <v>130</v>
      </c>
      <c r="LP60" s="2" t="s">
        <v>130</v>
      </c>
      <c r="LQ60" s="2" t="s">
        <v>140</v>
      </c>
      <c r="LR60" s="2" t="s">
        <v>130</v>
      </c>
      <c r="LS60" s="4"/>
      <c r="LT60" s="8"/>
      <c r="LU60" s="4"/>
      <c r="LV60" s="8"/>
      <c r="LW60" s="7"/>
      <c r="LX60" s="7"/>
      <c r="LY60" s="2" t="s">
        <v>138</v>
      </c>
      <c r="LZ60" s="2" t="s">
        <v>171</v>
      </c>
      <c r="MA60" s="2" t="s">
        <v>210</v>
      </c>
      <c r="MB60" s="2" t="s">
        <v>256</v>
      </c>
      <c r="MC60" s="2" t="s">
        <v>140</v>
      </c>
      <c r="MD60" s="2" t="s">
        <v>130</v>
      </c>
      <c r="ME60" s="4"/>
      <c r="MF60" s="8"/>
      <c r="MG60" s="4"/>
      <c r="MH60" s="8"/>
      <c r="MI60" s="7"/>
      <c r="MJ60" s="7"/>
      <c r="MK60" s="2" t="s">
        <v>130</v>
      </c>
      <c r="ML60" s="2" t="s">
        <v>130</v>
      </c>
      <c r="MM60" s="2" t="s">
        <v>130</v>
      </c>
      <c r="MN60" s="2" t="s">
        <v>130</v>
      </c>
      <c r="MO60" s="2" t="s">
        <v>130</v>
      </c>
      <c r="MP60" s="2" t="s">
        <v>130</v>
      </c>
      <c r="MQ60" s="4"/>
      <c r="MR60" s="8"/>
      <c r="MS60" s="4"/>
      <c r="MT60" s="8"/>
      <c r="MU60" s="7"/>
      <c r="MV60" s="7"/>
      <c r="MW60" s="2" t="s">
        <v>173</v>
      </c>
      <c r="MX60" s="2" t="s">
        <v>127</v>
      </c>
      <c r="MY60" s="2" t="s">
        <v>130</v>
      </c>
      <c r="MZ60" s="2" t="s">
        <v>130</v>
      </c>
      <c r="NA60" s="2" t="s">
        <v>140</v>
      </c>
      <c r="NB60" s="2" t="s">
        <v>130</v>
      </c>
      <c r="NC60" s="4"/>
      <c r="ND60" s="8"/>
      <c r="NE60" s="4"/>
      <c r="NF60" s="8"/>
      <c r="NG60" s="7"/>
      <c r="NH60" s="7"/>
      <c r="NI60" s="2" t="s">
        <v>138</v>
      </c>
      <c r="NJ60" s="2" t="s">
        <v>127</v>
      </c>
      <c r="NK60" s="2" t="s">
        <v>571</v>
      </c>
      <c r="NL60" s="2" t="s">
        <v>130</v>
      </c>
      <c r="NM60" s="2" t="s">
        <v>140</v>
      </c>
      <c r="NN60" s="2" t="s">
        <v>130</v>
      </c>
      <c r="NO60" s="4"/>
      <c r="NP60" s="8"/>
      <c r="NQ60" s="4"/>
      <c r="NR60" s="8"/>
      <c r="NS60" s="7"/>
      <c r="NT60" s="7"/>
      <c r="NU60" s="2" t="s">
        <v>173</v>
      </c>
      <c r="NV60" s="2" t="s">
        <v>154</v>
      </c>
      <c r="NW60" s="2" t="s">
        <v>130</v>
      </c>
      <c r="NX60" s="2" t="s">
        <v>130</v>
      </c>
      <c r="NY60" s="2" t="s">
        <v>140</v>
      </c>
      <c r="NZ60" s="2" t="s">
        <v>130</v>
      </c>
      <c r="OA60" s="4"/>
      <c r="OB60" s="8"/>
      <c r="OC60" s="4"/>
      <c r="OD60" s="8"/>
      <c r="OE60" s="7"/>
      <c r="OF60" s="7"/>
      <c r="OG60" s="2" t="s">
        <v>170</v>
      </c>
      <c r="OH60" s="2" t="s">
        <v>127</v>
      </c>
      <c r="OI60" s="2" t="s">
        <v>130</v>
      </c>
      <c r="OJ60" s="2" t="s">
        <v>130</v>
      </c>
      <c r="OK60" s="2" t="s">
        <v>140</v>
      </c>
      <c r="OL60" s="2" t="s">
        <v>130</v>
      </c>
      <c r="OM60" s="4"/>
      <c r="ON60" s="8"/>
      <c r="OO60" s="4"/>
      <c r="OP60" s="8"/>
      <c r="OQ60" s="7"/>
      <c r="OR60" s="7"/>
      <c r="OS60" s="2" t="s">
        <v>170</v>
      </c>
      <c r="OT60" s="2" t="s">
        <v>127</v>
      </c>
      <c r="OU60" s="2" t="s">
        <v>130</v>
      </c>
      <c r="OV60" s="2" t="s">
        <v>130</v>
      </c>
      <c r="OW60" s="2" t="s">
        <v>140</v>
      </c>
      <c r="OX60" s="2" t="s">
        <v>130</v>
      </c>
      <c r="OY60" s="4"/>
      <c r="OZ60" s="8"/>
      <c r="PA60" s="4"/>
      <c r="PB60" s="8"/>
      <c r="PC60" s="7"/>
      <c r="PD60" s="7"/>
      <c r="PE60" s="2" t="s">
        <v>173</v>
      </c>
      <c r="PF60" s="2" t="s">
        <v>127</v>
      </c>
      <c r="PG60" s="2" t="s">
        <v>130</v>
      </c>
      <c r="PH60" s="2" t="s">
        <v>130</v>
      </c>
      <c r="PI60" s="2" t="s">
        <v>140</v>
      </c>
      <c r="PJ60" s="2" t="s">
        <v>130</v>
      </c>
      <c r="PK60" s="4"/>
      <c r="PL60" s="8"/>
      <c r="PM60" s="4"/>
      <c r="PN60" s="8"/>
      <c r="PO60" s="7"/>
      <c r="PP60" s="7"/>
      <c r="PQ60" s="2" t="s">
        <v>173</v>
      </c>
      <c r="PR60" s="2" t="s">
        <v>127</v>
      </c>
      <c r="PS60" s="2" t="s">
        <v>130</v>
      </c>
      <c r="PT60" s="2" t="s">
        <v>130</v>
      </c>
      <c r="PU60" s="2" t="s">
        <v>140</v>
      </c>
      <c r="PV60" s="2" t="s">
        <v>130</v>
      </c>
      <c r="PW60" s="4"/>
      <c r="PX60" s="8"/>
      <c r="PY60" s="4"/>
      <c r="PZ60" s="8"/>
      <c r="QA60" s="7"/>
      <c r="QB60" s="7"/>
      <c r="QC60" s="2" t="s">
        <v>138</v>
      </c>
      <c r="QD60" s="2" t="s">
        <v>154</v>
      </c>
      <c r="QE60" s="2" t="s">
        <v>761</v>
      </c>
      <c r="QF60" s="2" t="s">
        <v>790</v>
      </c>
      <c r="QG60" s="2" t="s">
        <v>140</v>
      </c>
      <c r="QH60" s="2" t="s">
        <v>130</v>
      </c>
      <c r="QI60" s="4"/>
      <c r="QJ60" s="8"/>
      <c r="QK60" s="4"/>
      <c r="QL60" s="8"/>
      <c r="QM60" s="7"/>
      <c r="QN60" s="7"/>
      <c r="QO60" s="2" t="s">
        <v>173</v>
      </c>
      <c r="QP60" s="2" t="s">
        <v>127</v>
      </c>
      <c r="QQ60" s="2" t="s">
        <v>130</v>
      </c>
      <c r="QR60" s="2" t="s">
        <v>130</v>
      </c>
      <c r="QS60" s="2" t="s">
        <v>140</v>
      </c>
      <c r="QT60" s="2" t="s">
        <v>130</v>
      </c>
    </row>
    <row r="61">
      <c r="A61" s="2" t="s">
        <v>791</v>
      </c>
      <c r="B61" s="2" t="s">
        <v>119</v>
      </c>
      <c r="C61" s="2" t="s">
        <v>739</v>
      </c>
      <c r="D61" s="2" t="s">
        <v>121</v>
      </c>
      <c r="E61" s="2" t="s">
        <v>122</v>
      </c>
      <c r="F61" s="2" t="s">
        <v>740</v>
      </c>
      <c r="G61" s="2" t="s">
        <v>740</v>
      </c>
      <c r="H61" s="2" t="s">
        <v>740</v>
      </c>
      <c r="I61" s="2" t="s">
        <v>636</v>
      </c>
      <c r="J61" s="2" t="s">
        <v>251</v>
      </c>
      <c r="K61" s="2" t="s">
        <v>126</v>
      </c>
      <c r="L61" s="3">
        <v>75.59</v>
      </c>
      <c r="M61" s="3">
        <v>79.37</v>
      </c>
      <c r="N61" s="3">
        <v>169.99</v>
      </c>
      <c r="O61" s="2" t="s">
        <v>127</v>
      </c>
      <c r="P61" s="2" t="s">
        <v>741</v>
      </c>
      <c r="Q61" s="2" t="s">
        <v>129</v>
      </c>
      <c r="R61" s="2" t="s">
        <v>130</v>
      </c>
      <c r="S61" s="2" t="s">
        <v>742</v>
      </c>
      <c r="T61" s="2" t="s">
        <v>743</v>
      </c>
      <c r="U61" s="2" t="s">
        <v>409</v>
      </c>
      <c r="V61" s="2" t="s">
        <v>133</v>
      </c>
      <c r="W61" s="2" t="s">
        <v>134</v>
      </c>
      <c r="X61" s="2" t="s">
        <v>130</v>
      </c>
      <c r="Y61" s="2" t="s">
        <v>135</v>
      </c>
      <c r="Z61" s="4">
        <v>721</v>
      </c>
      <c r="AA61" s="4">
        <f>=ROUNDDOWN(16.7674418604651,0)</f>
      </c>
      <c r="AB61" s="5">
        <v>43</v>
      </c>
      <c r="AC61" s="2" t="s">
        <v>309</v>
      </c>
      <c r="AD61" s="4">
        <v>220</v>
      </c>
      <c r="AE61" s="4">
        <v>400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805</v>
      </c>
      <c r="AQ61" s="8">
        <v>64394.48</v>
      </c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0.3351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 t="s">
        <v>130</v>
      </c>
      <c r="BJ61" s="4">
        <v>805</v>
      </c>
      <c r="BK61" s="8">
        <v>64394.48</v>
      </c>
      <c r="BL61" s="2" t="s">
        <v>768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153</v>
      </c>
      <c r="BV61" s="2" t="s">
        <v>154</v>
      </c>
      <c r="BW61" s="2" t="s">
        <v>130</v>
      </c>
      <c r="BX61" s="2" t="s">
        <v>792</v>
      </c>
      <c r="BY61" s="2" t="s">
        <v>140</v>
      </c>
      <c r="BZ61" s="2" t="s">
        <v>130</v>
      </c>
      <c r="CA61" s="4">
        <v>176</v>
      </c>
      <c r="CB61" s="8">
        <v>13905.76</v>
      </c>
      <c r="CC61" s="4"/>
      <c r="CD61" s="8"/>
      <c r="CE61" s="7"/>
      <c r="CF61" s="7"/>
      <c r="CG61" s="2" t="s">
        <v>138</v>
      </c>
      <c r="CH61" s="2" t="s">
        <v>127</v>
      </c>
      <c r="CI61" s="2" t="s">
        <v>183</v>
      </c>
      <c r="CJ61" s="2" t="s">
        <v>781</v>
      </c>
      <c r="CK61" s="2" t="s">
        <v>140</v>
      </c>
      <c r="CL61" s="2" t="s">
        <v>130</v>
      </c>
      <c r="CM61" s="4"/>
      <c r="CN61" s="8"/>
      <c r="CO61" s="4"/>
      <c r="CP61" s="8"/>
      <c r="CQ61" s="7"/>
      <c r="CR61" s="7"/>
      <c r="CS61" s="2" t="s">
        <v>130</v>
      </c>
      <c r="CT61" s="2" t="s">
        <v>130</v>
      </c>
      <c r="CU61" s="2" t="s">
        <v>130</v>
      </c>
      <c r="CV61" s="2" t="s">
        <v>130</v>
      </c>
      <c r="CW61" s="2" t="s">
        <v>130</v>
      </c>
      <c r="CX61" s="2" t="s">
        <v>130</v>
      </c>
      <c r="CY61" s="4">
        <v>290</v>
      </c>
      <c r="CZ61" s="8">
        <v>23127.5</v>
      </c>
      <c r="DA61" s="4"/>
      <c r="DB61" s="8"/>
      <c r="DC61" s="7"/>
      <c r="DD61" s="7"/>
      <c r="DE61" s="2" t="s">
        <v>138</v>
      </c>
      <c r="DF61" s="2" t="s">
        <v>127</v>
      </c>
      <c r="DG61" s="2" t="s">
        <v>747</v>
      </c>
      <c r="DH61" s="2" t="s">
        <v>793</v>
      </c>
      <c r="DI61" s="2" t="s">
        <v>140</v>
      </c>
      <c r="DJ61" s="2" t="s">
        <v>130</v>
      </c>
      <c r="DK61" s="4">
        <v>67</v>
      </c>
      <c r="DL61" s="8">
        <v>5345.93</v>
      </c>
      <c r="DM61" s="4"/>
      <c r="DN61" s="8"/>
      <c r="DO61" s="7"/>
      <c r="DP61" s="7"/>
      <c r="DQ61" s="2" t="s">
        <v>138</v>
      </c>
      <c r="DR61" s="2" t="s">
        <v>127</v>
      </c>
      <c r="DS61" s="2" t="s">
        <v>213</v>
      </c>
      <c r="DT61" s="2" t="s">
        <v>794</v>
      </c>
      <c r="DU61" s="2" t="s">
        <v>140</v>
      </c>
      <c r="DV61" s="2" t="s">
        <v>130</v>
      </c>
      <c r="DW61" s="4">
        <v>15</v>
      </c>
      <c r="DX61" s="8">
        <v>1250.1</v>
      </c>
      <c r="DY61" s="4"/>
      <c r="DZ61" s="8"/>
      <c r="EA61" s="7"/>
      <c r="EB61" s="7"/>
      <c r="EC61" s="2" t="s">
        <v>138</v>
      </c>
      <c r="ED61" s="2" t="s">
        <v>127</v>
      </c>
      <c r="EE61" s="2" t="s">
        <v>187</v>
      </c>
      <c r="EF61" s="2" t="s">
        <v>260</v>
      </c>
      <c r="EG61" s="2" t="s">
        <v>140</v>
      </c>
      <c r="EH61" s="2" t="s">
        <v>130</v>
      </c>
      <c r="EI61" s="4">
        <v>13</v>
      </c>
      <c r="EJ61" s="8">
        <v>1186.51</v>
      </c>
      <c r="EK61" s="4"/>
      <c r="EL61" s="8"/>
      <c r="EM61" s="7"/>
      <c r="EN61" s="7"/>
      <c r="EO61" s="2" t="s">
        <v>138</v>
      </c>
      <c r="EP61" s="2" t="s">
        <v>127</v>
      </c>
      <c r="EQ61" s="2" t="s">
        <v>772</v>
      </c>
      <c r="ER61" s="2" t="s">
        <v>474</v>
      </c>
      <c r="ES61" s="2" t="s">
        <v>140</v>
      </c>
      <c r="ET61" s="2" t="s">
        <v>130</v>
      </c>
      <c r="EU61" s="4">
        <v>79</v>
      </c>
      <c r="EV61" s="8">
        <v>6804.27</v>
      </c>
      <c r="EW61" s="4"/>
      <c r="EX61" s="8"/>
      <c r="EY61" s="7"/>
      <c r="EZ61" s="7"/>
      <c r="FA61" s="2" t="s">
        <v>138</v>
      </c>
      <c r="FB61" s="2" t="s">
        <v>127</v>
      </c>
      <c r="FC61" s="2" t="s">
        <v>751</v>
      </c>
      <c r="FD61" s="2" t="s">
        <v>795</v>
      </c>
      <c r="FE61" s="2" t="s">
        <v>140</v>
      </c>
      <c r="FF61" s="2" t="s">
        <v>130</v>
      </c>
      <c r="FG61" s="4">
        <v>33</v>
      </c>
      <c r="FH61" s="8">
        <v>2356.44</v>
      </c>
      <c r="FI61" s="4"/>
      <c r="FJ61" s="8"/>
      <c r="FK61" s="7"/>
      <c r="FL61" s="7"/>
      <c r="FM61" s="2" t="s">
        <v>138</v>
      </c>
      <c r="FN61" s="2" t="s">
        <v>127</v>
      </c>
      <c r="FO61" s="2" t="s">
        <v>155</v>
      </c>
      <c r="FP61" s="2" t="s">
        <v>796</v>
      </c>
      <c r="FQ61" s="2" t="s">
        <v>140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127</v>
      </c>
      <c r="GA61" s="2" t="s">
        <v>754</v>
      </c>
      <c r="GB61" s="2" t="s">
        <v>769</v>
      </c>
      <c r="GC61" s="2" t="s">
        <v>140</v>
      </c>
      <c r="GD61" s="2" t="s">
        <v>130</v>
      </c>
      <c r="GE61" s="4">
        <v>11</v>
      </c>
      <c r="GF61" s="8">
        <v>863.06</v>
      </c>
      <c r="GG61" s="4"/>
      <c r="GH61" s="8"/>
      <c r="GI61" s="7"/>
      <c r="GJ61" s="7"/>
      <c r="GK61" s="2" t="s">
        <v>138</v>
      </c>
      <c r="GL61" s="2" t="s">
        <v>127</v>
      </c>
      <c r="GM61" s="2" t="s">
        <v>195</v>
      </c>
      <c r="GN61" s="2" t="s">
        <v>797</v>
      </c>
      <c r="GO61" s="2" t="s">
        <v>140</v>
      </c>
      <c r="GP61" s="2" t="s">
        <v>130</v>
      </c>
      <c r="GQ61" s="4">
        <v>107</v>
      </c>
      <c r="GR61" s="8">
        <v>8411.97</v>
      </c>
      <c r="GS61" s="4"/>
      <c r="GT61" s="8"/>
      <c r="GU61" s="7"/>
      <c r="GV61" s="7"/>
      <c r="GW61" s="2" t="s">
        <v>138</v>
      </c>
      <c r="GX61" s="2" t="s">
        <v>127</v>
      </c>
      <c r="GY61" s="2" t="s">
        <v>754</v>
      </c>
      <c r="GZ61" s="2" t="s">
        <v>798</v>
      </c>
      <c r="HA61" s="2" t="s">
        <v>140</v>
      </c>
      <c r="HB61" s="2" t="s">
        <v>130</v>
      </c>
      <c r="HC61" s="4"/>
      <c r="HD61" s="8"/>
      <c r="HE61" s="4"/>
      <c r="HF61" s="8"/>
      <c r="HG61" s="7"/>
      <c r="HH61" s="7"/>
      <c r="HI61" s="2" t="s">
        <v>173</v>
      </c>
      <c r="HJ61" s="2" t="s">
        <v>127</v>
      </c>
      <c r="HK61" s="2" t="s">
        <v>130</v>
      </c>
      <c r="HL61" s="2" t="s">
        <v>130</v>
      </c>
      <c r="HM61" s="2" t="s">
        <v>140</v>
      </c>
      <c r="HN61" s="2" t="s">
        <v>130</v>
      </c>
      <c r="HO61" s="4">
        <v>8</v>
      </c>
      <c r="HP61" s="8">
        <v>666.72</v>
      </c>
      <c r="HQ61" s="4"/>
      <c r="HR61" s="8"/>
      <c r="HS61" s="7"/>
      <c r="HT61" s="7"/>
      <c r="HU61" s="2" t="s">
        <v>138</v>
      </c>
      <c r="HV61" s="2" t="s">
        <v>127</v>
      </c>
      <c r="HW61" s="2" t="s">
        <v>598</v>
      </c>
      <c r="HX61" s="2" t="s">
        <v>680</v>
      </c>
      <c r="HY61" s="2" t="s">
        <v>140</v>
      </c>
      <c r="HZ61" s="2" t="s">
        <v>130</v>
      </c>
      <c r="IA61" s="4"/>
      <c r="IB61" s="8"/>
      <c r="IC61" s="4"/>
      <c r="ID61" s="8"/>
      <c r="IE61" s="7"/>
      <c r="IF61" s="7"/>
      <c r="IG61" s="2" t="s">
        <v>173</v>
      </c>
      <c r="IH61" s="2" t="s">
        <v>127</v>
      </c>
      <c r="II61" s="2" t="s">
        <v>130</v>
      </c>
      <c r="IJ61" s="2" t="s">
        <v>130</v>
      </c>
      <c r="IK61" s="2" t="s">
        <v>140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154</v>
      </c>
      <c r="IU61" s="2" t="s">
        <v>757</v>
      </c>
      <c r="IV61" s="2" t="s">
        <v>162</v>
      </c>
      <c r="IW61" s="2" t="s">
        <v>140</v>
      </c>
      <c r="IX61" s="2" t="s">
        <v>130</v>
      </c>
      <c r="IY61" s="4"/>
      <c r="IZ61" s="8"/>
      <c r="JA61" s="4"/>
      <c r="JB61" s="8"/>
      <c r="JC61" s="7"/>
      <c r="JD61" s="7"/>
      <c r="JE61" s="2" t="s">
        <v>138</v>
      </c>
      <c r="JF61" s="2" t="s">
        <v>127</v>
      </c>
      <c r="JG61" s="2" t="s">
        <v>759</v>
      </c>
      <c r="JH61" s="2" t="s">
        <v>799</v>
      </c>
      <c r="JI61" s="2" t="s">
        <v>140</v>
      </c>
      <c r="JJ61" s="2" t="s">
        <v>130</v>
      </c>
      <c r="JK61" s="4">
        <v>6</v>
      </c>
      <c r="JL61" s="8">
        <v>476.22</v>
      </c>
      <c r="JM61" s="4"/>
      <c r="JN61" s="8"/>
      <c r="JO61" s="7"/>
      <c r="JP61" s="7"/>
      <c r="JQ61" s="2" t="s">
        <v>138</v>
      </c>
      <c r="JR61" s="2" t="s">
        <v>127</v>
      </c>
      <c r="JS61" s="2" t="s">
        <v>165</v>
      </c>
      <c r="JT61" s="2" t="s">
        <v>368</v>
      </c>
      <c r="JU61" s="2" t="s">
        <v>140</v>
      </c>
      <c r="JV61" s="2" t="s">
        <v>130</v>
      </c>
      <c r="JW61" s="4"/>
      <c r="JX61" s="8"/>
      <c r="JY61" s="4"/>
      <c r="JZ61" s="8"/>
      <c r="KA61" s="7"/>
      <c r="KB61" s="7"/>
      <c r="KC61" s="2" t="s">
        <v>173</v>
      </c>
      <c r="KD61" s="2" t="s">
        <v>127</v>
      </c>
      <c r="KE61" s="2" t="s">
        <v>484</v>
      </c>
      <c r="KF61" s="2" t="s">
        <v>130</v>
      </c>
      <c r="KG61" s="2" t="s">
        <v>140</v>
      </c>
      <c r="KH61" s="2" t="s">
        <v>130</v>
      </c>
      <c r="KI61" s="4"/>
      <c r="KJ61" s="8"/>
      <c r="KK61" s="4"/>
      <c r="KL61" s="8"/>
      <c r="KM61" s="7"/>
      <c r="KN61" s="7"/>
      <c r="KO61" s="2" t="s">
        <v>130</v>
      </c>
      <c r="KP61" s="2" t="s">
        <v>130</v>
      </c>
      <c r="KQ61" s="2" t="s">
        <v>130</v>
      </c>
      <c r="KR61" s="2" t="s">
        <v>130</v>
      </c>
      <c r="KS61" s="2" t="s">
        <v>130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170</v>
      </c>
      <c r="LN61" s="2" t="s">
        <v>127</v>
      </c>
      <c r="LO61" s="2" t="s">
        <v>130</v>
      </c>
      <c r="LP61" s="2" t="s">
        <v>130</v>
      </c>
      <c r="LQ61" s="2" t="s">
        <v>140</v>
      </c>
      <c r="LR61" s="2" t="s">
        <v>130</v>
      </c>
      <c r="LS61" s="4"/>
      <c r="LT61" s="8"/>
      <c r="LU61" s="4"/>
      <c r="LV61" s="8"/>
      <c r="LW61" s="7"/>
      <c r="LX61" s="7"/>
      <c r="LY61" s="2" t="s">
        <v>138</v>
      </c>
      <c r="LZ61" s="2" t="s">
        <v>171</v>
      </c>
      <c r="MA61" s="2" t="s">
        <v>210</v>
      </c>
      <c r="MB61" s="2" t="s">
        <v>293</v>
      </c>
      <c r="MC61" s="2" t="s">
        <v>140</v>
      </c>
      <c r="MD61" s="2" t="s">
        <v>130</v>
      </c>
      <c r="ME61" s="4"/>
      <c r="MF61" s="8"/>
      <c r="MG61" s="4"/>
      <c r="MH61" s="8"/>
      <c r="MI61" s="7"/>
      <c r="MJ61" s="7"/>
      <c r="MK61" s="2" t="s">
        <v>130</v>
      </c>
      <c r="ML61" s="2" t="s">
        <v>130</v>
      </c>
      <c r="MM61" s="2" t="s">
        <v>130</v>
      </c>
      <c r="MN61" s="2" t="s">
        <v>130</v>
      </c>
      <c r="MO61" s="2" t="s">
        <v>130</v>
      </c>
      <c r="MP61" s="2" t="s">
        <v>130</v>
      </c>
      <c r="MQ61" s="4"/>
      <c r="MR61" s="8"/>
      <c r="MS61" s="4"/>
      <c r="MT61" s="8"/>
      <c r="MU61" s="7"/>
      <c r="MV61" s="7"/>
      <c r="MW61" s="2" t="s">
        <v>173</v>
      </c>
      <c r="MX61" s="2" t="s">
        <v>127</v>
      </c>
      <c r="MY61" s="2" t="s">
        <v>130</v>
      </c>
      <c r="MZ61" s="2" t="s">
        <v>130</v>
      </c>
      <c r="NA61" s="2" t="s">
        <v>140</v>
      </c>
      <c r="NB61" s="2" t="s">
        <v>130</v>
      </c>
      <c r="NC61" s="4"/>
      <c r="ND61" s="8"/>
      <c r="NE61" s="4"/>
      <c r="NF61" s="8"/>
      <c r="NG61" s="7"/>
      <c r="NH61" s="7"/>
      <c r="NI61" s="2" t="s">
        <v>138</v>
      </c>
      <c r="NJ61" s="2" t="s">
        <v>127</v>
      </c>
      <c r="NK61" s="2" t="s">
        <v>571</v>
      </c>
      <c r="NL61" s="2" t="s">
        <v>130</v>
      </c>
      <c r="NM61" s="2" t="s">
        <v>140</v>
      </c>
      <c r="NN61" s="2" t="s">
        <v>130</v>
      </c>
      <c r="NO61" s="4"/>
      <c r="NP61" s="8"/>
      <c r="NQ61" s="4"/>
      <c r="NR61" s="8"/>
      <c r="NS61" s="7"/>
      <c r="NT61" s="7"/>
      <c r="NU61" s="2" t="s">
        <v>173</v>
      </c>
      <c r="NV61" s="2" t="s">
        <v>154</v>
      </c>
      <c r="NW61" s="2" t="s">
        <v>130</v>
      </c>
      <c r="NX61" s="2" t="s">
        <v>130</v>
      </c>
      <c r="NY61" s="2" t="s">
        <v>140</v>
      </c>
      <c r="NZ61" s="2" t="s">
        <v>130</v>
      </c>
      <c r="OA61" s="4"/>
      <c r="OB61" s="8"/>
      <c r="OC61" s="4"/>
      <c r="OD61" s="8"/>
      <c r="OE61" s="7"/>
      <c r="OF61" s="7"/>
      <c r="OG61" s="2" t="s">
        <v>170</v>
      </c>
      <c r="OH61" s="2" t="s">
        <v>127</v>
      </c>
      <c r="OI61" s="2" t="s">
        <v>130</v>
      </c>
      <c r="OJ61" s="2" t="s">
        <v>130</v>
      </c>
      <c r="OK61" s="2" t="s">
        <v>140</v>
      </c>
      <c r="OL61" s="2" t="s">
        <v>130</v>
      </c>
      <c r="OM61" s="4"/>
      <c r="ON61" s="8"/>
      <c r="OO61" s="4"/>
      <c r="OP61" s="8"/>
      <c r="OQ61" s="7"/>
      <c r="OR61" s="7"/>
      <c r="OS61" s="2" t="s">
        <v>170</v>
      </c>
      <c r="OT61" s="2" t="s">
        <v>127</v>
      </c>
      <c r="OU61" s="2" t="s">
        <v>130</v>
      </c>
      <c r="OV61" s="2" t="s">
        <v>130</v>
      </c>
      <c r="OW61" s="2" t="s">
        <v>140</v>
      </c>
      <c r="OX61" s="2" t="s">
        <v>130</v>
      </c>
      <c r="OY61" s="4"/>
      <c r="OZ61" s="8"/>
      <c r="PA61" s="4"/>
      <c r="PB61" s="8"/>
      <c r="PC61" s="7"/>
      <c r="PD61" s="7"/>
      <c r="PE61" s="2" t="s">
        <v>173</v>
      </c>
      <c r="PF61" s="2" t="s">
        <v>127</v>
      </c>
      <c r="PG61" s="2" t="s">
        <v>130</v>
      </c>
      <c r="PH61" s="2" t="s">
        <v>130</v>
      </c>
      <c r="PI61" s="2" t="s">
        <v>140</v>
      </c>
      <c r="PJ61" s="2" t="s">
        <v>130</v>
      </c>
      <c r="PK61" s="4"/>
      <c r="PL61" s="8"/>
      <c r="PM61" s="4"/>
      <c r="PN61" s="8"/>
      <c r="PO61" s="7"/>
      <c r="PP61" s="7"/>
      <c r="PQ61" s="2" t="s">
        <v>173</v>
      </c>
      <c r="PR61" s="2" t="s">
        <v>127</v>
      </c>
      <c r="PS61" s="2" t="s">
        <v>130</v>
      </c>
      <c r="PT61" s="2" t="s">
        <v>130</v>
      </c>
      <c r="PU61" s="2" t="s">
        <v>140</v>
      </c>
      <c r="PV61" s="2" t="s">
        <v>130</v>
      </c>
      <c r="PW61" s="4"/>
      <c r="PX61" s="8"/>
      <c r="PY61" s="4"/>
      <c r="PZ61" s="8"/>
      <c r="QA61" s="7"/>
      <c r="QB61" s="7"/>
      <c r="QC61" s="2" t="s">
        <v>138</v>
      </c>
      <c r="QD61" s="2" t="s">
        <v>154</v>
      </c>
      <c r="QE61" s="2" t="s">
        <v>761</v>
      </c>
      <c r="QF61" s="2" t="s">
        <v>800</v>
      </c>
      <c r="QG61" s="2" t="s">
        <v>140</v>
      </c>
      <c r="QH61" s="2" t="s">
        <v>130</v>
      </c>
      <c r="QI61" s="4"/>
      <c r="QJ61" s="8"/>
      <c r="QK61" s="4"/>
      <c r="QL61" s="8"/>
      <c r="QM61" s="7"/>
      <c r="QN61" s="7"/>
      <c r="QO61" s="2" t="s">
        <v>173</v>
      </c>
      <c r="QP61" s="2" t="s">
        <v>127</v>
      </c>
      <c r="QQ61" s="2" t="s">
        <v>130</v>
      </c>
      <c r="QR61" s="2" t="s">
        <v>130</v>
      </c>
      <c r="QS61" s="2" t="s">
        <v>140</v>
      </c>
      <c r="QT61" s="2" t="s">
        <v>130</v>
      </c>
    </row>
    <row r="62">
      <c r="A62" s="2" t="s">
        <v>801</v>
      </c>
      <c r="B62" s="2" t="s">
        <v>119</v>
      </c>
      <c r="C62" s="2" t="s">
        <v>739</v>
      </c>
      <c r="D62" s="2" t="s">
        <v>121</v>
      </c>
      <c r="E62" s="2" t="s">
        <v>122</v>
      </c>
      <c r="F62" s="2" t="s">
        <v>740</v>
      </c>
      <c r="G62" s="2" t="s">
        <v>740</v>
      </c>
      <c r="H62" s="2" t="s">
        <v>740</v>
      </c>
      <c r="I62" s="2" t="s">
        <v>636</v>
      </c>
      <c r="J62" s="2" t="s">
        <v>269</v>
      </c>
      <c r="K62" s="2" t="s">
        <v>126</v>
      </c>
      <c r="L62" s="3">
        <v>75.59</v>
      </c>
      <c r="M62" s="3">
        <v>79.37</v>
      </c>
      <c r="N62" s="3">
        <v>169.99</v>
      </c>
      <c r="O62" s="2" t="s">
        <v>127</v>
      </c>
      <c r="P62" s="2" t="s">
        <v>741</v>
      </c>
      <c r="Q62" s="2" t="s">
        <v>129</v>
      </c>
      <c r="R62" s="2" t="s">
        <v>130</v>
      </c>
      <c r="S62" s="2" t="s">
        <v>742</v>
      </c>
      <c r="T62" s="2" t="s">
        <v>743</v>
      </c>
      <c r="U62" s="2" t="s">
        <v>409</v>
      </c>
      <c r="V62" s="2" t="s">
        <v>133</v>
      </c>
      <c r="W62" s="2" t="s">
        <v>134</v>
      </c>
      <c r="X62" s="2" t="s">
        <v>130</v>
      </c>
      <c r="Y62" s="2" t="s">
        <v>135</v>
      </c>
      <c r="Z62" s="4">
        <v>258</v>
      </c>
      <c r="AA62" s="4">
        <f>=ROUNDDOWN(28.6666666666667,0)</f>
      </c>
      <c r="AB62" s="5">
        <v>9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202</v>
      </c>
      <c r="AQ62" s="8">
        <v>16205.02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0.0843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202</v>
      </c>
      <c r="BK62" s="8">
        <v>16205.02</v>
      </c>
      <c r="BL62" s="2" t="s">
        <v>779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153</v>
      </c>
      <c r="BV62" s="2" t="s">
        <v>154</v>
      </c>
      <c r="BW62" s="2" t="s">
        <v>130</v>
      </c>
      <c r="BX62" s="2" t="s">
        <v>780</v>
      </c>
      <c r="BY62" s="2" t="s">
        <v>140</v>
      </c>
      <c r="BZ62" s="2" t="s">
        <v>130</v>
      </c>
      <c r="CA62" s="4">
        <v>29</v>
      </c>
      <c r="CB62" s="8">
        <v>2291.29</v>
      </c>
      <c r="CC62" s="4"/>
      <c r="CD62" s="8"/>
      <c r="CE62" s="7"/>
      <c r="CF62" s="7"/>
      <c r="CG62" s="2" t="s">
        <v>138</v>
      </c>
      <c r="CH62" s="2" t="s">
        <v>127</v>
      </c>
      <c r="CI62" s="2" t="s">
        <v>183</v>
      </c>
      <c r="CJ62" s="2" t="s">
        <v>312</v>
      </c>
      <c r="CK62" s="2" t="s">
        <v>140</v>
      </c>
      <c r="CL62" s="2" t="s">
        <v>130</v>
      </c>
      <c r="CM62" s="4"/>
      <c r="CN62" s="8"/>
      <c r="CO62" s="4"/>
      <c r="CP62" s="8"/>
      <c r="CQ62" s="7"/>
      <c r="CR62" s="7"/>
      <c r="CS62" s="2" t="s">
        <v>130</v>
      </c>
      <c r="CT62" s="2" t="s">
        <v>130</v>
      </c>
      <c r="CU62" s="2" t="s">
        <v>130</v>
      </c>
      <c r="CV62" s="2" t="s">
        <v>130</v>
      </c>
      <c r="CW62" s="2" t="s">
        <v>130</v>
      </c>
      <c r="CX62" s="2" t="s">
        <v>130</v>
      </c>
      <c r="CY62" s="4">
        <v>74</v>
      </c>
      <c r="CZ62" s="8">
        <v>5901.5</v>
      </c>
      <c r="DA62" s="4"/>
      <c r="DB62" s="8"/>
      <c r="DC62" s="7"/>
      <c r="DD62" s="7"/>
      <c r="DE62" s="2" t="s">
        <v>138</v>
      </c>
      <c r="DF62" s="2" t="s">
        <v>127</v>
      </c>
      <c r="DG62" s="2" t="s">
        <v>747</v>
      </c>
      <c r="DH62" s="2" t="s">
        <v>336</v>
      </c>
      <c r="DI62" s="2" t="s">
        <v>140</v>
      </c>
      <c r="DJ62" s="2" t="s">
        <v>130</v>
      </c>
      <c r="DK62" s="4">
        <v>38</v>
      </c>
      <c r="DL62" s="8">
        <v>3032.02</v>
      </c>
      <c r="DM62" s="4"/>
      <c r="DN62" s="8"/>
      <c r="DO62" s="7"/>
      <c r="DP62" s="7"/>
      <c r="DQ62" s="2" t="s">
        <v>138</v>
      </c>
      <c r="DR62" s="2" t="s">
        <v>127</v>
      </c>
      <c r="DS62" s="2" t="s">
        <v>213</v>
      </c>
      <c r="DT62" s="2" t="s">
        <v>802</v>
      </c>
      <c r="DU62" s="2" t="s">
        <v>140</v>
      </c>
      <c r="DV62" s="2" t="s">
        <v>130</v>
      </c>
      <c r="DW62" s="4">
        <v>14</v>
      </c>
      <c r="DX62" s="8">
        <v>1166.76</v>
      </c>
      <c r="DY62" s="4"/>
      <c r="DZ62" s="8"/>
      <c r="EA62" s="7"/>
      <c r="EB62" s="7"/>
      <c r="EC62" s="2" t="s">
        <v>138</v>
      </c>
      <c r="ED62" s="2" t="s">
        <v>127</v>
      </c>
      <c r="EE62" s="2" t="s">
        <v>187</v>
      </c>
      <c r="EF62" s="2" t="s">
        <v>753</v>
      </c>
      <c r="EG62" s="2" t="s">
        <v>140</v>
      </c>
      <c r="EH62" s="2" t="s">
        <v>130</v>
      </c>
      <c r="EI62" s="4">
        <v>6</v>
      </c>
      <c r="EJ62" s="8">
        <v>547.62</v>
      </c>
      <c r="EK62" s="4"/>
      <c r="EL62" s="8"/>
      <c r="EM62" s="7"/>
      <c r="EN62" s="7"/>
      <c r="EO62" s="2" t="s">
        <v>138</v>
      </c>
      <c r="EP62" s="2" t="s">
        <v>127</v>
      </c>
      <c r="EQ62" s="2" t="s">
        <v>700</v>
      </c>
      <c r="ER62" s="2" t="s">
        <v>386</v>
      </c>
      <c r="ES62" s="2" t="s">
        <v>140</v>
      </c>
      <c r="ET62" s="2" t="s">
        <v>130</v>
      </c>
      <c r="EU62" s="4">
        <v>15</v>
      </c>
      <c r="EV62" s="8">
        <v>1291.95</v>
      </c>
      <c r="EW62" s="4"/>
      <c r="EX62" s="8"/>
      <c r="EY62" s="7"/>
      <c r="EZ62" s="7"/>
      <c r="FA62" s="2" t="s">
        <v>138</v>
      </c>
      <c r="FB62" s="2" t="s">
        <v>127</v>
      </c>
      <c r="FC62" s="2" t="s">
        <v>751</v>
      </c>
      <c r="FD62" s="2" t="s">
        <v>803</v>
      </c>
      <c r="FE62" s="2" t="s">
        <v>140</v>
      </c>
      <c r="FF62" s="2" t="s">
        <v>130</v>
      </c>
      <c r="FG62" s="4">
        <v>9</v>
      </c>
      <c r="FH62" s="8">
        <v>624.44</v>
      </c>
      <c r="FI62" s="4"/>
      <c r="FJ62" s="8"/>
      <c r="FK62" s="7"/>
      <c r="FL62" s="7"/>
      <c r="FM62" s="2" t="s">
        <v>138</v>
      </c>
      <c r="FN62" s="2" t="s">
        <v>127</v>
      </c>
      <c r="FO62" s="2" t="s">
        <v>155</v>
      </c>
      <c r="FP62" s="2" t="s">
        <v>383</v>
      </c>
      <c r="FQ62" s="2" t="s">
        <v>140</v>
      </c>
      <c r="FR62" s="2" t="s">
        <v>130</v>
      </c>
      <c r="FS62" s="4"/>
      <c r="FT62" s="8"/>
      <c r="FU62" s="4"/>
      <c r="FV62" s="8"/>
      <c r="FW62" s="7"/>
      <c r="FX62" s="7"/>
      <c r="FY62" s="2" t="s">
        <v>138</v>
      </c>
      <c r="FZ62" s="2" t="s">
        <v>127</v>
      </c>
      <c r="GA62" s="2" t="s">
        <v>754</v>
      </c>
      <c r="GB62" s="2" t="s">
        <v>130</v>
      </c>
      <c r="GC62" s="2" t="s">
        <v>140</v>
      </c>
      <c r="GD62" s="2" t="s">
        <v>130</v>
      </c>
      <c r="GE62" s="4">
        <v>2</v>
      </c>
      <c r="GF62" s="8">
        <v>162.84</v>
      </c>
      <c r="GG62" s="4"/>
      <c r="GH62" s="8"/>
      <c r="GI62" s="7"/>
      <c r="GJ62" s="7"/>
      <c r="GK62" s="2" t="s">
        <v>138</v>
      </c>
      <c r="GL62" s="2" t="s">
        <v>127</v>
      </c>
      <c r="GM62" s="2" t="s">
        <v>195</v>
      </c>
      <c r="GN62" s="2" t="s">
        <v>786</v>
      </c>
      <c r="GO62" s="2" t="s">
        <v>140</v>
      </c>
      <c r="GP62" s="2" t="s">
        <v>130</v>
      </c>
      <c r="GQ62" s="4">
        <v>10</v>
      </c>
      <c r="GR62" s="8">
        <v>769.9</v>
      </c>
      <c r="GS62" s="4"/>
      <c r="GT62" s="8"/>
      <c r="GU62" s="7"/>
      <c r="GV62" s="7"/>
      <c r="GW62" s="2" t="s">
        <v>138</v>
      </c>
      <c r="GX62" s="2" t="s">
        <v>127</v>
      </c>
      <c r="GY62" s="2" t="s">
        <v>754</v>
      </c>
      <c r="GZ62" s="2" t="s">
        <v>804</v>
      </c>
      <c r="HA62" s="2" t="s">
        <v>140</v>
      </c>
      <c r="HB62" s="2" t="s">
        <v>130</v>
      </c>
      <c r="HC62" s="4"/>
      <c r="HD62" s="8"/>
      <c r="HE62" s="4"/>
      <c r="HF62" s="8"/>
      <c r="HG62" s="7"/>
      <c r="HH62" s="7"/>
      <c r="HI62" s="2" t="s">
        <v>173</v>
      </c>
      <c r="HJ62" s="2" t="s">
        <v>127</v>
      </c>
      <c r="HK62" s="2" t="s">
        <v>130</v>
      </c>
      <c r="HL62" s="2" t="s">
        <v>130</v>
      </c>
      <c r="HM62" s="2" t="s">
        <v>140</v>
      </c>
      <c r="HN62" s="2" t="s">
        <v>130</v>
      </c>
      <c r="HO62" s="4">
        <v>1</v>
      </c>
      <c r="HP62" s="8">
        <v>83.34</v>
      </c>
      <c r="HQ62" s="4"/>
      <c r="HR62" s="8"/>
      <c r="HS62" s="7"/>
      <c r="HT62" s="7"/>
      <c r="HU62" s="2" t="s">
        <v>138</v>
      </c>
      <c r="HV62" s="2" t="s">
        <v>127</v>
      </c>
      <c r="HW62" s="2" t="s">
        <v>598</v>
      </c>
      <c r="HX62" s="2" t="s">
        <v>662</v>
      </c>
      <c r="HY62" s="2" t="s">
        <v>140</v>
      </c>
      <c r="HZ62" s="2" t="s">
        <v>130</v>
      </c>
      <c r="IA62" s="4"/>
      <c r="IB62" s="8"/>
      <c r="IC62" s="4"/>
      <c r="ID62" s="8"/>
      <c r="IE62" s="7"/>
      <c r="IF62" s="7"/>
      <c r="IG62" s="2" t="s">
        <v>173</v>
      </c>
      <c r="IH62" s="2" t="s">
        <v>127</v>
      </c>
      <c r="II62" s="2" t="s">
        <v>130</v>
      </c>
      <c r="IJ62" s="2" t="s">
        <v>130</v>
      </c>
      <c r="IK62" s="2" t="s">
        <v>140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154</v>
      </c>
      <c r="IU62" s="2" t="s">
        <v>757</v>
      </c>
      <c r="IV62" s="2" t="s">
        <v>130</v>
      </c>
      <c r="IW62" s="2" t="s">
        <v>140</v>
      </c>
      <c r="IX62" s="2" t="s">
        <v>130</v>
      </c>
      <c r="IY62" s="4">
        <v>2</v>
      </c>
      <c r="IZ62" s="8">
        <v>174.62</v>
      </c>
      <c r="JA62" s="4"/>
      <c r="JB62" s="8"/>
      <c r="JC62" s="7"/>
      <c r="JD62" s="7"/>
      <c r="JE62" s="2" t="s">
        <v>138</v>
      </c>
      <c r="JF62" s="2" t="s">
        <v>127</v>
      </c>
      <c r="JG62" s="2" t="s">
        <v>759</v>
      </c>
      <c r="JH62" s="2" t="s">
        <v>789</v>
      </c>
      <c r="JI62" s="2" t="s">
        <v>140</v>
      </c>
      <c r="JJ62" s="2" t="s">
        <v>130</v>
      </c>
      <c r="JK62" s="4">
        <v>2</v>
      </c>
      <c r="JL62" s="8">
        <v>158.74</v>
      </c>
      <c r="JM62" s="4"/>
      <c r="JN62" s="8"/>
      <c r="JO62" s="7"/>
      <c r="JP62" s="7"/>
      <c r="JQ62" s="2" t="s">
        <v>138</v>
      </c>
      <c r="JR62" s="2" t="s">
        <v>127</v>
      </c>
      <c r="JS62" s="2" t="s">
        <v>165</v>
      </c>
      <c r="JT62" s="2" t="s">
        <v>369</v>
      </c>
      <c r="JU62" s="2" t="s">
        <v>140</v>
      </c>
      <c r="JV62" s="2" t="s">
        <v>130</v>
      </c>
      <c r="JW62" s="4"/>
      <c r="JX62" s="8"/>
      <c r="JY62" s="4"/>
      <c r="JZ62" s="8"/>
      <c r="KA62" s="7"/>
      <c r="KB62" s="7"/>
      <c r="KC62" s="2" t="s">
        <v>173</v>
      </c>
      <c r="KD62" s="2" t="s">
        <v>127</v>
      </c>
      <c r="KE62" s="2" t="s">
        <v>484</v>
      </c>
      <c r="KF62" s="2" t="s">
        <v>130</v>
      </c>
      <c r="KG62" s="2" t="s">
        <v>140</v>
      </c>
      <c r="KH62" s="2" t="s">
        <v>130</v>
      </c>
      <c r="KI62" s="4"/>
      <c r="KJ62" s="8"/>
      <c r="KK62" s="4"/>
      <c r="KL62" s="8"/>
      <c r="KM62" s="7"/>
      <c r="KN62" s="7"/>
      <c r="KO62" s="2" t="s">
        <v>138</v>
      </c>
      <c r="KP62" s="2" t="s">
        <v>127</v>
      </c>
      <c r="KQ62" s="2" t="s">
        <v>573</v>
      </c>
      <c r="KR62" s="2" t="s">
        <v>130</v>
      </c>
      <c r="KS62" s="2" t="s">
        <v>140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170</v>
      </c>
      <c r="LN62" s="2" t="s">
        <v>127</v>
      </c>
      <c r="LO62" s="2" t="s">
        <v>130</v>
      </c>
      <c r="LP62" s="2" t="s">
        <v>130</v>
      </c>
      <c r="LQ62" s="2" t="s">
        <v>140</v>
      </c>
      <c r="LR62" s="2" t="s">
        <v>130</v>
      </c>
      <c r="LS62" s="4"/>
      <c r="LT62" s="8"/>
      <c r="LU62" s="4"/>
      <c r="LV62" s="8"/>
      <c r="LW62" s="7"/>
      <c r="LX62" s="7"/>
      <c r="LY62" s="2" t="s">
        <v>138</v>
      </c>
      <c r="LZ62" s="2" t="s">
        <v>171</v>
      </c>
      <c r="MA62" s="2" t="s">
        <v>210</v>
      </c>
      <c r="MB62" s="2" t="s">
        <v>753</v>
      </c>
      <c r="MC62" s="2" t="s">
        <v>140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173</v>
      </c>
      <c r="MX62" s="2" t="s">
        <v>127</v>
      </c>
      <c r="MY62" s="2" t="s">
        <v>130</v>
      </c>
      <c r="MZ62" s="2" t="s">
        <v>130</v>
      </c>
      <c r="NA62" s="2" t="s">
        <v>140</v>
      </c>
      <c r="NB62" s="2" t="s">
        <v>130</v>
      </c>
      <c r="NC62" s="4"/>
      <c r="ND62" s="8"/>
      <c r="NE62" s="4"/>
      <c r="NF62" s="8"/>
      <c r="NG62" s="7"/>
      <c r="NH62" s="7"/>
      <c r="NI62" s="2" t="s">
        <v>138</v>
      </c>
      <c r="NJ62" s="2" t="s">
        <v>127</v>
      </c>
      <c r="NK62" s="2" t="s">
        <v>571</v>
      </c>
      <c r="NL62" s="2" t="s">
        <v>130</v>
      </c>
      <c r="NM62" s="2" t="s">
        <v>140</v>
      </c>
      <c r="NN62" s="2" t="s">
        <v>130</v>
      </c>
      <c r="NO62" s="4"/>
      <c r="NP62" s="8"/>
      <c r="NQ62" s="4"/>
      <c r="NR62" s="8"/>
      <c r="NS62" s="7"/>
      <c r="NT62" s="7"/>
      <c r="NU62" s="2" t="s">
        <v>173</v>
      </c>
      <c r="NV62" s="2" t="s">
        <v>154</v>
      </c>
      <c r="NW62" s="2" t="s">
        <v>130</v>
      </c>
      <c r="NX62" s="2" t="s">
        <v>130</v>
      </c>
      <c r="NY62" s="2" t="s">
        <v>140</v>
      </c>
      <c r="NZ62" s="2" t="s">
        <v>130</v>
      </c>
      <c r="OA62" s="4"/>
      <c r="OB62" s="8"/>
      <c r="OC62" s="4"/>
      <c r="OD62" s="8"/>
      <c r="OE62" s="7"/>
      <c r="OF62" s="7"/>
      <c r="OG62" s="2" t="s">
        <v>170</v>
      </c>
      <c r="OH62" s="2" t="s">
        <v>127</v>
      </c>
      <c r="OI62" s="2" t="s">
        <v>130</v>
      </c>
      <c r="OJ62" s="2" t="s">
        <v>130</v>
      </c>
      <c r="OK62" s="2" t="s">
        <v>140</v>
      </c>
      <c r="OL62" s="2" t="s">
        <v>130</v>
      </c>
      <c r="OM62" s="4"/>
      <c r="ON62" s="8"/>
      <c r="OO62" s="4"/>
      <c r="OP62" s="8"/>
      <c r="OQ62" s="7"/>
      <c r="OR62" s="7"/>
      <c r="OS62" s="2" t="s">
        <v>170</v>
      </c>
      <c r="OT62" s="2" t="s">
        <v>127</v>
      </c>
      <c r="OU62" s="2" t="s">
        <v>130</v>
      </c>
      <c r="OV62" s="2" t="s">
        <v>130</v>
      </c>
      <c r="OW62" s="2" t="s">
        <v>140</v>
      </c>
      <c r="OX62" s="2" t="s">
        <v>130</v>
      </c>
      <c r="OY62" s="4"/>
      <c r="OZ62" s="8"/>
      <c r="PA62" s="4"/>
      <c r="PB62" s="8"/>
      <c r="PC62" s="7"/>
      <c r="PD62" s="7"/>
      <c r="PE62" s="2" t="s">
        <v>173</v>
      </c>
      <c r="PF62" s="2" t="s">
        <v>127</v>
      </c>
      <c r="PG62" s="2" t="s">
        <v>130</v>
      </c>
      <c r="PH62" s="2" t="s">
        <v>130</v>
      </c>
      <c r="PI62" s="2" t="s">
        <v>140</v>
      </c>
      <c r="PJ62" s="2" t="s">
        <v>130</v>
      </c>
      <c r="PK62" s="4"/>
      <c r="PL62" s="8"/>
      <c r="PM62" s="4"/>
      <c r="PN62" s="8"/>
      <c r="PO62" s="7"/>
      <c r="PP62" s="7"/>
      <c r="PQ62" s="2" t="s">
        <v>173</v>
      </c>
      <c r="PR62" s="2" t="s">
        <v>127</v>
      </c>
      <c r="PS62" s="2" t="s">
        <v>130</v>
      </c>
      <c r="PT62" s="2" t="s">
        <v>130</v>
      </c>
      <c r="PU62" s="2" t="s">
        <v>140</v>
      </c>
      <c r="PV62" s="2" t="s">
        <v>130</v>
      </c>
      <c r="PW62" s="4"/>
      <c r="PX62" s="8"/>
      <c r="PY62" s="4"/>
      <c r="PZ62" s="8"/>
      <c r="QA62" s="7"/>
      <c r="QB62" s="7"/>
      <c r="QC62" s="2" t="s">
        <v>138</v>
      </c>
      <c r="QD62" s="2" t="s">
        <v>154</v>
      </c>
      <c r="QE62" s="2" t="s">
        <v>761</v>
      </c>
      <c r="QF62" s="2" t="s">
        <v>506</v>
      </c>
      <c r="QG62" s="2" t="s">
        <v>140</v>
      </c>
      <c r="QH62" s="2" t="s">
        <v>130</v>
      </c>
      <c r="QI62" s="4"/>
      <c r="QJ62" s="8"/>
      <c r="QK62" s="4"/>
      <c r="QL62" s="8"/>
      <c r="QM62" s="7"/>
      <c r="QN62" s="7"/>
      <c r="QO62" s="2" t="s">
        <v>173</v>
      </c>
      <c r="QP62" s="2" t="s">
        <v>127</v>
      </c>
      <c r="QQ62" s="2" t="s">
        <v>130</v>
      </c>
      <c r="QR62" s="2" t="s">
        <v>130</v>
      </c>
      <c r="QS62" s="2" t="s">
        <v>140</v>
      </c>
      <c r="QT62" s="2" t="s">
        <v>130</v>
      </c>
    </row>
    <row r="63">
      <c r="A63" s="2" t="s">
        <v>805</v>
      </c>
      <c r="B63" s="2" t="s">
        <v>119</v>
      </c>
      <c r="C63" s="2" t="s">
        <v>405</v>
      </c>
      <c r="D63" s="2" t="s">
        <v>121</v>
      </c>
      <c r="E63" s="2" t="s">
        <v>122</v>
      </c>
      <c r="F63" s="2" t="s">
        <v>806</v>
      </c>
      <c r="G63" s="2" t="s">
        <v>806</v>
      </c>
      <c r="H63" s="2" t="s">
        <v>806</v>
      </c>
      <c r="I63" s="2" t="s">
        <v>807</v>
      </c>
      <c r="J63" s="2" t="s">
        <v>125</v>
      </c>
      <c r="K63" s="2" t="s">
        <v>126</v>
      </c>
      <c r="L63" s="3">
        <v>50.99</v>
      </c>
      <c r="M63" s="3">
        <v>53.54</v>
      </c>
      <c r="N63" s="3">
        <v>84.99</v>
      </c>
      <c r="O63" s="2" t="s">
        <v>127</v>
      </c>
      <c r="P63" s="2" t="s">
        <v>808</v>
      </c>
      <c r="Q63" s="2" t="s">
        <v>129</v>
      </c>
      <c r="R63" s="2" t="s">
        <v>16</v>
      </c>
      <c r="S63" s="2" t="s">
        <v>130</v>
      </c>
      <c r="T63" s="2" t="s">
        <v>130</v>
      </c>
      <c r="U63" s="2" t="s">
        <v>409</v>
      </c>
      <c r="V63" s="2" t="s">
        <v>133</v>
      </c>
      <c r="W63" s="2" t="s">
        <v>130</v>
      </c>
      <c r="X63" s="2" t="s">
        <v>130</v>
      </c>
      <c r="Y63" s="2" t="s">
        <v>809</v>
      </c>
      <c r="Z63" s="4">
        <v>137</v>
      </c>
      <c r="AA63" s="4">
        <f>=ROUNDDOWN(27.4,0)</f>
      </c>
      <c r="AB63" s="5">
        <v>5</v>
      </c>
      <c r="AC63" s="2" t="s">
        <v>136</v>
      </c>
      <c r="AD63" s="4">
        <v>50</v>
      </c>
      <c r="AE63" s="4">
        <v>160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81</v>
      </c>
      <c r="AQ63" s="8">
        <v>4188.19</v>
      </c>
      <c r="AR63" s="4"/>
      <c r="AS63" s="8"/>
      <c r="AT63" s="7"/>
      <c r="AU63" s="7"/>
      <c r="AV63" s="4">
        <v>2403</v>
      </c>
      <c r="AW63" s="8">
        <v>168254.02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0.0249</v>
      </c>
      <c r="BC63" s="4">
        <v>2403</v>
      </c>
      <c r="BD63" s="8">
        <v>168254.02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1</v>
      </c>
      <c r="BJ63" s="4">
        <v>81</v>
      </c>
      <c r="BK63" s="8">
        <v>4188.19</v>
      </c>
      <c r="BL63" s="2" t="s">
        <v>810</v>
      </c>
      <c r="BM63" s="7">
        <v>1</v>
      </c>
      <c r="BN63" s="7">
        <v>1</v>
      </c>
      <c r="BO63" s="4">
        <v>79</v>
      </c>
      <c r="BP63" s="8">
        <v>4028.21</v>
      </c>
      <c r="BQ63" s="4"/>
      <c r="BR63" s="8"/>
      <c r="BS63" s="7"/>
      <c r="BT63" s="7"/>
      <c r="BU63" s="2" t="s">
        <v>138</v>
      </c>
      <c r="BV63" s="2" t="s">
        <v>127</v>
      </c>
      <c r="BW63" s="2" t="s">
        <v>130</v>
      </c>
      <c r="BX63" s="2" t="s">
        <v>130</v>
      </c>
      <c r="BY63" s="2" t="s">
        <v>140</v>
      </c>
      <c r="BZ63" s="2" t="s">
        <v>130</v>
      </c>
      <c r="CA63" s="4"/>
      <c r="CB63" s="8"/>
      <c r="CC63" s="4"/>
      <c r="CD63" s="8"/>
      <c r="CE63" s="7"/>
      <c r="CF63" s="7"/>
      <c r="CG63" s="2" t="s">
        <v>130</v>
      </c>
      <c r="CH63" s="2" t="s">
        <v>130</v>
      </c>
      <c r="CI63" s="2" t="s">
        <v>130</v>
      </c>
      <c r="CJ63" s="2" t="s">
        <v>130</v>
      </c>
      <c r="CK63" s="2" t="s">
        <v>130</v>
      </c>
      <c r="CL63" s="2" t="s">
        <v>130</v>
      </c>
      <c r="CM63" s="4"/>
      <c r="CN63" s="8"/>
      <c r="CO63" s="4"/>
      <c r="CP63" s="8"/>
      <c r="CQ63" s="7"/>
      <c r="CR63" s="7"/>
      <c r="CS63" s="2" t="s">
        <v>130</v>
      </c>
      <c r="CT63" s="2" t="s">
        <v>130</v>
      </c>
      <c r="CU63" s="2" t="s">
        <v>130</v>
      </c>
      <c r="CV63" s="2" t="s">
        <v>130</v>
      </c>
      <c r="CW63" s="2" t="s">
        <v>130</v>
      </c>
      <c r="CX63" s="2" t="s">
        <v>130</v>
      </c>
      <c r="CY63" s="4"/>
      <c r="CZ63" s="8"/>
      <c r="DA63" s="4"/>
      <c r="DB63" s="8"/>
      <c r="DC63" s="7"/>
      <c r="DD63" s="7"/>
      <c r="DE63" s="2" t="s">
        <v>130</v>
      </c>
      <c r="DF63" s="2" t="s">
        <v>130</v>
      </c>
      <c r="DG63" s="2" t="s">
        <v>130</v>
      </c>
      <c r="DH63" s="2" t="s">
        <v>130</v>
      </c>
      <c r="DI63" s="2" t="s">
        <v>130</v>
      </c>
      <c r="DJ63" s="2" t="s">
        <v>130</v>
      </c>
      <c r="DK63" s="4"/>
      <c r="DL63" s="8"/>
      <c r="DM63" s="4"/>
      <c r="DN63" s="8"/>
      <c r="DO63" s="7"/>
      <c r="DP63" s="7"/>
      <c r="DQ63" s="2" t="s">
        <v>130</v>
      </c>
      <c r="DR63" s="2" t="s">
        <v>130</v>
      </c>
      <c r="DS63" s="2" t="s">
        <v>130</v>
      </c>
      <c r="DT63" s="2" t="s">
        <v>130</v>
      </c>
      <c r="DU63" s="2" t="s">
        <v>130</v>
      </c>
      <c r="DV63" s="2" t="s">
        <v>130</v>
      </c>
      <c r="DW63" s="4"/>
      <c r="DX63" s="8"/>
      <c r="DY63" s="4"/>
      <c r="DZ63" s="8"/>
      <c r="EA63" s="7"/>
      <c r="EB63" s="7"/>
      <c r="EC63" s="2" t="s">
        <v>130</v>
      </c>
      <c r="ED63" s="2" t="s">
        <v>130</v>
      </c>
      <c r="EE63" s="2" t="s">
        <v>130</v>
      </c>
      <c r="EF63" s="2" t="s">
        <v>130</v>
      </c>
      <c r="EG63" s="2" t="s">
        <v>130</v>
      </c>
      <c r="EH63" s="2" t="s">
        <v>130</v>
      </c>
      <c r="EI63" s="4"/>
      <c r="EJ63" s="8"/>
      <c r="EK63" s="4"/>
      <c r="EL63" s="8"/>
      <c r="EM63" s="7"/>
      <c r="EN63" s="7"/>
      <c r="EO63" s="2" t="s">
        <v>130</v>
      </c>
      <c r="EP63" s="2" t="s">
        <v>130</v>
      </c>
      <c r="EQ63" s="2" t="s">
        <v>130</v>
      </c>
      <c r="ER63" s="2" t="s">
        <v>130</v>
      </c>
      <c r="ES63" s="2" t="s">
        <v>130</v>
      </c>
      <c r="ET63" s="2" t="s">
        <v>130</v>
      </c>
      <c r="EU63" s="4"/>
      <c r="EV63" s="8"/>
      <c r="EW63" s="4"/>
      <c r="EX63" s="8"/>
      <c r="EY63" s="7"/>
      <c r="EZ63" s="7"/>
      <c r="FA63" s="2" t="s">
        <v>130</v>
      </c>
      <c r="FB63" s="2" t="s">
        <v>130</v>
      </c>
      <c r="FC63" s="2" t="s">
        <v>130</v>
      </c>
      <c r="FD63" s="2" t="s">
        <v>130</v>
      </c>
      <c r="FE63" s="2" t="s">
        <v>130</v>
      </c>
      <c r="FF63" s="2" t="s">
        <v>130</v>
      </c>
      <c r="FG63" s="4"/>
      <c r="FH63" s="8"/>
      <c r="FI63" s="4"/>
      <c r="FJ63" s="8"/>
      <c r="FK63" s="7"/>
      <c r="FL63" s="7"/>
      <c r="FM63" s="2" t="s">
        <v>130</v>
      </c>
      <c r="FN63" s="2" t="s">
        <v>130</v>
      </c>
      <c r="FO63" s="2" t="s">
        <v>130</v>
      </c>
      <c r="FP63" s="2" t="s">
        <v>130</v>
      </c>
      <c r="FQ63" s="2" t="s">
        <v>130</v>
      </c>
      <c r="FR63" s="2" t="s">
        <v>130</v>
      </c>
      <c r="FS63" s="4">
        <v>2</v>
      </c>
      <c r="FT63" s="8">
        <v>159.98</v>
      </c>
      <c r="FU63" s="4"/>
      <c r="FV63" s="8"/>
      <c r="FW63" s="7"/>
      <c r="FX63" s="7"/>
      <c r="FY63" s="2" t="s">
        <v>138</v>
      </c>
      <c r="FZ63" s="2" t="s">
        <v>127</v>
      </c>
      <c r="GA63" s="2" t="s">
        <v>811</v>
      </c>
      <c r="GB63" s="2" t="s">
        <v>812</v>
      </c>
      <c r="GC63" s="2" t="s">
        <v>140</v>
      </c>
      <c r="GD63" s="2" t="s">
        <v>130</v>
      </c>
      <c r="GE63" s="4"/>
      <c r="GF63" s="8"/>
      <c r="GG63" s="4"/>
      <c r="GH63" s="8"/>
      <c r="GI63" s="7"/>
      <c r="GJ63" s="7"/>
      <c r="GK63" s="2" t="s">
        <v>130</v>
      </c>
      <c r="GL63" s="2" t="s">
        <v>130</v>
      </c>
      <c r="GM63" s="2" t="s">
        <v>130</v>
      </c>
      <c r="GN63" s="2" t="s">
        <v>130</v>
      </c>
      <c r="GO63" s="2" t="s">
        <v>130</v>
      </c>
      <c r="GP63" s="2" t="s">
        <v>130</v>
      </c>
      <c r="GQ63" s="4"/>
      <c r="GR63" s="8"/>
      <c r="GS63" s="4"/>
      <c r="GT63" s="8"/>
      <c r="GU63" s="7"/>
      <c r="GV63" s="7"/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2" t="s">
        <v>130</v>
      </c>
      <c r="HC63" s="4"/>
      <c r="HD63" s="8"/>
      <c r="HE63" s="4"/>
      <c r="HF63" s="8"/>
      <c r="HG63" s="7"/>
      <c r="HH63" s="7"/>
      <c r="HI63" s="2" t="s">
        <v>130</v>
      </c>
      <c r="HJ63" s="2" t="s">
        <v>130</v>
      </c>
      <c r="HK63" s="2" t="s">
        <v>130</v>
      </c>
      <c r="HL63" s="2" t="s">
        <v>130</v>
      </c>
      <c r="HM63" s="2" t="s">
        <v>130</v>
      </c>
      <c r="HN63" s="2" t="s">
        <v>130</v>
      </c>
      <c r="HO63" s="4"/>
      <c r="HP63" s="8"/>
      <c r="HQ63" s="4"/>
      <c r="HR63" s="8"/>
      <c r="HS63" s="7"/>
      <c r="HT63" s="7"/>
      <c r="HU63" s="2" t="s">
        <v>130</v>
      </c>
      <c r="HV63" s="2" t="s">
        <v>130</v>
      </c>
      <c r="HW63" s="2" t="s">
        <v>130</v>
      </c>
      <c r="HX63" s="2" t="s">
        <v>130</v>
      </c>
      <c r="HY63" s="2" t="s">
        <v>130</v>
      </c>
      <c r="HZ63" s="2" t="s">
        <v>130</v>
      </c>
      <c r="IA63" s="4"/>
      <c r="IB63" s="8"/>
      <c r="IC63" s="4"/>
      <c r="ID63" s="8"/>
      <c r="IE63" s="7"/>
      <c r="IF63" s="7"/>
      <c r="IG63" s="2" t="s">
        <v>130</v>
      </c>
      <c r="IH63" s="2" t="s">
        <v>130</v>
      </c>
      <c r="II63" s="2" t="s">
        <v>130</v>
      </c>
      <c r="IJ63" s="2" t="s">
        <v>130</v>
      </c>
      <c r="IK63" s="2" t="s">
        <v>130</v>
      </c>
      <c r="IL63" s="2" t="s">
        <v>130</v>
      </c>
      <c r="IM63" s="4"/>
      <c r="IN63" s="8"/>
      <c r="IO63" s="4"/>
      <c r="IP63" s="8"/>
      <c r="IQ63" s="7"/>
      <c r="IR63" s="7"/>
      <c r="IS63" s="2" t="s">
        <v>130</v>
      </c>
      <c r="IT63" s="2" t="s">
        <v>130</v>
      </c>
      <c r="IU63" s="2" t="s">
        <v>130</v>
      </c>
      <c r="IV63" s="2" t="s">
        <v>130</v>
      </c>
      <c r="IW63" s="2" t="s">
        <v>130</v>
      </c>
      <c r="IX63" s="2" t="s">
        <v>130</v>
      </c>
      <c r="IY63" s="4"/>
      <c r="IZ63" s="8"/>
      <c r="JA63" s="4"/>
      <c r="JB63" s="8"/>
      <c r="JC63" s="7"/>
      <c r="JD63" s="7"/>
      <c r="JE63" s="2" t="s">
        <v>130</v>
      </c>
      <c r="JF63" s="2" t="s">
        <v>130</v>
      </c>
      <c r="JG63" s="2" t="s">
        <v>130</v>
      </c>
      <c r="JH63" s="2" t="s">
        <v>130</v>
      </c>
      <c r="JI63" s="2" t="s">
        <v>130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130</v>
      </c>
      <c r="KD63" s="2" t="s">
        <v>130</v>
      </c>
      <c r="KE63" s="2" t="s">
        <v>130</v>
      </c>
      <c r="KF63" s="2" t="s">
        <v>130</v>
      </c>
      <c r="KG63" s="2" t="s">
        <v>130</v>
      </c>
      <c r="KH63" s="2" t="s">
        <v>130</v>
      </c>
      <c r="KI63" s="4"/>
      <c r="KJ63" s="8"/>
      <c r="KK63" s="4"/>
      <c r="KL63" s="8"/>
      <c r="KM63" s="7"/>
      <c r="KN63" s="7"/>
      <c r="KO63" s="2" t="s">
        <v>130</v>
      </c>
      <c r="KP63" s="2" t="s">
        <v>130</v>
      </c>
      <c r="KQ63" s="2" t="s">
        <v>130</v>
      </c>
      <c r="KR63" s="2" t="s">
        <v>130</v>
      </c>
      <c r="KS63" s="2" t="s">
        <v>130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2" t="s">
        <v>130</v>
      </c>
      <c r="ME63" s="4"/>
      <c r="MF63" s="8"/>
      <c r="MG63" s="4"/>
      <c r="MH63" s="8"/>
      <c r="MI63" s="7"/>
      <c r="MJ63" s="7"/>
      <c r="MK63" s="2" t="s">
        <v>130</v>
      </c>
      <c r="ML63" s="2" t="s">
        <v>130</v>
      </c>
      <c r="MM63" s="2" t="s">
        <v>130</v>
      </c>
      <c r="MN63" s="2" t="s">
        <v>130</v>
      </c>
      <c r="MO63" s="2" t="s">
        <v>130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130</v>
      </c>
      <c r="OT63" s="2" t="s">
        <v>130</v>
      </c>
      <c r="OU63" s="2" t="s">
        <v>130</v>
      </c>
      <c r="OV63" s="2" t="s">
        <v>130</v>
      </c>
      <c r="OW63" s="2" t="s">
        <v>130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130</v>
      </c>
      <c r="QD63" s="2" t="s">
        <v>130</v>
      </c>
      <c r="QE63" s="2" t="s">
        <v>130</v>
      </c>
      <c r="QF63" s="2" t="s">
        <v>130</v>
      </c>
      <c r="QG63" s="2" t="s">
        <v>130</v>
      </c>
      <c r="QH63" s="2" t="s">
        <v>130</v>
      </c>
      <c r="QI63" s="4"/>
      <c r="QJ63" s="8"/>
      <c r="QK63" s="4"/>
      <c r="QL63" s="8"/>
      <c r="QM63" s="7"/>
      <c r="QN63" s="7"/>
      <c r="QO63" s="2" t="s">
        <v>130</v>
      </c>
      <c r="QP63" s="2" t="s">
        <v>130</v>
      </c>
      <c r="QQ63" s="2" t="s">
        <v>130</v>
      </c>
      <c r="QR63" s="2" t="s">
        <v>130</v>
      </c>
      <c r="QS63" s="2" t="s">
        <v>130</v>
      </c>
      <c r="QT63" s="2" t="s">
        <v>130</v>
      </c>
    </row>
    <row r="64">
      <c r="A64" s="2" t="s">
        <v>813</v>
      </c>
      <c r="B64" s="2" t="s">
        <v>119</v>
      </c>
      <c r="C64" s="2" t="s">
        <v>405</v>
      </c>
      <c r="D64" s="2" t="s">
        <v>121</v>
      </c>
      <c r="E64" s="2" t="s">
        <v>122</v>
      </c>
      <c r="F64" s="2" t="s">
        <v>806</v>
      </c>
      <c r="G64" s="2" t="s">
        <v>806</v>
      </c>
      <c r="H64" s="2" t="s">
        <v>806</v>
      </c>
      <c r="I64" s="2" t="s">
        <v>807</v>
      </c>
      <c r="J64" s="2" t="s">
        <v>179</v>
      </c>
      <c r="K64" s="2" t="s">
        <v>126</v>
      </c>
      <c r="L64" s="3">
        <v>50.99</v>
      </c>
      <c r="M64" s="3">
        <v>53.54</v>
      </c>
      <c r="N64" s="3">
        <v>84.99</v>
      </c>
      <c r="O64" s="2" t="s">
        <v>127</v>
      </c>
      <c r="P64" s="2" t="s">
        <v>408</v>
      </c>
      <c r="Q64" s="2" t="s">
        <v>129</v>
      </c>
      <c r="R64" s="2" t="s">
        <v>16</v>
      </c>
      <c r="S64" s="2" t="s">
        <v>130</v>
      </c>
      <c r="T64" s="2" t="s">
        <v>130</v>
      </c>
      <c r="U64" s="2" t="s">
        <v>409</v>
      </c>
      <c r="V64" s="2" t="s">
        <v>133</v>
      </c>
      <c r="W64" s="2" t="s">
        <v>130</v>
      </c>
      <c r="X64" s="2" t="s">
        <v>130</v>
      </c>
      <c r="Y64" s="2" t="s">
        <v>809</v>
      </c>
      <c r="Z64" s="4">
        <v>2</v>
      </c>
      <c r="AA64" s="4">
        <f>=ROUNDDOWN(0.08,0)</f>
      </c>
      <c r="AB64" s="5">
        <v>25</v>
      </c>
      <c r="AC64" s="2" t="s">
        <v>136</v>
      </c>
      <c r="AD64" s="4">
        <v>360</v>
      </c>
      <c r="AE64" s="4">
        <v>930</v>
      </c>
      <c r="AF64" s="6">
        <v>65</v>
      </c>
      <c r="AG64" s="6"/>
      <c r="AH64" s="7">
        <v>0.8251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800</v>
      </c>
      <c r="AQ64" s="8">
        <v>41754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0.2482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800</v>
      </c>
      <c r="BK64" s="8">
        <v>41754</v>
      </c>
      <c r="BL64" s="2" t="s">
        <v>417</v>
      </c>
      <c r="BM64" s="7">
        <v>1</v>
      </c>
      <c r="BN64" s="7">
        <v>1</v>
      </c>
      <c r="BO64" s="4">
        <v>765</v>
      </c>
      <c r="BP64" s="8">
        <v>39007.35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130</v>
      </c>
      <c r="BX64" s="2" t="s">
        <v>814</v>
      </c>
      <c r="BY64" s="2" t="s">
        <v>140</v>
      </c>
      <c r="BZ64" s="2" t="s">
        <v>130</v>
      </c>
      <c r="CA64" s="4"/>
      <c r="CB64" s="8"/>
      <c r="CC64" s="4"/>
      <c r="CD64" s="8"/>
      <c r="CE64" s="7"/>
      <c r="CF64" s="7"/>
      <c r="CG64" s="2" t="s">
        <v>130</v>
      </c>
      <c r="CH64" s="2" t="s">
        <v>130</v>
      </c>
      <c r="CI64" s="2" t="s">
        <v>130</v>
      </c>
      <c r="CJ64" s="2" t="s">
        <v>130</v>
      </c>
      <c r="CK64" s="2" t="s">
        <v>130</v>
      </c>
      <c r="CL64" s="2" t="s">
        <v>130</v>
      </c>
      <c r="CM64" s="4"/>
      <c r="CN64" s="8"/>
      <c r="CO64" s="4"/>
      <c r="CP64" s="8"/>
      <c r="CQ64" s="7"/>
      <c r="CR64" s="7"/>
      <c r="CS64" s="2" t="s">
        <v>130</v>
      </c>
      <c r="CT64" s="2" t="s">
        <v>130</v>
      </c>
      <c r="CU64" s="2" t="s">
        <v>130</v>
      </c>
      <c r="CV64" s="2" t="s">
        <v>130</v>
      </c>
      <c r="CW64" s="2" t="s">
        <v>130</v>
      </c>
      <c r="CX64" s="2" t="s">
        <v>130</v>
      </c>
      <c r="CY64" s="4"/>
      <c r="CZ64" s="8"/>
      <c r="DA64" s="4"/>
      <c r="DB64" s="8"/>
      <c r="DC64" s="7"/>
      <c r="DD64" s="7"/>
      <c r="DE64" s="2" t="s">
        <v>130</v>
      </c>
      <c r="DF64" s="2" t="s">
        <v>130</v>
      </c>
      <c r="DG64" s="2" t="s">
        <v>130</v>
      </c>
      <c r="DH64" s="2" t="s">
        <v>130</v>
      </c>
      <c r="DI64" s="2" t="s">
        <v>130</v>
      </c>
      <c r="DJ64" s="2" t="s">
        <v>130</v>
      </c>
      <c r="DK64" s="4"/>
      <c r="DL64" s="8"/>
      <c r="DM64" s="4"/>
      <c r="DN64" s="8"/>
      <c r="DO64" s="7"/>
      <c r="DP64" s="7"/>
      <c r="DQ64" s="2" t="s">
        <v>130</v>
      </c>
      <c r="DR64" s="2" t="s">
        <v>130</v>
      </c>
      <c r="DS64" s="2" t="s">
        <v>130</v>
      </c>
      <c r="DT64" s="2" t="s">
        <v>130</v>
      </c>
      <c r="DU64" s="2" t="s">
        <v>130</v>
      </c>
      <c r="DV64" s="2" t="s">
        <v>130</v>
      </c>
      <c r="DW64" s="4"/>
      <c r="DX64" s="8"/>
      <c r="DY64" s="4"/>
      <c r="DZ64" s="8"/>
      <c r="EA64" s="7"/>
      <c r="EB64" s="7"/>
      <c r="EC64" s="2" t="s">
        <v>130</v>
      </c>
      <c r="ED64" s="2" t="s">
        <v>130</v>
      </c>
      <c r="EE64" s="2" t="s">
        <v>130</v>
      </c>
      <c r="EF64" s="2" t="s">
        <v>130</v>
      </c>
      <c r="EG64" s="2" t="s">
        <v>130</v>
      </c>
      <c r="EH64" s="2" t="s">
        <v>130</v>
      </c>
      <c r="EI64" s="4"/>
      <c r="EJ64" s="8"/>
      <c r="EK64" s="4"/>
      <c r="EL64" s="8"/>
      <c r="EM64" s="7"/>
      <c r="EN64" s="7"/>
      <c r="EO64" s="2" t="s">
        <v>130</v>
      </c>
      <c r="EP64" s="2" t="s">
        <v>130</v>
      </c>
      <c r="EQ64" s="2" t="s">
        <v>130</v>
      </c>
      <c r="ER64" s="2" t="s">
        <v>130</v>
      </c>
      <c r="ES64" s="2" t="s">
        <v>130</v>
      </c>
      <c r="ET64" s="2" t="s">
        <v>130</v>
      </c>
      <c r="EU64" s="4"/>
      <c r="EV64" s="8"/>
      <c r="EW64" s="4"/>
      <c r="EX64" s="8"/>
      <c r="EY64" s="7"/>
      <c r="EZ64" s="7"/>
      <c r="FA64" s="2" t="s">
        <v>130</v>
      </c>
      <c r="FB64" s="2" t="s">
        <v>130</v>
      </c>
      <c r="FC64" s="2" t="s">
        <v>130</v>
      </c>
      <c r="FD64" s="2" t="s">
        <v>130</v>
      </c>
      <c r="FE64" s="2" t="s">
        <v>130</v>
      </c>
      <c r="FF64" s="2" t="s">
        <v>130</v>
      </c>
      <c r="FG64" s="4"/>
      <c r="FH64" s="8"/>
      <c r="FI64" s="4"/>
      <c r="FJ64" s="8"/>
      <c r="FK64" s="7"/>
      <c r="FL64" s="7"/>
      <c r="FM64" s="2" t="s">
        <v>130</v>
      </c>
      <c r="FN64" s="2" t="s">
        <v>130</v>
      </c>
      <c r="FO64" s="2" t="s">
        <v>130</v>
      </c>
      <c r="FP64" s="2" t="s">
        <v>130</v>
      </c>
      <c r="FQ64" s="2" t="s">
        <v>130</v>
      </c>
      <c r="FR64" s="2" t="s">
        <v>130</v>
      </c>
      <c r="FS64" s="4">
        <v>35</v>
      </c>
      <c r="FT64" s="8">
        <v>2746.65</v>
      </c>
      <c r="FU64" s="4"/>
      <c r="FV64" s="8"/>
      <c r="FW64" s="7"/>
      <c r="FX64" s="7"/>
      <c r="FY64" s="2" t="s">
        <v>138</v>
      </c>
      <c r="FZ64" s="2" t="s">
        <v>127</v>
      </c>
      <c r="GA64" s="2" t="s">
        <v>811</v>
      </c>
      <c r="GB64" s="2" t="s">
        <v>815</v>
      </c>
      <c r="GC64" s="2" t="s">
        <v>140</v>
      </c>
      <c r="GD64" s="2" t="s">
        <v>130</v>
      </c>
      <c r="GE64" s="4"/>
      <c r="GF64" s="8"/>
      <c r="GG64" s="4"/>
      <c r="GH64" s="8"/>
      <c r="GI64" s="7"/>
      <c r="GJ64" s="7"/>
      <c r="GK64" s="2" t="s">
        <v>130</v>
      </c>
      <c r="GL64" s="2" t="s">
        <v>130</v>
      </c>
      <c r="GM64" s="2" t="s">
        <v>130</v>
      </c>
      <c r="GN64" s="2" t="s">
        <v>130</v>
      </c>
      <c r="GO64" s="2" t="s">
        <v>130</v>
      </c>
      <c r="GP64" s="2" t="s">
        <v>130</v>
      </c>
      <c r="GQ64" s="4"/>
      <c r="GR64" s="8"/>
      <c r="GS64" s="4"/>
      <c r="GT64" s="8"/>
      <c r="GU64" s="7"/>
      <c r="GV64" s="7"/>
      <c r="GW64" s="2" t="s">
        <v>130</v>
      </c>
      <c r="GX64" s="2" t="s">
        <v>130</v>
      </c>
      <c r="GY64" s="2" t="s">
        <v>130</v>
      </c>
      <c r="GZ64" s="2" t="s">
        <v>130</v>
      </c>
      <c r="HA64" s="2" t="s">
        <v>130</v>
      </c>
      <c r="HB64" s="2" t="s">
        <v>130</v>
      </c>
      <c r="HC64" s="4"/>
      <c r="HD64" s="8"/>
      <c r="HE64" s="4"/>
      <c r="HF64" s="8"/>
      <c r="HG64" s="7"/>
      <c r="HH64" s="7"/>
      <c r="HI64" s="2" t="s">
        <v>130</v>
      </c>
      <c r="HJ64" s="2" t="s">
        <v>130</v>
      </c>
      <c r="HK64" s="2" t="s">
        <v>130</v>
      </c>
      <c r="HL64" s="2" t="s">
        <v>130</v>
      </c>
      <c r="HM64" s="2" t="s">
        <v>130</v>
      </c>
      <c r="HN64" s="2" t="s">
        <v>130</v>
      </c>
      <c r="HO64" s="4"/>
      <c r="HP64" s="8"/>
      <c r="HQ64" s="4"/>
      <c r="HR64" s="8"/>
      <c r="HS64" s="7"/>
      <c r="HT64" s="7"/>
      <c r="HU64" s="2" t="s">
        <v>130</v>
      </c>
      <c r="HV64" s="2" t="s">
        <v>130</v>
      </c>
      <c r="HW64" s="2" t="s">
        <v>130</v>
      </c>
      <c r="HX64" s="2" t="s">
        <v>130</v>
      </c>
      <c r="HY64" s="2" t="s">
        <v>130</v>
      </c>
      <c r="HZ64" s="2" t="s">
        <v>130</v>
      </c>
      <c r="IA64" s="4"/>
      <c r="IB64" s="8"/>
      <c r="IC64" s="4"/>
      <c r="ID64" s="8"/>
      <c r="IE64" s="7"/>
      <c r="IF64" s="7"/>
      <c r="IG64" s="2" t="s">
        <v>130</v>
      </c>
      <c r="IH64" s="2" t="s">
        <v>130</v>
      </c>
      <c r="II64" s="2" t="s">
        <v>130</v>
      </c>
      <c r="IJ64" s="2" t="s">
        <v>130</v>
      </c>
      <c r="IK64" s="2" t="s">
        <v>130</v>
      </c>
      <c r="IL64" s="2" t="s">
        <v>130</v>
      </c>
      <c r="IM64" s="4"/>
      <c r="IN64" s="8"/>
      <c r="IO64" s="4"/>
      <c r="IP64" s="8"/>
      <c r="IQ64" s="7"/>
      <c r="IR64" s="7"/>
      <c r="IS64" s="2" t="s">
        <v>130</v>
      </c>
      <c r="IT64" s="2" t="s">
        <v>130</v>
      </c>
      <c r="IU64" s="2" t="s">
        <v>130</v>
      </c>
      <c r="IV64" s="2" t="s">
        <v>130</v>
      </c>
      <c r="IW64" s="2" t="s">
        <v>130</v>
      </c>
      <c r="IX64" s="2" t="s">
        <v>130</v>
      </c>
      <c r="IY64" s="4"/>
      <c r="IZ64" s="8"/>
      <c r="JA64" s="4"/>
      <c r="JB64" s="8"/>
      <c r="JC64" s="7"/>
      <c r="JD64" s="7"/>
      <c r="JE64" s="2" t="s">
        <v>130</v>
      </c>
      <c r="JF64" s="2" t="s">
        <v>130</v>
      </c>
      <c r="JG64" s="2" t="s">
        <v>130</v>
      </c>
      <c r="JH64" s="2" t="s">
        <v>130</v>
      </c>
      <c r="JI64" s="2" t="s">
        <v>130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130</v>
      </c>
      <c r="KP64" s="2" t="s">
        <v>130</v>
      </c>
      <c r="KQ64" s="2" t="s">
        <v>130</v>
      </c>
      <c r="KR64" s="2" t="s">
        <v>130</v>
      </c>
      <c r="KS64" s="2" t="s">
        <v>130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130</v>
      </c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130</v>
      </c>
      <c r="OT64" s="2" t="s">
        <v>130</v>
      </c>
      <c r="OU64" s="2" t="s">
        <v>130</v>
      </c>
      <c r="OV64" s="2" t="s">
        <v>130</v>
      </c>
      <c r="OW64" s="2" t="s">
        <v>130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130</v>
      </c>
      <c r="QD64" s="2" t="s">
        <v>130</v>
      </c>
      <c r="QE64" s="2" t="s">
        <v>130</v>
      </c>
      <c r="QF64" s="2" t="s">
        <v>130</v>
      </c>
      <c r="QG64" s="2" t="s">
        <v>130</v>
      </c>
      <c r="QH64" s="2" t="s">
        <v>130</v>
      </c>
      <c r="QI64" s="4"/>
      <c r="QJ64" s="8"/>
      <c r="QK64" s="4"/>
      <c r="QL64" s="8"/>
      <c r="QM64" s="7"/>
      <c r="QN64" s="7"/>
      <c r="QO64" s="2" t="s">
        <v>130</v>
      </c>
      <c r="QP64" s="2" t="s">
        <v>130</v>
      </c>
      <c r="QQ64" s="2" t="s">
        <v>130</v>
      </c>
      <c r="QR64" s="2" t="s">
        <v>130</v>
      </c>
      <c r="QS64" s="2" t="s">
        <v>130</v>
      </c>
      <c r="QT64" s="2" t="s">
        <v>130</v>
      </c>
    </row>
    <row r="65">
      <c r="A65" s="2" t="s">
        <v>816</v>
      </c>
      <c r="B65" s="2" t="s">
        <v>119</v>
      </c>
      <c r="C65" s="2" t="s">
        <v>405</v>
      </c>
      <c r="D65" s="2" t="s">
        <v>121</v>
      </c>
      <c r="E65" s="2" t="s">
        <v>122</v>
      </c>
      <c r="F65" s="2" t="s">
        <v>806</v>
      </c>
      <c r="G65" s="2" t="s">
        <v>806</v>
      </c>
      <c r="H65" s="2" t="s">
        <v>806</v>
      </c>
      <c r="I65" s="2" t="s">
        <v>807</v>
      </c>
      <c r="J65" s="2" t="s">
        <v>215</v>
      </c>
      <c r="K65" s="2" t="s">
        <v>126</v>
      </c>
      <c r="L65" s="3">
        <v>56.99</v>
      </c>
      <c r="M65" s="3">
        <v>59.84</v>
      </c>
      <c r="N65" s="3">
        <v>94.99</v>
      </c>
      <c r="O65" s="2" t="s">
        <v>127</v>
      </c>
      <c r="P65" s="2" t="s">
        <v>408</v>
      </c>
      <c r="Q65" s="2" t="s">
        <v>129</v>
      </c>
      <c r="R65" s="2" t="s">
        <v>16</v>
      </c>
      <c r="S65" s="2" t="s">
        <v>130</v>
      </c>
      <c r="T65" s="2" t="s">
        <v>130</v>
      </c>
      <c r="U65" s="2" t="s">
        <v>409</v>
      </c>
      <c r="V65" s="2" t="s">
        <v>133</v>
      </c>
      <c r="W65" s="2" t="s">
        <v>130</v>
      </c>
      <c r="X65" s="2" t="s">
        <v>130</v>
      </c>
      <c r="Y65" s="2" t="s">
        <v>809</v>
      </c>
      <c r="Z65" s="4">
        <v>3</v>
      </c>
      <c r="AA65" s="4">
        <f>=ROUNDDOWN(0.272727272727273,0)</f>
      </c>
      <c r="AB65" s="5">
        <v>11</v>
      </c>
      <c r="AC65" s="2" t="s">
        <v>136</v>
      </c>
      <c r="AD65" s="4">
        <v>230</v>
      </c>
      <c r="AE65" s="4">
        <v>370</v>
      </c>
      <c r="AF65" s="6">
        <v>65</v>
      </c>
      <c r="AG65" s="6"/>
      <c r="AH65" s="7">
        <v>0.8142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428</v>
      </c>
      <c r="AQ65" s="8">
        <v>24833.32</v>
      </c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0.1476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428</v>
      </c>
      <c r="BK65" s="8">
        <v>24833.32</v>
      </c>
      <c r="BL65" s="2" t="s">
        <v>417</v>
      </c>
      <c r="BM65" s="7">
        <v>1</v>
      </c>
      <c r="BN65" s="7">
        <v>1</v>
      </c>
      <c r="BO65" s="4">
        <v>412</v>
      </c>
      <c r="BP65" s="8">
        <v>23479.88</v>
      </c>
      <c r="BQ65" s="4"/>
      <c r="BR65" s="8"/>
      <c r="BS65" s="7"/>
      <c r="BT65" s="7"/>
      <c r="BU65" s="2" t="s">
        <v>138</v>
      </c>
      <c r="BV65" s="2" t="s">
        <v>127</v>
      </c>
      <c r="BW65" s="2" t="s">
        <v>130</v>
      </c>
      <c r="BX65" s="2" t="s">
        <v>814</v>
      </c>
      <c r="BY65" s="2" t="s">
        <v>140</v>
      </c>
      <c r="BZ65" s="2" t="s">
        <v>130</v>
      </c>
      <c r="CA65" s="4"/>
      <c r="CB65" s="8"/>
      <c r="CC65" s="4"/>
      <c r="CD65" s="8"/>
      <c r="CE65" s="7"/>
      <c r="CF65" s="7"/>
      <c r="CG65" s="2" t="s">
        <v>130</v>
      </c>
      <c r="CH65" s="2" t="s">
        <v>130</v>
      </c>
      <c r="CI65" s="2" t="s">
        <v>130</v>
      </c>
      <c r="CJ65" s="2" t="s">
        <v>130</v>
      </c>
      <c r="CK65" s="2" t="s">
        <v>130</v>
      </c>
      <c r="CL65" s="2" t="s">
        <v>130</v>
      </c>
      <c r="CM65" s="4"/>
      <c r="CN65" s="8"/>
      <c r="CO65" s="4"/>
      <c r="CP65" s="8"/>
      <c r="CQ65" s="7"/>
      <c r="CR65" s="7"/>
      <c r="CS65" s="2" t="s">
        <v>130</v>
      </c>
      <c r="CT65" s="2" t="s">
        <v>130</v>
      </c>
      <c r="CU65" s="2" t="s">
        <v>130</v>
      </c>
      <c r="CV65" s="2" t="s">
        <v>130</v>
      </c>
      <c r="CW65" s="2" t="s">
        <v>130</v>
      </c>
      <c r="CX65" s="2" t="s">
        <v>130</v>
      </c>
      <c r="CY65" s="4"/>
      <c r="CZ65" s="8"/>
      <c r="DA65" s="4"/>
      <c r="DB65" s="8"/>
      <c r="DC65" s="7"/>
      <c r="DD65" s="7"/>
      <c r="DE65" s="2" t="s">
        <v>130</v>
      </c>
      <c r="DF65" s="2" t="s">
        <v>130</v>
      </c>
      <c r="DG65" s="2" t="s">
        <v>130</v>
      </c>
      <c r="DH65" s="2" t="s">
        <v>130</v>
      </c>
      <c r="DI65" s="2" t="s">
        <v>130</v>
      </c>
      <c r="DJ65" s="2" t="s">
        <v>130</v>
      </c>
      <c r="DK65" s="4"/>
      <c r="DL65" s="8"/>
      <c r="DM65" s="4"/>
      <c r="DN65" s="8"/>
      <c r="DO65" s="7"/>
      <c r="DP65" s="7"/>
      <c r="DQ65" s="2" t="s">
        <v>130</v>
      </c>
      <c r="DR65" s="2" t="s">
        <v>130</v>
      </c>
      <c r="DS65" s="2" t="s">
        <v>130</v>
      </c>
      <c r="DT65" s="2" t="s">
        <v>130</v>
      </c>
      <c r="DU65" s="2" t="s">
        <v>130</v>
      </c>
      <c r="DV65" s="2" t="s">
        <v>130</v>
      </c>
      <c r="DW65" s="4"/>
      <c r="DX65" s="8"/>
      <c r="DY65" s="4"/>
      <c r="DZ65" s="8"/>
      <c r="EA65" s="7"/>
      <c r="EB65" s="7"/>
      <c r="EC65" s="2" t="s">
        <v>130</v>
      </c>
      <c r="ED65" s="2" t="s">
        <v>130</v>
      </c>
      <c r="EE65" s="2" t="s">
        <v>130</v>
      </c>
      <c r="EF65" s="2" t="s">
        <v>130</v>
      </c>
      <c r="EG65" s="2" t="s">
        <v>130</v>
      </c>
      <c r="EH65" s="2" t="s">
        <v>130</v>
      </c>
      <c r="EI65" s="4"/>
      <c r="EJ65" s="8"/>
      <c r="EK65" s="4"/>
      <c r="EL65" s="8"/>
      <c r="EM65" s="7"/>
      <c r="EN65" s="7"/>
      <c r="EO65" s="2" t="s">
        <v>130</v>
      </c>
      <c r="EP65" s="2" t="s">
        <v>130</v>
      </c>
      <c r="EQ65" s="2" t="s">
        <v>130</v>
      </c>
      <c r="ER65" s="2" t="s">
        <v>130</v>
      </c>
      <c r="ES65" s="2" t="s">
        <v>130</v>
      </c>
      <c r="ET65" s="2" t="s">
        <v>130</v>
      </c>
      <c r="EU65" s="4"/>
      <c r="EV65" s="8"/>
      <c r="EW65" s="4"/>
      <c r="EX65" s="8"/>
      <c r="EY65" s="7"/>
      <c r="EZ65" s="7"/>
      <c r="FA65" s="2" t="s">
        <v>130</v>
      </c>
      <c r="FB65" s="2" t="s">
        <v>130</v>
      </c>
      <c r="FC65" s="2" t="s">
        <v>130</v>
      </c>
      <c r="FD65" s="2" t="s">
        <v>130</v>
      </c>
      <c r="FE65" s="2" t="s">
        <v>130</v>
      </c>
      <c r="FF65" s="2" t="s">
        <v>130</v>
      </c>
      <c r="FG65" s="4"/>
      <c r="FH65" s="8"/>
      <c r="FI65" s="4"/>
      <c r="FJ65" s="8"/>
      <c r="FK65" s="7"/>
      <c r="FL65" s="7"/>
      <c r="FM65" s="2" t="s">
        <v>130</v>
      </c>
      <c r="FN65" s="2" t="s">
        <v>130</v>
      </c>
      <c r="FO65" s="2" t="s">
        <v>130</v>
      </c>
      <c r="FP65" s="2" t="s">
        <v>130</v>
      </c>
      <c r="FQ65" s="2" t="s">
        <v>130</v>
      </c>
      <c r="FR65" s="2" t="s">
        <v>130</v>
      </c>
      <c r="FS65" s="4">
        <v>16</v>
      </c>
      <c r="FT65" s="8">
        <v>1353.44</v>
      </c>
      <c r="FU65" s="4"/>
      <c r="FV65" s="8"/>
      <c r="FW65" s="7"/>
      <c r="FX65" s="7"/>
      <c r="FY65" s="2" t="s">
        <v>138</v>
      </c>
      <c r="FZ65" s="2" t="s">
        <v>127</v>
      </c>
      <c r="GA65" s="2" t="s">
        <v>811</v>
      </c>
      <c r="GB65" s="2" t="s">
        <v>812</v>
      </c>
      <c r="GC65" s="2" t="s">
        <v>140</v>
      </c>
      <c r="GD65" s="2" t="s">
        <v>130</v>
      </c>
      <c r="GE65" s="4"/>
      <c r="GF65" s="8"/>
      <c r="GG65" s="4"/>
      <c r="GH65" s="8"/>
      <c r="GI65" s="7"/>
      <c r="GJ65" s="7"/>
      <c r="GK65" s="2" t="s">
        <v>130</v>
      </c>
      <c r="GL65" s="2" t="s">
        <v>130</v>
      </c>
      <c r="GM65" s="2" t="s">
        <v>130</v>
      </c>
      <c r="GN65" s="2" t="s">
        <v>130</v>
      </c>
      <c r="GO65" s="2" t="s">
        <v>130</v>
      </c>
      <c r="GP65" s="2" t="s">
        <v>130</v>
      </c>
      <c r="GQ65" s="4"/>
      <c r="GR65" s="8"/>
      <c r="GS65" s="4"/>
      <c r="GT65" s="8"/>
      <c r="GU65" s="7"/>
      <c r="GV65" s="7"/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2" t="s">
        <v>130</v>
      </c>
      <c r="HC65" s="4"/>
      <c r="HD65" s="8"/>
      <c r="HE65" s="4"/>
      <c r="HF65" s="8"/>
      <c r="HG65" s="7"/>
      <c r="HH65" s="7"/>
      <c r="HI65" s="2" t="s">
        <v>130</v>
      </c>
      <c r="HJ65" s="2" t="s">
        <v>130</v>
      </c>
      <c r="HK65" s="2" t="s">
        <v>130</v>
      </c>
      <c r="HL65" s="2" t="s">
        <v>130</v>
      </c>
      <c r="HM65" s="2" t="s">
        <v>130</v>
      </c>
      <c r="HN65" s="2" t="s">
        <v>130</v>
      </c>
      <c r="HO65" s="4"/>
      <c r="HP65" s="8"/>
      <c r="HQ65" s="4"/>
      <c r="HR65" s="8"/>
      <c r="HS65" s="7"/>
      <c r="HT65" s="7"/>
      <c r="HU65" s="2" t="s">
        <v>130</v>
      </c>
      <c r="HV65" s="2" t="s">
        <v>130</v>
      </c>
      <c r="HW65" s="2" t="s">
        <v>130</v>
      </c>
      <c r="HX65" s="2" t="s">
        <v>130</v>
      </c>
      <c r="HY65" s="2" t="s">
        <v>130</v>
      </c>
      <c r="HZ65" s="2" t="s">
        <v>130</v>
      </c>
      <c r="IA65" s="4"/>
      <c r="IB65" s="8"/>
      <c r="IC65" s="4"/>
      <c r="ID65" s="8"/>
      <c r="IE65" s="7"/>
      <c r="IF65" s="7"/>
      <c r="IG65" s="2" t="s">
        <v>130</v>
      </c>
      <c r="IH65" s="2" t="s">
        <v>130</v>
      </c>
      <c r="II65" s="2" t="s">
        <v>130</v>
      </c>
      <c r="IJ65" s="2" t="s">
        <v>130</v>
      </c>
      <c r="IK65" s="2" t="s">
        <v>130</v>
      </c>
      <c r="IL65" s="2" t="s">
        <v>130</v>
      </c>
      <c r="IM65" s="4"/>
      <c r="IN65" s="8"/>
      <c r="IO65" s="4"/>
      <c r="IP65" s="8"/>
      <c r="IQ65" s="7"/>
      <c r="IR65" s="7"/>
      <c r="IS65" s="2" t="s">
        <v>130</v>
      </c>
      <c r="IT65" s="2" t="s">
        <v>130</v>
      </c>
      <c r="IU65" s="2" t="s">
        <v>130</v>
      </c>
      <c r="IV65" s="2" t="s">
        <v>130</v>
      </c>
      <c r="IW65" s="2" t="s">
        <v>130</v>
      </c>
      <c r="IX65" s="2" t="s">
        <v>130</v>
      </c>
      <c r="IY65" s="4"/>
      <c r="IZ65" s="8"/>
      <c r="JA65" s="4"/>
      <c r="JB65" s="8"/>
      <c r="JC65" s="7"/>
      <c r="JD65" s="7"/>
      <c r="JE65" s="2" t="s">
        <v>130</v>
      </c>
      <c r="JF65" s="2" t="s">
        <v>130</v>
      </c>
      <c r="JG65" s="2" t="s">
        <v>130</v>
      </c>
      <c r="JH65" s="2" t="s">
        <v>130</v>
      </c>
      <c r="JI65" s="2" t="s">
        <v>130</v>
      </c>
      <c r="JJ65" s="2" t="s">
        <v>130</v>
      </c>
      <c r="JK65" s="4"/>
      <c r="JL65" s="8"/>
      <c r="JM65" s="4"/>
      <c r="JN65" s="8"/>
      <c r="JO65" s="7"/>
      <c r="JP65" s="7"/>
      <c r="JQ65" s="2" t="s">
        <v>130</v>
      </c>
      <c r="JR65" s="2" t="s">
        <v>130</v>
      </c>
      <c r="JS65" s="2" t="s">
        <v>130</v>
      </c>
      <c r="JT65" s="2" t="s">
        <v>130</v>
      </c>
      <c r="JU65" s="2" t="s">
        <v>130</v>
      </c>
      <c r="JV65" s="2" t="s">
        <v>130</v>
      </c>
      <c r="JW65" s="4"/>
      <c r="JX65" s="8"/>
      <c r="JY65" s="4"/>
      <c r="JZ65" s="8"/>
      <c r="KA65" s="7"/>
      <c r="KB65" s="7"/>
      <c r="KC65" s="2" t="s">
        <v>130</v>
      </c>
      <c r="KD65" s="2" t="s">
        <v>130</v>
      </c>
      <c r="KE65" s="2" t="s">
        <v>130</v>
      </c>
      <c r="KF65" s="2" t="s">
        <v>130</v>
      </c>
      <c r="KG65" s="2" t="s">
        <v>130</v>
      </c>
      <c r="KH65" s="2" t="s">
        <v>130</v>
      </c>
      <c r="KI65" s="4"/>
      <c r="KJ65" s="8"/>
      <c r="KK65" s="4"/>
      <c r="KL65" s="8"/>
      <c r="KM65" s="7"/>
      <c r="KN65" s="7"/>
      <c r="KO65" s="2" t="s">
        <v>130</v>
      </c>
      <c r="KP65" s="2" t="s">
        <v>130</v>
      </c>
      <c r="KQ65" s="2" t="s">
        <v>130</v>
      </c>
      <c r="KR65" s="2" t="s">
        <v>130</v>
      </c>
      <c r="KS65" s="2" t="s">
        <v>130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130</v>
      </c>
      <c r="LN65" s="2" t="s">
        <v>130</v>
      </c>
      <c r="LO65" s="2" t="s">
        <v>130</v>
      </c>
      <c r="LP65" s="2" t="s">
        <v>130</v>
      </c>
      <c r="LQ65" s="2" t="s">
        <v>130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130</v>
      </c>
      <c r="ML65" s="2" t="s">
        <v>130</v>
      </c>
      <c r="MM65" s="2" t="s">
        <v>130</v>
      </c>
      <c r="MN65" s="2" t="s">
        <v>130</v>
      </c>
      <c r="MO65" s="2" t="s">
        <v>130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130</v>
      </c>
      <c r="OT65" s="2" t="s">
        <v>130</v>
      </c>
      <c r="OU65" s="2" t="s">
        <v>130</v>
      </c>
      <c r="OV65" s="2" t="s">
        <v>130</v>
      </c>
      <c r="OW65" s="2" t="s">
        <v>130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130</v>
      </c>
      <c r="QD65" s="2" t="s">
        <v>130</v>
      </c>
      <c r="QE65" s="2" t="s">
        <v>130</v>
      </c>
      <c r="QF65" s="2" t="s">
        <v>130</v>
      </c>
      <c r="QG65" s="2" t="s">
        <v>130</v>
      </c>
      <c r="QH65" s="2" t="s">
        <v>130</v>
      </c>
      <c r="QI65" s="4"/>
      <c r="QJ65" s="8"/>
      <c r="QK65" s="4"/>
      <c r="QL65" s="8"/>
      <c r="QM65" s="7"/>
      <c r="QN65" s="7"/>
      <c r="QO65" s="2" t="s">
        <v>130</v>
      </c>
      <c r="QP65" s="2" t="s">
        <v>130</v>
      </c>
      <c r="QQ65" s="2" t="s">
        <v>130</v>
      </c>
      <c r="QR65" s="2" t="s">
        <v>130</v>
      </c>
      <c r="QS65" s="2" t="s">
        <v>130</v>
      </c>
      <c r="QT65" s="2" t="s">
        <v>130</v>
      </c>
    </row>
    <row r="66">
      <c r="A66" s="2" t="s">
        <v>817</v>
      </c>
      <c r="B66" s="2" t="s">
        <v>119</v>
      </c>
      <c r="C66" s="2" t="s">
        <v>405</v>
      </c>
      <c r="D66" s="2" t="s">
        <v>121</v>
      </c>
      <c r="E66" s="2" t="s">
        <v>122</v>
      </c>
      <c r="F66" s="2" t="s">
        <v>806</v>
      </c>
      <c r="G66" s="2" t="s">
        <v>806</v>
      </c>
      <c r="H66" s="2" t="s">
        <v>806</v>
      </c>
      <c r="I66" s="2" t="s">
        <v>807</v>
      </c>
      <c r="J66" s="2" t="s">
        <v>233</v>
      </c>
      <c r="K66" s="2" t="s">
        <v>126</v>
      </c>
      <c r="L66" s="3">
        <v>80.99</v>
      </c>
      <c r="M66" s="3">
        <v>85.04</v>
      </c>
      <c r="N66" s="3">
        <v>134.99</v>
      </c>
      <c r="O66" s="2" t="s">
        <v>127</v>
      </c>
      <c r="P66" s="2" t="s">
        <v>408</v>
      </c>
      <c r="Q66" s="2" t="s">
        <v>129</v>
      </c>
      <c r="R66" s="2" t="s">
        <v>16</v>
      </c>
      <c r="S66" s="2" t="s">
        <v>130</v>
      </c>
      <c r="T66" s="2" t="s">
        <v>130</v>
      </c>
      <c r="U66" s="2" t="s">
        <v>409</v>
      </c>
      <c r="V66" s="2" t="s">
        <v>133</v>
      </c>
      <c r="W66" s="2" t="s">
        <v>130</v>
      </c>
      <c r="X66" s="2" t="s">
        <v>130</v>
      </c>
      <c r="Y66" s="2" t="s">
        <v>809</v>
      </c>
      <c r="Z66" s="4">
        <v>3</v>
      </c>
      <c r="AA66" s="4">
        <f>=ROUNDDOWN(0.15,0)</f>
      </c>
      <c r="AB66" s="5">
        <v>20</v>
      </c>
      <c r="AC66" s="2" t="s">
        <v>136</v>
      </c>
      <c r="AD66" s="4">
        <v>320</v>
      </c>
      <c r="AE66" s="4">
        <v>730</v>
      </c>
      <c r="AF66" s="6">
        <v>65</v>
      </c>
      <c r="AG66" s="6"/>
      <c r="AH66" s="7">
        <v>0.8033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569</v>
      </c>
      <c r="AQ66" s="8">
        <v>50074.76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0.2976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569</v>
      </c>
      <c r="BK66" s="8">
        <v>50074.76</v>
      </c>
      <c r="BL66" s="2" t="s">
        <v>417</v>
      </c>
      <c r="BM66" s="7">
        <v>1</v>
      </c>
      <c r="BN66" s="7">
        <v>1</v>
      </c>
      <c r="BO66" s="4">
        <v>439</v>
      </c>
      <c r="BP66" s="8">
        <v>35554.61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130</v>
      </c>
      <c r="BX66" s="2" t="s">
        <v>814</v>
      </c>
      <c r="BY66" s="2" t="s">
        <v>140</v>
      </c>
      <c r="BZ66" s="2" t="s">
        <v>130</v>
      </c>
      <c r="CA66" s="4"/>
      <c r="CB66" s="8"/>
      <c r="CC66" s="4"/>
      <c r="CD66" s="8"/>
      <c r="CE66" s="7"/>
      <c r="CF66" s="7"/>
      <c r="CG66" s="2" t="s">
        <v>130</v>
      </c>
      <c r="CH66" s="2" t="s">
        <v>130</v>
      </c>
      <c r="CI66" s="2" t="s">
        <v>130</v>
      </c>
      <c r="CJ66" s="2" t="s">
        <v>130</v>
      </c>
      <c r="CK66" s="2" t="s">
        <v>130</v>
      </c>
      <c r="CL66" s="2" t="s">
        <v>130</v>
      </c>
      <c r="CM66" s="4"/>
      <c r="CN66" s="8"/>
      <c r="CO66" s="4"/>
      <c r="CP66" s="8"/>
      <c r="CQ66" s="7"/>
      <c r="CR66" s="7"/>
      <c r="CS66" s="2" t="s">
        <v>130</v>
      </c>
      <c r="CT66" s="2" t="s">
        <v>130</v>
      </c>
      <c r="CU66" s="2" t="s">
        <v>130</v>
      </c>
      <c r="CV66" s="2" t="s">
        <v>130</v>
      </c>
      <c r="CW66" s="2" t="s">
        <v>130</v>
      </c>
      <c r="CX66" s="2" t="s">
        <v>130</v>
      </c>
      <c r="CY66" s="4"/>
      <c r="CZ66" s="8"/>
      <c r="DA66" s="4"/>
      <c r="DB66" s="8"/>
      <c r="DC66" s="7"/>
      <c r="DD66" s="7"/>
      <c r="DE66" s="2" t="s">
        <v>130</v>
      </c>
      <c r="DF66" s="2" t="s">
        <v>130</v>
      </c>
      <c r="DG66" s="2" t="s">
        <v>130</v>
      </c>
      <c r="DH66" s="2" t="s">
        <v>130</v>
      </c>
      <c r="DI66" s="2" t="s">
        <v>130</v>
      </c>
      <c r="DJ66" s="2" t="s">
        <v>130</v>
      </c>
      <c r="DK66" s="4"/>
      <c r="DL66" s="8"/>
      <c r="DM66" s="4"/>
      <c r="DN66" s="8"/>
      <c r="DO66" s="7"/>
      <c r="DP66" s="7"/>
      <c r="DQ66" s="2" t="s">
        <v>130</v>
      </c>
      <c r="DR66" s="2" t="s">
        <v>130</v>
      </c>
      <c r="DS66" s="2" t="s">
        <v>130</v>
      </c>
      <c r="DT66" s="2" t="s">
        <v>130</v>
      </c>
      <c r="DU66" s="2" t="s">
        <v>130</v>
      </c>
      <c r="DV66" s="2" t="s">
        <v>130</v>
      </c>
      <c r="DW66" s="4"/>
      <c r="DX66" s="8"/>
      <c r="DY66" s="4"/>
      <c r="DZ66" s="8"/>
      <c r="EA66" s="7"/>
      <c r="EB66" s="7"/>
      <c r="EC66" s="2" t="s">
        <v>130</v>
      </c>
      <c r="ED66" s="2" t="s">
        <v>130</v>
      </c>
      <c r="EE66" s="2" t="s">
        <v>130</v>
      </c>
      <c r="EF66" s="2" t="s">
        <v>130</v>
      </c>
      <c r="EG66" s="2" t="s">
        <v>130</v>
      </c>
      <c r="EH66" s="2" t="s">
        <v>130</v>
      </c>
      <c r="EI66" s="4"/>
      <c r="EJ66" s="8"/>
      <c r="EK66" s="4"/>
      <c r="EL66" s="8"/>
      <c r="EM66" s="7"/>
      <c r="EN66" s="7"/>
      <c r="EO66" s="2" t="s">
        <v>130</v>
      </c>
      <c r="EP66" s="2" t="s">
        <v>130</v>
      </c>
      <c r="EQ66" s="2" t="s">
        <v>130</v>
      </c>
      <c r="ER66" s="2" t="s">
        <v>130</v>
      </c>
      <c r="ES66" s="2" t="s">
        <v>130</v>
      </c>
      <c r="ET66" s="2" t="s">
        <v>130</v>
      </c>
      <c r="EU66" s="4"/>
      <c r="EV66" s="8"/>
      <c r="EW66" s="4"/>
      <c r="EX66" s="8"/>
      <c r="EY66" s="7"/>
      <c r="EZ66" s="7"/>
      <c r="FA66" s="2" t="s">
        <v>130</v>
      </c>
      <c r="FB66" s="2" t="s">
        <v>130</v>
      </c>
      <c r="FC66" s="2" t="s">
        <v>130</v>
      </c>
      <c r="FD66" s="2" t="s">
        <v>130</v>
      </c>
      <c r="FE66" s="2" t="s">
        <v>130</v>
      </c>
      <c r="FF66" s="2" t="s">
        <v>130</v>
      </c>
      <c r="FG66" s="4"/>
      <c r="FH66" s="8"/>
      <c r="FI66" s="4"/>
      <c r="FJ66" s="8"/>
      <c r="FK66" s="7"/>
      <c r="FL66" s="7"/>
      <c r="FM66" s="2" t="s">
        <v>130</v>
      </c>
      <c r="FN66" s="2" t="s">
        <v>130</v>
      </c>
      <c r="FO66" s="2" t="s">
        <v>130</v>
      </c>
      <c r="FP66" s="2" t="s">
        <v>130</v>
      </c>
      <c r="FQ66" s="2" t="s">
        <v>130</v>
      </c>
      <c r="FR66" s="2" t="s">
        <v>130</v>
      </c>
      <c r="FS66" s="4">
        <v>130</v>
      </c>
      <c r="FT66" s="8">
        <v>14520.15</v>
      </c>
      <c r="FU66" s="4"/>
      <c r="FV66" s="8"/>
      <c r="FW66" s="7"/>
      <c r="FX66" s="7"/>
      <c r="FY66" s="2" t="s">
        <v>138</v>
      </c>
      <c r="FZ66" s="2" t="s">
        <v>127</v>
      </c>
      <c r="GA66" s="2" t="s">
        <v>811</v>
      </c>
      <c r="GB66" s="2" t="s">
        <v>818</v>
      </c>
      <c r="GC66" s="2" t="s">
        <v>140</v>
      </c>
      <c r="GD66" s="2" t="s">
        <v>130</v>
      </c>
      <c r="GE66" s="4"/>
      <c r="GF66" s="8"/>
      <c r="GG66" s="4"/>
      <c r="GH66" s="8"/>
      <c r="GI66" s="7"/>
      <c r="GJ66" s="7"/>
      <c r="GK66" s="2" t="s">
        <v>130</v>
      </c>
      <c r="GL66" s="2" t="s">
        <v>130</v>
      </c>
      <c r="GM66" s="2" t="s">
        <v>130</v>
      </c>
      <c r="GN66" s="2" t="s">
        <v>130</v>
      </c>
      <c r="GO66" s="2" t="s">
        <v>130</v>
      </c>
      <c r="GP66" s="2" t="s">
        <v>130</v>
      </c>
      <c r="GQ66" s="4"/>
      <c r="GR66" s="8"/>
      <c r="GS66" s="4"/>
      <c r="GT66" s="8"/>
      <c r="GU66" s="7"/>
      <c r="GV66" s="7"/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2" t="s">
        <v>130</v>
      </c>
      <c r="HC66" s="4"/>
      <c r="HD66" s="8"/>
      <c r="HE66" s="4"/>
      <c r="HF66" s="8"/>
      <c r="HG66" s="7"/>
      <c r="HH66" s="7"/>
      <c r="HI66" s="2" t="s">
        <v>130</v>
      </c>
      <c r="HJ66" s="2" t="s">
        <v>130</v>
      </c>
      <c r="HK66" s="2" t="s">
        <v>130</v>
      </c>
      <c r="HL66" s="2" t="s">
        <v>130</v>
      </c>
      <c r="HM66" s="2" t="s">
        <v>130</v>
      </c>
      <c r="HN66" s="2" t="s">
        <v>130</v>
      </c>
      <c r="HO66" s="4"/>
      <c r="HP66" s="8"/>
      <c r="HQ66" s="4"/>
      <c r="HR66" s="8"/>
      <c r="HS66" s="7"/>
      <c r="HT66" s="7"/>
      <c r="HU66" s="2" t="s">
        <v>130</v>
      </c>
      <c r="HV66" s="2" t="s">
        <v>130</v>
      </c>
      <c r="HW66" s="2" t="s">
        <v>130</v>
      </c>
      <c r="HX66" s="2" t="s">
        <v>130</v>
      </c>
      <c r="HY66" s="2" t="s">
        <v>130</v>
      </c>
      <c r="HZ66" s="2" t="s">
        <v>130</v>
      </c>
      <c r="IA66" s="4"/>
      <c r="IB66" s="8"/>
      <c r="IC66" s="4"/>
      <c r="ID66" s="8"/>
      <c r="IE66" s="7"/>
      <c r="IF66" s="7"/>
      <c r="IG66" s="2" t="s">
        <v>130</v>
      </c>
      <c r="IH66" s="2" t="s">
        <v>130</v>
      </c>
      <c r="II66" s="2" t="s">
        <v>130</v>
      </c>
      <c r="IJ66" s="2" t="s">
        <v>130</v>
      </c>
      <c r="IK66" s="2" t="s">
        <v>130</v>
      </c>
      <c r="IL66" s="2" t="s">
        <v>130</v>
      </c>
      <c r="IM66" s="4"/>
      <c r="IN66" s="8"/>
      <c r="IO66" s="4"/>
      <c r="IP66" s="8"/>
      <c r="IQ66" s="7"/>
      <c r="IR66" s="7"/>
      <c r="IS66" s="2" t="s">
        <v>130</v>
      </c>
      <c r="IT66" s="2" t="s">
        <v>130</v>
      </c>
      <c r="IU66" s="2" t="s">
        <v>130</v>
      </c>
      <c r="IV66" s="2" t="s">
        <v>130</v>
      </c>
      <c r="IW66" s="2" t="s">
        <v>130</v>
      </c>
      <c r="IX66" s="2" t="s">
        <v>130</v>
      </c>
      <c r="IY66" s="4"/>
      <c r="IZ66" s="8"/>
      <c r="JA66" s="4"/>
      <c r="JB66" s="8"/>
      <c r="JC66" s="7"/>
      <c r="JD66" s="7"/>
      <c r="JE66" s="2" t="s">
        <v>130</v>
      </c>
      <c r="JF66" s="2" t="s">
        <v>130</v>
      </c>
      <c r="JG66" s="2" t="s">
        <v>130</v>
      </c>
      <c r="JH66" s="2" t="s">
        <v>130</v>
      </c>
      <c r="JI66" s="2" t="s">
        <v>130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130</v>
      </c>
      <c r="KD66" s="2" t="s">
        <v>130</v>
      </c>
      <c r="KE66" s="2" t="s">
        <v>130</v>
      </c>
      <c r="KF66" s="2" t="s">
        <v>130</v>
      </c>
      <c r="KG66" s="2" t="s">
        <v>130</v>
      </c>
      <c r="KH66" s="2" t="s">
        <v>130</v>
      </c>
      <c r="KI66" s="4"/>
      <c r="KJ66" s="8"/>
      <c r="KK66" s="4"/>
      <c r="KL66" s="8"/>
      <c r="KM66" s="7"/>
      <c r="KN66" s="7"/>
      <c r="KO66" s="2" t="s">
        <v>130</v>
      </c>
      <c r="KP66" s="2" t="s">
        <v>130</v>
      </c>
      <c r="KQ66" s="2" t="s">
        <v>130</v>
      </c>
      <c r="KR66" s="2" t="s">
        <v>130</v>
      </c>
      <c r="KS66" s="2" t="s">
        <v>130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130</v>
      </c>
      <c r="LN66" s="2" t="s">
        <v>130</v>
      </c>
      <c r="LO66" s="2" t="s">
        <v>130</v>
      </c>
      <c r="LP66" s="2" t="s">
        <v>130</v>
      </c>
      <c r="LQ66" s="2" t="s">
        <v>130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130</v>
      </c>
      <c r="ML66" s="2" t="s">
        <v>130</v>
      </c>
      <c r="MM66" s="2" t="s">
        <v>130</v>
      </c>
      <c r="MN66" s="2" t="s">
        <v>130</v>
      </c>
      <c r="MO66" s="2" t="s">
        <v>130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130</v>
      </c>
      <c r="OT66" s="2" t="s">
        <v>130</v>
      </c>
      <c r="OU66" s="2" t="s">
        <v>130</v>
      </c>
      <c r="OV66" s="2" t="s">
        <v>130</v>
      </c>
      <c r="OW66" s="2" t="s">
        <v>130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130</v>
      </c>
      <c r="QP66" s="2" t="s">
        <v>130</v>
      </c>
      <c r="QQ66" s="2" t="s">
        <v>130</v>
      </c>
      <c r="QR66" s="2" t="s">
        <v>130</v>
      </c>
      <c r="QS66" s="2" t="s">
        <v>130</v>
      </c>
      <c r="QT66" s="2" t="s">
        <v>130</v>
      </c>
    </row>
    <row r="67">
      <c r="A67" s="2" t="s">
        <v>819</v>
      </c>
      <c r="B67" s="2" t="s">
        <v>119</v>
      </c>
      <c r="C67" s="2" t="s">
        <v>405</v>
      </c>
      <c r="D67" s="2" t="s">
        <v>121</v>
      </c>
      <c r="E67" s="2" t="s">
        <v>122</v>
      </c>
      <c r="F67" s="2" t="s">
        <v>806</v>
      </c>
      <c r="G67" s="2" t="s">
        <v>806</v>
      </c>
      <c r="H67" s="2" t="s">
        <v>806</v>
      </c>
      <c r="I67" s="2" t="s">
        <v>807</v>
      </c>
      <c r="J67" s="2" t="s">
        <v>251</v>
      </c>
      <c r="K67" s="2" t="s">
        <v>126</v>
      </c>
      <c r="L67" s="3">
        <v>86.99</v>
      </c>
      <c r="M67" s="3">
        <v>91.34</v>
      </c>
      <c r="N67" s="3">
        <v>144.99</v>
      </c>
      <c r="O67" s="2" t="s">
        <v>127</v>
      </c>
      <c r="P67" s="2" t="s">
        <v>408</v>
      </c>
      <c r="Q67" s="2" t="s">
        <v>129</v>
      </c>
      <c r="R67" s="2" t="s">
        <v>16</v>
      </c>
      <c r="S67" s="2" t="s">
        <v>130</v>
      </c>
      <c r="T67" s="2" t="s">
        <v>130</v>
      </c>
      <c r="U67" s="2" t="s">
        <v>409</v>
      </c>
      <c r="V67" s="2" t="s">
        <v>133</v>
      </c>
      <c r="W67" s="2" t="s">
        <v>130</v>
      </c>
      <c r="X67" s="2" t="s">
        <v>130</v>
      </c>
      <c r="Y67" s="2" t="s">
        <v>809</v>
      </c>
      <c r="Z67" s="4">
        <v>393</v>
      </c>
      <c r="AA67" s="4">
        <f>=ROUNDDOWN(30.2307692307692,0)</f>
      </c>
      <c r="AB67" s="5">
        <v>13</v>
      </c>
      <c r="AC67" s="2" t="s">
        <v>288</v>
      </c>
      <c r="AD67" s="4">
        <v>310</v>
      </c>
      <c r="AE67" s="4">
        <v>310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429</v>
      </c>
      <c r="AQ67" s="8">
        <v>38894.71</v>
      </c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0.2312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429</v>
      </c>
      <c r="BK67" s="8">
        <v>38894.71</v>
      </c>
      <c r="BL67" s="2" t="s">
        <v>417</v>
      </c>
      <c r="BM67" s="7">
        <v>1</v>
      </c>
      <c r="BN67" s="7">
        <v>1</v>
      </c>
      <c r="BO67" s="4">
        <v>382</v>
      </c>
      <c r="BP67" s="8">
        <v>33230.18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130</v>
      </c>
      <c r="BX67" s="2" t="s">
        <v>814</v>
      </c>
      <c r="BY67" s="2" t="s">
        <v>140</v>
      </c>
      <c r="BZ67" s="2" t="s">
        <v>130</v>
      </c>
      <c r="CA67" s="4"/>
      <c r="CB67" s="8"/>
      <c r="CC67" s="4"/>
      <c r="CD67" s="8"/>
      <c r="CE67" s="7"/>
      <c r="CF67" s="7"/>
      <c r="CG67" s="2" t="s">
        <v>130</v>
      </c>
      <c r="CH67" s="2" t="s">
        <v>130</v>
      </c>
      <c r="CI67" s="2" t="s">
        <v>130</v>
      </c>
      <c r="CJ67" s="2" t="s">
        <v>130</v>
      </c>
      <c r="CK67" s="2" t="s">
        <v>130</v>
      </c>
      <c r="CL67" s="2" t="s">
        <v>130</v>
      </c>
      <c r="CM67" s="4"/>
      <c r="CN67" s="8"/>
      <c r="CO67" s="4"/>
      <c r="CP67" s="8"/>
      <c r="CQ67" s="7"/>
      <c r="CR67" s="7"/>
      <c r="CS67" s="2" t="s">
        <v>130</v>
      </c>
      <c r="CT67" s="2" t="s">
        <v>130</v>
      </c>
      <c r="CU67" s="2" t="s">
        <v>130</v>
      </c>
      <c r="CV67" s="2" t="s">
        <v>130</v>
      </c>
      <c r="CW67" s="2" t="s">
        <v>130</v>
      </c>
      <c r="CX67" s="2" t="s">
        <v>130</v>
      </c>
      <c r="CY67" s="4"/>
      <c r="CZ67" s="8"/>
      <c r="DA67" s="4"/>
      <c r="DB67" s="8"/>
      <c r="DC67" s="7"/>
      <c r="DD67" s="7"/>
      <c r="DE67" s="2" t="s">
        <v>130</v>
      </c>
      <c r="DF67" s="2" t="s">
        <v>130</v>
      </c>
      <c r="DG67" s="2" t="s">
        <v>130</v>
      </c>
      <c r="DH67" s="2" t="s">
        <v>130</v>
      </c>
      <c r="DI67" s="2" t="s">
        <v>130</v>
      </c>
      <c r="DJ67" s="2" t="s">
        <v>130</v>
      </c>
      <c r="DK67" s="4"/>
      <c r="DL67" s="8"/>
      <c r="DM67" s="4"/>
      <c r="DN67" s="8"/>
      <c r="DO67" s="7"/>
      <c r="DP67" s="7"/>
      <c r="DQ67" s="2" t="s">
        <v>130</v>
      </c>
      <c r="DR67" s="2" t="s">
        <v>130</v>
      </c>
      <c r="DS67" s="2" t="s">
        <v>130</v>
      </c>
      <c r="DT67" s="2" t="s">
        <v>130</v>
      </c>
      <c r="DU67" s="2" t="s">
        <v>130</v>
      </c>
      <c r="DV67" s="2" t="s">
        <v>130</v>
      </c>
      <c r="DW67" s="4"/>
      <c r="DX67" s="8"/>
      <c r="DY67" s="4"/>
      <c r="DZ67" s="8"/>
      <c r="EA67" s="7"/>
      <c r="EB67" s="7"/>
      <c r="EC67" s="2" t="s">
        <v>130</v>
      </c>
      <c r="ED67" s="2" t="s">
        <v>130</v>
      </c>
      <c r="EE67" s="2" t="s">
        <v>130</v>
      </c>
      <c r="EF67" s="2" t="s">
        <v>130</v>
      </c>
      <c r="EG67" s="2" t="s">
        <v>130</v>
      </c>
      <c r="EH67" s="2" t="s">
        <v>130</v>
      </c>
      <c r="EI67" s="4"/>
      <c r="EJ67" s="8"/>
      <c r="EK67" s="4"/>
      <c r="EL67" s="8"/>
      <c r="EM67" s="7"/>
      <c r="EN67" s="7"/>
      <c r="EO67" s="2" t="s">
        <v>130</v>
      </c>
      <c r="EP67" s="2" t="s">
        <v>130</v>
      </c>
      <c r="EQ67" s="2" t="s">
        <v>130</v>
      </c>
      <c r="ER67" s="2" t="s">
        <v>130</v>
      </c>
      <c r="ES67" s="2" t="s">
        <v>130</v>
      </c>
      <c r="ET67" s="2" t="s">
        <v>130</v>
      </c>
      <c r="EU67" s="4"/>
      <c r="EV67" s="8"/>
      <c r="EW67" s="4"/>
      <c r="EX67" s="8"/>
      <c r="EY67" s="7"/>
      <c r="EZ67" s="7"/>
      <c r="FA67" s="2" t="s">
        <v>130</v>
      </c>
      <c r="FB67" s="2" t="s">
        <v>130</v>
      </c>
      <c r="FC67" s="2" t="s">
        <v>130</v>
      </c>
      <c r="FD67" s="2" t="s">
        <v>130</v>
      </c>
      <c r="FE67" s="2" t="s">
        <v>130</v>
      </c>
      <c r="FF67" s="2" t="s">
        <v>130</v>
      </c>
      <c r="FG67" s="4"/>
      <c r="FH67" s="8"/>
      <c r="FI67" s="4"/>
      <c r="FJ67" s="8"/>
      <c r="FK67" s="7"/>
      <c r="FL67" s="7"/>
      <c r="FM67" s="2" t="s">
        <v>130</v>
      </c>
      <c r="FN67" s="2" t="s">
        <v>130</v>
      </c>
      <c r="FO67" s="2" t="s">
        <v>130</v>
      </c>
      <c r="FP67" s="2" t="s">
        <v>130</v>
      </c>
      <c r="FQ67" s="2" t="s">
        <v>130</v>
      </c>
      <c r="FR67" s="2" t="s">
        <v>130</v>
      </c>
      <c r="FS67" s="4">
        <v>47</v>
      </c>
      <c r="FT67" s="8">
        <v>5664.53</v>
      </c>
      <c r="FU67" s="4"/>
      <c r="FV67" s="8"/>
      <c r="FW67" s="7"/>
      <c r="FX67" s="7"/>
      <c r="FY67" s="2" t="s">
        <v>138</v>
      </c>
      <c r="FZ67" s="2" t="s">
        <v>127</v>
      </c>
      <c r="GA67" s="2" t="s">
        <v>811</v>
      </c>
      <c r="GB67" s="2" t="s">
        <v>820</v>
      </c>
      <c r="GC67" s="2" t="s">
        <v>140</v>
      </c>
      <c r="GD67" s="2" t="s">
        <v>130</v>
      </c>
      <c r="GE67" s="4"/>
      <c r="GF67" s="8"/>
      <c r="GG67" s="4"/>
      <c r="GH67" s="8"/>
      <c r="GI67" s="7"/>
      <c r="GJ67" s="7"/>
      <c r="GK67" s="2" t="s">
        <v>130</v>
      </c>
      <c r="GL67" s="2" t="s">
        <v>130</v>
      </c>
      <c r="GM67" s="2" t="s">
        <v>130</v>
      </c>
      <c r="GN67" s="2" t="s">
        <v>130</v>
      </c>
      <c r="GO67" s="2" t="s">
        <v>130</v>
      </c>
      <c r="GP67" s="2" t="s">
        <v>130</v>
      </c>
      <c r="GQ67" s="4"/>
      <c r="GR67" s="8"/>
      <c r="GS67" s="4"/>
      <c r="GT67" s="8"/>
      <c r="GU67" s="7"/>
      <c r="GV67" s="7"/>
      <c r="GW67" s="2" t="s">
        <v>130</v>
      </c>
      <c r="GX67" s="2" t="s">
        <v>130</v>
      </c>
      <c r="GY67" s="2" t="s">
        <v>130</v>
      </c>
      <c r="GZ67" s="2" t="s">
        <v>130</v>
      </c>
      <c r="HA67" s="2" t="s">
        <v>130</v>
      </c>
      <c r="HB67" s="2" t="s">
        <v>130</v>
      </c>
      <c r="HC67" s="4"/>
      <c r="HD67" s="8"/>
      <c r="HE67" s="4"/>
      <c r="HF67" s="8"/>
      <c r="HG67" s="7"/>
      <c r="HH67" s="7"/>
      <c r="HI67" s="2" t="s">
        <v>130</v>
      </c>
      <c r="HJ67" s="2" t="s">
        <v>130</v>
      </c>
      <c r="HK67" s="2" t="s">
        <v>130</v>
      </c>
      <c r="HL67" s="2" t="s">
        <v>130</v>
      </c>
      <c r="HM67" s="2" t="s">
        <v>130</v>
      </c>
      <c r="HN67" s="2" t="s">
        <v>130</v>
      </c>
      <c r="HO67" s="4"/>
      <c r="HP67" s="8"/>
      <c r="HQ67" s="4"/>
      <c r="HR67" s="8"/>
      <c r="HS67" s="7"/>
      <c r="HT67" s="7"/>
      <c r="HU67" s="2" t="s">
        <v>130</v>
      </c>
      <c r="HV67" s="2" t="s">
        <v>130</v>
      </c>
      <c r="HW67" s="2" t="s">
        <v>130</v>
      </c>
      <c r="HX67" s="2" t="s">
        <v>130</v>
      </c>
      <c r="HY67" s="2" t="s">
        <v>130</v>
      </c>
      <c r="HZ67" s="2" t="s">
        <v>130</v>
      </c>
      <c r="IA67" s="4"/>
      <c r="IB67" s="8"/>
      <c r="IC67" s="4"/>
      <c r="ID67" s="8"/>
      <c r="IE67" s="7"/>
      <c r="IF67" s="7"/>
      <c r="IG67" s="2" t="s">
        <v>130</v>
      </c>
      <c r="IH67" s="2" t="s">
        <v>130</v>
      </c>
      <c r="II67" s="2" t="s">
        <v>130</v>
      </c>
      <c r="IJ67" s="2" t="s">
        <v>130</v>
      </c>
      <c r="IK67" s="2" t="s">
        <v>130</v>
      </c>
      <c r="IL67" s="2" t="s">
        <v>130</v>
      </c>
      <c r="IM67" s="4"/>
      <c r="IN67" s="8"/>
      <c r="IO67" s="4"/>
      <c r="IP67" s="8"/>
      <c r="IQ67" s="7"/>
      <c r="IR67" s="7"/>
      <c r="IS67" s="2" t="s">
        <v>130</v>
      </c>
      <c r="IT67" s="2" t="s">
        <v>130</v>
      </c>
      <c r="IU67" s="2" t="s">
        <v>130</v>
      </c>
      <c r="IV67" s="2" t="s">
        <v>130</v>
      </c>
      <c r="IW67" s="2" t="s">
        <v>130</v>
      </c>
      <c r="IX67" s="2" t="s">
        <v>130</v>
      </c>
      <c r="IY67" s="4"/>
      <c r="IZ67" s="8"/>
      <c r="JA67" s="4"/>
      <c r="JB67" s="8"/>
      <c r="JC67" s="7"/>
      <c r="JD67" s="7"/>
      <c r="JE67" s="2" t="s">
        <v>130</v>
      </c>
      <c r="JF67" s="2" t="s">
        <v>130</v>
      </c>
      <c r="JG67" s="2" t="s">
        <v>130</v>
      </c>
      <c r="JH67" s="2" t="s">
        <v>130</v>
      </c>
      <c r="JI67" s="2" t="s">
        <v>130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130</v>
      </c>
      <c r="KD67" s="2" t="s">
        <v>130</v>
      </c>
      <c r="KE67" s="2" t="s">
        <v>130</v>
      </c>
      <c r="KF67" s="2" t="s">
        <v>130</v>
      </c>
      <c r="KG67" s="2" t="s">
        <v>130</v>
      </c>
      <c r="KH67" s="2" t="s">
        <v>130</v>
      </c>
      <c r="KI67" s="4"/>
      <c r="KJ67" s="8"/>
      <c r="KK67" s="4"/>
      <c r="KL67" s="8"/>
      <c r="KM67" s="7"/>
      <c r="KN67" s="7"/>
      <c r="KO67" s="2" t="s">
        <v>130</v>
      </c>
      <c r="KP67" s="2" t="s">
        <v>130</v>
      </c>
      <c r="KQ67" s="2" t="s">
        <v>130</v>
      </c>
      <c r="KR67" s="2" t="s">
        <v>130</v>
      </c>
      <c r="KS67" s="2" t="s">
        <v>130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130</v>
      </c>
      <c r="LN67" s="2" t="s">
        <v>130</v>
      </c>
      <c r="LO67" s="2" t="s">
        <v>130</v>
      </c>
      <c r="LP67" s="2" t="s">
        <v>130</v>
      </c>
      <c r="LQ67" s="2" t="s">
        <v>130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130</v>
      </c>
      <c r="ML67" s="2" t="s">
        <v>130</v>
      </c>
      <c r="MM67" s="2" t="s">
        <v>130</v>
      </c>
      <c r="MN67" s="2" t="s">
        <v>130</v>
      </c>
      <c r="MO67" s="2" t="s">
        <v>130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130</v>
      </c>
      <c r="OT67" s="2" t="s">
        <v>130</v>
      </c>
      <c r="OU67" s="2" t="s">
        <v>130</v>
      </c>
      <c r="OV67" s="2" t="s">
        <v>130</v>
      </c>
      <c r="OW67" s="2" t="s">
        <v>130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130</v>
      </c>
      <c r="QD67" s="2" t="s">
        <v>130</v>
      </c>
      <c r="QE67" s="2" t="s">
        <v>130</v>
      </c>
      <c r="QF67" s="2" t="s">
        <v>130</v>
      </c>
      <c r="QG67" s="2" t="s">
        <v>130</v>
      </c>
      <c r="QH67" s="2" t="s">
        <v>130</v>
      </c>
      <c r="QI67" s="4"/>
      <c r="QJ67" s="8"/>
      <c r="QK67" s="4"/>
      <c r="QL67" s="8"/>
      <c r="QM67" s="7"/>
      <c r="QN67" s="7"/>
      <c r="QO67" s="2" t="s">
        <v>130</v>
      </c>
      <c r="QP67" s="2" t="s">
        <v>130</v>
      </c>
      <c r="QQ67" s="2" t="s">
        <v>130</v>
      </c>
      <c r="QR67" s="2" t="s">
        <v>130</v>
      </c>
      <c r="QS67" s="2" t="s">
        <v>130</v>
      </c>
      <c r="QT67" s="2" t="s">
        <v>130</v>
      </c>
    </row>
    <row r="68">
      <c r="A68" s="2" t="s">
        <v>821</v>
      </c>
      <c r="B68" s="2" t="s">
        <v>119</v>
      </c>
      <c r="C68" s="2" t="s">
        <v>405</v>
      </c>
      <c r="D68" s="2" t="s">
        <v>121</v>
      </c>
      <c r="E68" s="2" t="s">
        <v>122</v>
      </c>
      <c r="F68" s="2" t="s">
        <v>806</v>
      </c>
      <c r="G68" s="2" t="s">
        <v>806</v>
      </c>
      <c r="H68" s="2" t="s">
        <v>806</v>
      </c>
      <c r="I68" s="2" t="s">
        <v>807</v>
      </c>
      <c r="J68" s="2" t="s">
        <v>269</v>
      </c>
      <c r="K68" s="2" t="s">
        <v>126</v>
      </c>
      <c r="L68" s="3">
        <v>86.99</v>
      </c>
      <c r="M68" s="3">
        <v>91.34</v>
      </c>
      <c r="N68" s="3">
        <v>144.99</v>
      </c>
      <c r="O68" s="2" t="s">
        <v>127</v>
      </c>
      <c r="P68" s="2" t="s">
        <v>808</v>
      </c>
      <c r="Q68" s="2" t="s">
        <v>129</v>
      </c>
      <c r="R68" s="2" t="s">
        <v>16</v>
      </c>
      <c r="S68" s="2" t="s">
        <v>130</v>
      </c>
      <c r="T68" s="2" t="s">
        <v>130</v>
      </c>
      <c r="U68" s="2" t="s">
        <v>409</v>
      </c>
      <c r="V68" s="2" t="s">
        <v>133</v>
      </c>
      <c r="W68" s="2" t="s">
        <v>130</v>
      </c>
      <c r="X68" s="2" t="s">
        <v>130</v>
      </c>
      <c r="Y68" s="2" t="s">
        <v>822</v>
      </c>
      <c r="Z68" s="4">
        <v>181</v>
      </c>
      <c r="AA68" s="4">
        <f>=ROUNDDOWN(36.2,0)</f>
      </c>
      <c r="AB68" s="5">
        <v>5</v>
      </c>
      <c r="AC68" s="2" t="s">
        <v>136</v>
      </c>
      <c r="AD68" s="4">
        <v>300</v>
      </c>
      <c r="AE68" s="4">
        <v>300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96</v>
      </c>
      <c r="AQ68" s="8">
        <v>8509.04</v>
      </c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0.0506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96</v>
      </c>
      <c r="BK68" s="8">
        <v>8509.04</v>
      </c>
      <c r="BL68" s="2" t="s">
        <v>417</v>
      </c>
      <c r="BM68" s="7">
        <v>1</v>
      </c>
      <c r="BN68" s="7">
        <v>1</v>
      </c>
      <c r="BO68" s="4">
        <v>90</v>
      </c>
      <c r="BP68" s="8">
        <v>7829.1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130</v>
      </c>
      <c r="BX68" s="2" t="s">
        <v>814</v>
      </c>
      <c r="BY68" s="2" t="s">
        <v>140</v>
      </c>
      <c r="BZ68" s="2" t="s">
        <v>130</v>
      </c>
      <c r="CA68" s="4"/>
      <c r="CB68" s="8"/>
      <c r="CC68" s="4"/>
      <c r="CD68" s="8"/>
      <c r="CE68" s="7"/>
      <c r="CF68" s="7"/>
      <c r="CG68" s="2" t="s">
        <v>130</v>
      </c>
      <c r="CH68" s="2" t="s">
        <v>130</v>
      </c>
      <c r="CI68" s="2" t="s">
        <v>130</v>
      </c>
      <c r="CJ68" s="2" t="s">
        <v>130</v>
      </c>
      <c r="CK68" s="2" t="s">
        <v>130</v>
      </c>
      <c r="CL68" s="2" t="s">
        <v>130</v>
      </c>
      <c r="CM68" s="4"/>
      <c r="CN68" s="8"/>
      <c r="CO68" s="4"/>
      <c r="CP68" s="8"/>
      <c r="CQ68" s="7"/>
      <c r="CR68" s="7"/>
      <c r="CS68" s="2" t="s">
        <v>130</v>
      </c>
      <c r="CT68" s="2" t="s">
        <v>130</v>
      </c>
      <c r="CU68" s="2" t="s">
        <v>130</v>
      </c>
      <c r="CV68" s="2" t="s">
        <v>130</v>
      </c>
      <c r="CW68" s="2" t="s">
        <v>130</v>
      </c>
      <c r="CX68" s="2" t="s">
        <v>130</v>
      </c>
      <c r="CY68" s="4"/>
      <c r="CZ68" s="8"/>
      <c r="DA68" s="4"/>
      <c r="DB68" s="8"/>
      <c r="DC68" s="7"/>
      <c r="DD68" s="7"/>
      <c r="DE68" s="2" t="s">
        <v>130</v>
      </c>
      <c r="DF68" s="2" t="s">
        <v>130</v>
      </c>
      <c r="DG68" s="2" t="s">
        <v>130</v>
      </c>
      <c r="DH68" s="2" t="s">
        <v>130</v>
      </c>
      <c r="DI68" s="2" t="s">
        <v>130</v>
      </c>
      <c r="DJ68" s="2" t="s">
        <v>130</v>
      </c>
      <c r="DK68" s="4"/>
      <c r="DL68" s="8"/>
      <c r="DM68" s="4"/>
      <c r="DN68" s="8"/>
      <c r="DO68" s="7"/>
      <c r="DP68" s="7"/>
      <c r="DQ68" s="2" t="s">
        <v>130</v>
      </c>
      <c r="DR68" s="2" t="s">
        <v>130</v>
      </c>
      <c r="DS68" s="2" t="s">
        <v>130</v>
      </c>
      <c r="DT68" s="2" t="s">
        <v>130</v>
      </c>
      <c r="DU68" s="2" t="s">
        <v>130</v>
      </c>
      <c r="DV68" s="2" t="s">
        <v>130</v>
      </c>
      <c r="DW68" s="4"/>
      <c r="DX68" s="8"/>
      <c r="DY68" s="4"/>
      <c r="DZ68" s="8"/>
      <c r="EA68" s="7"/>
      <c r="EB68" s="7"/>
      <c r="EC68" s="2" t="s">
        <v>130</v>
      </c>
      <c r="ED68" s="2" t="s">
        <v>130</v>
      </c>
      <c r="EE68" s="2" t="s">
        <v>130</v>
      </c>
      <c r="EF68" s="2" t="s">
        <v>130</v>
      </c>
      <c r="EG68" s="2" t="s">
        <v>130</v>
      </c>
      <c r="EH68" s="2" t="s">
        <v>130</v>
      </c>
      <c r="EI68" s="4"/>
      <c r="EJ68" s="8"/>
      <c r="EK68" s="4"/>
      <c r="EL68" s="8"/>
      <c r="EM68" s="7"/>
      <c r="EN68" s="7"/>
      <c r="EO68" s="2" t="s">
        <v>130</v>
      </c>
      <c r="EP68" s="2" t="s">
        <v>130</v>
      </c>
      <c r="EQ68" s="2" t="s">
        <v>130</v>
      </c>
      <c r="ER68" s="2" t="s">
        <v>130</v>
      </c>
      <c r="ES68" s="2" t="s">
        <v>130</v>
      </c>
      <c r="ET68" s="2" t="s">
        <v>130</v>
      </c>
      <c r="EU68" s="4"/>
      <c r="EV68" s="8"/>
      <c r="EW68" s="4"/>
      <c r="EX68" s="8"/>
      <c r="EY68" s="7"/>
      <c r="EZ68" s="7"/>
      <c r="FA68" s="2" t="s">
        <v>130</v>
      </c>
      <c r="FB68" s="2" t="s">
        <v>130</v>
      </c>
      <c r="FC68" s="2" t="s">
        <v>130</v>
      </c>
      <c r="FD68" s="2" t="s">
        <v>130</v>
      </c>
      <c r="FE68" s="2" t="s">
        <v>130</v>
      </c>
      <c r="FF68" s="2" t="s">
        <v>130</v>
      </c>
      <c r="FG68" s="4"/>
      <c r="FH68" s="8"/>
      <c r="FI68" s="4"/>
      <c r="FJ68" s="8"/>
      <c r="FK68" s="7"/>
      <c r="FL68" s="7"/>
      <c r="FM68" s="2" t="s">
        <v>130</v>
      </c>
      <c r="FN68" s="2" t="s">
        <v>130</v>
      </c>
      <c r="FO68" s="2" t="s">
        <v>130</v>
      </c>
      <c r="FP68" s="2" t="s">
        <v>130</v>
      </c>
      <c r="FQ68" s="2" t="s">
        <v>130</v>
      </c>
      <c r="FR68" s="2" t="s">
        <v>130</v>
      </c>
      <c r="FS68" s="4">
        <v>6</v>
      </c>
      <c r="FT68" s="8">
        <v>679.94</v>
      </c>
      <c r="FU68" s="4"/>
      <c r="FV68" s="8"/>
      <c r="FW68" s="7"/>
      <c r="FX68" s="7"/>
      <c r="FY68" s="2" t="s">
        <v>138</v>
      </c>
      <c r="FZ68" s="2" t="s">
        <v>127</v>
      </c>
      <c r="GA68" s="2" t="s">
        <v>811</v>
      </c>
      <c r="GB68" s="2" t="s">
        <v>823</v>
      </c>
      <c r="GC68" s="2" t="s">
        <v>140</v>
      </c>
      <c r="GD68" s="2" t="s">
        <v>130</v>
      </c>
      <c r="GE68" s="4"/>
      <c r="GF68" s="8"/>
      <c r="GG68" s="4"/>
      <c r="GH68" s="8"/>
      <c r="GI68" s="7"/>
      <c r="GJ68" s="7"/>
      <c r="GK68" s="2" t="s">
        <v>130</v>
      </c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2" t="s">
        <v>130</v>
      </c>
      <c r="HC68" s="4"/>
      <c r="HD68" s="8"/>
      <c r="HE68" s="4"/>
      <c r="HF68" s="8"/>
      <c r="HG68" s="7"/>
      <c r="HH68" s="7"/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130</v>
      </c>
      <c r="HV68" s="2" t="s">
        <v>130</v>
      </c>
      <c r="HW68" s="2" t="s">
        <v>130</v>
      </c>
      <c r="HX68" s="2" t="s">
        <v>130</v>
      </c>
      <c r="HY68" s="2" t="s">
        <v>130</v>
      </c>
      <c r="HZ68" s="2" t="s">
        <v>130</v>
      </c>
      <c r="IA68" s="4"/>
      <c r="IB68" s="8"/>
      <c r="IC68" s="4"/>
      <c r="ID68" s="8"/>
      <c r="IE68" s="7"/>
      <c r="IF68" s="7"/>
      <c r="IG68" s="2" t="s">
        <v>130</v>
      </c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4"/>
      <c r="IN68" s="8"/>
      <c r="IO68" s="4"/>
      <c r="IP68" s="8"/>
      <c r="IQ68" s="7"/>
      <c r="IR68" s="7"/>
      <c r="IS68" s="2" t="s">
        <v>130</v>
      </c>
      <c r="IT68" s="2" t="s">
        <v>130</v>
      </c>
      <c r="IU68" s="2" t="s">
        <v>130</v>
      </c>
      <c r="IV68" s="2" t="s">
        <v>130</v>
      </c>
      <c r="IW68" s="2" t="s">
        <v>130</v>
      </c>
      <c r="IX68" s="2" t="s">
        <v>130</v>
      </c>
      <c r="IY68" s="4"/>
      <c r="IZ68" s="8"/>
      <c r="JA68" s="4"/>
      <c r="JB68" s="8"/>
      <c r="JC68" s="7"/>
      <c r="JD68" s="7"/>
      <c r="JE68" s="2" t="s">
        <v>130</v>
      </c>
      <c r="JF68" s="2" t="s">
        <v>130</v>
      </c>
      <c r="JG68" s="2" t="s">
        <v>130</v>
      </c>
      <c r="JH68" s="2" t="s">
        <v>130</v>
      </c>
      <c r="JI68" s="2" t="s">
        <v>130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130</v>
      </c>
      <c r="KD68" s="2" t="s">
        <v>130</v>
      </c>
      <c r="KE68" s="2" t="s">
        <v>130</v>
      </c>
      <c r="KF68" s="2" t="s">
        <v>130</v>
      </c>
      <c r="KG68" s="2" t="s">
        <v>130</v>
      </c>
      <c r="KH68" s="2" t="s">
        <v>130</v>
      </c>
      <c r="KI68" s="4"/>
      <c r="KJ68" s="8"/>
      <c r="KK68" s="4"/>
      <c r="KL68" s="8"/>
      <c r="KM68" s="7"/>
      <c r="KN68" s="7"/>
      <c r="KO68" s="2" t="s">
        <v>130</v>
      </c>
      <c r="KP68" s="2" t="s">
        <v>130</v>
      </c>
      <c r="KQ68" s="2" t="s">
        <v>130</v>
      </c>
      <c r="KR68" s="2" t="s">
        <v>130</v>
      </c>
      <c r="KS68" s="2" t="s">
        <v>130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130</v>
      </c>
      <c r="QP68" s="2" t="s">
        <v>130</v>
      </c>
      <c r="QQ68" s="2" t="s">
        <v>130</v>
      </c>
      <c r="QR68" s="2" t="s">
        <v>130</v>
      </c>
      <c r="QS68" s="2" t="s">
        <v>130</v>
      </c>
      <c r="QT68" s="2" t="s">
        <v>130</v>
      </c>
    </row>
    <row r="69">
      <c r="A69" s="2" t="s">
        <v>824</v>
      </c>
      <c r="B69" s="2" t="s">
        <v>119</v>
      </c>
      <c r="C69" s="2" t="s">
        <v>405</v>
      </c>
      <c r="D69" s="2" t="s">
        <v>121</v>
      </c>
      <c r="E69" s="2" t="s">
        <v>122</v>
      </c>
      <c r="F69" s="2" t="s">
        <v>825</v>
      </c>
      <c r="G69" s="2" t="s">
        <v>825</v>
      </c>
      <c r="H69" s="2" t="s">
        <v>825</v>
      </c>
      <c r="I69" s="2" t="s">
        <v>636</v>
      </c>
      <c r="J69" s="2" t="s">
        <v>125</v>
      </c>
      <c r="K69" s="2" t="s">
        <v>126</v>
      </c>
      <c r="L69" s="3">
        <v>35.71</v>
      </c>
      <c r="M69" s="3">
        <v>37.5</v>
      </c>
      <c r="N69" s="3">
        <v>74.99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826</v>
      </c>
      <c r="T69" s="2" t="s">
        <v>286</v>
      </c>
      <c r="U69" s="2" t="s">
        <v>409</v>
      </c>
      <c r="V69" s="2" t="s">
        <v>133</v>
      </c>
      <c r="W69" s="2" t="s">
        <v>134</v>
      </c>
      <c r="X69" s="2" t="s">
        <v>130</v>
      </c>
      <c r="Y69" s="2" t="s">
        <v>647</v>
      </c>
      <c r="Z69" s="4">
        <v>34</v>
      </c>
      <c r="AA69" s="4">
        <f>=ROUNDDOWN(3.4,0)</f>
      </c>
      <c r="AB69" s="5">
        <v>10</v>
      </c>
      <c r="AC69" s="2" t="s">
        <v>136</v>
      </c>
      <c r="AD69" s="4">
        <v>300</v>
      </c>
      <c r="AE69" s="4">
        <v>300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157</v>
      </c>
      <c r="AQ69" s="8">
        <v>6356.76</v>
      </c>
      <c r="AR69" s="4"/>
      <c r="AS69" s="8"/>
      <c r="AT69" s="7"/>
      <c r="AU69" s="7"/>
      <c r="AV69" s="4">
        <v>2584</v>
      </c>
      <c r="AW69" s="8">
        <v>151395.51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0.042</v>
      </c>
      <c r="BC69" s="4">
        <v>2584</v>
      </c>
      <c r="BD69" s="8">
        <v>151395.51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1</v>
      </c>
      <c r="BJ69" s="4">
        <v>157</v>
      </c>
      <c r="BK69" s="8">
        <v>6356.76</v>
      </c>
      <c r="BL69" s="2" t="s">
        <v>827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170</v>
      </c>
      <c r="BV69" s="2" t="s">
        <v>127</v>
      </c>
      <c r="BW69" s="2" t="s">
        <v>130</v>
      </c>
      <c r="BX69" s="2" t="s">
        <v>130</v>
      </c>
      <c r="BY69" s="2" t="s">
        <v>140</v>
      </c>
      <c r="BZ69" s="2" t="s">
        <v>130</v>
      </c>
      <c r="CA69" s="4">
        <v>97</v>
      </c>
      <c r="CB69" s="8">
        <v>3928.5</v>
      </c>
      <c r="CC69" s="4"/>
      <c r="CD69" s="8"/>
      <c r="CE69" s="7"/>
      <c r="CF69" s="7"/>
      <c r="CG69" s="2" t="s">
        <v>138</v>
      </c>
      <c r="CH69" s="2" t="s">
        <v>127</v>
      </c>
      <c r="CI69" s="2" t="s">
        <v>659</v>
      </c>
      <c r="CJ69" s="2" t="s">
        <v>828</v>
      </c>
      <c r="CK69" s="2" t="s">
        <v>140</v>
      </c>
      <c r="CL69" s="2" t="s">
        <v>130</v>
      </c>
      <c r="CM69" s="4"/>
      <c r="CN69" s="8"/>
      <c r="CO69" s="4"/>
      <c r="CP69" s="8"/>
      <c r="CQ69" s="7"/>
      <c r="CR69" s="7"/>
      <c r="CS69" s="2" t="s">
        <v>130</v>
      </c>
      <c r="CT69" s="2" t="s">
        <v>130</v>
      </c>
      <c r="CU69" s="2" t="s">
        <v>130</v>
      </c>
      <c r="CV69" s="2" t="s">
        <v>130</v>
      </c>
      <c r="CW69" s="2" t="s">
        <v>130</v>
      </c>
      <c r="CX69" s="2" t="s">
        <v>130</v>
      </c>
      <c r="CY69" s="4">
        <v>4</v>
      </c>
      <c r="CZ69" s="8">
        <v>157.48</v>
      </c>
      <c r="DA69" s="4"/>
      <c r="DB69" s="8"/>
      <c r="DC69" s="7"/>
      <c r="DD69" s="7"/>
      <c r="DE69" s="2" t="s">
        <v>138</v>
      </c>
      <c r="DF69" s="2" t="s">
        <v>127</v>
      </c>
      <c r="DG69" s="2" t="s">
        <v>263</v>
      </c>
      <c r="DH69" s="2" t="s">
        <v>385</v>
      </c>
      <c r="DI69" s="2" t="s">
        <v>140</v>
      </c>
      <c r="DJ69" s="2" t="s">
        <v>130</v>
      </c>
      <c r="DK69" s="4">
        <v>8</v>
      </c>
      <c r="DL69" s="8">
        <v>324</v>
      </c>
      <c r="DM69" s="4"/>
      <c r="DN69" s="8"/>
      <c r="DO69" s="7"/>
      <c r="DP69" s="7"/>
      <c r="DQ69" s="2" t="s">
        <v>138</v>
      </c>
      <c r="DR69" s="2" t="s">
        <v>127</v>
      </c>
      <c r="DS69" s="2" t="s">
        <v>558</v>
      </c>
      <c r="DT69" s="2" t="s">
        <v>694</v>
      </c>
      <c r="DU69" s="2" t="s">
        <v>140</v>
      </c>
      <c r="DV69" s="2" t="s">
        <v>130</v>
      </c>
      <c r="DW69" s="4">
        <v>29</v>
      </c>
      <c r="DX69" s="8">
        <v>1141.73</v>
      </c>
      <c r="DY69" s="4"/>
      <c r="DZ69" s="8"/>
      <c r="EA69" s="7"/>
      <c r="EB69" s="7"/>
      <c r="EC69" s="2" t="s">
        <v>138</v>
      </c>
      <c r="ED69" s="2" t="s">
        <v>127</v>
      </c>
      <c r="EE69" s="2" t="s">
        <v>652</v>
      </c>
      <c r="EF69" s="2" t="s">
        <v>651</v>
      </c>
      <c r="EG69" s="2" t="s">
        <v>140</v>
      </c>
      <c r="EH69" s="2" t="s">
        <v>130</v>
      </c>
      <c r="EI69" s="4"/>
      <c r="EJ69" s="8"/>
      <c r="EK69" s="4"/>
      <c r="EL69" s="8"/>
      <c r="EM69" s="7"/>
      <c r="EN69" s="7"/>
      <c r="EO69" s="2" t="s">
        <v>173</v>
      </c>
      <c r="EP69" s="2" t="s">
        <v>127</v>
      </c>
      <c r="EQ69" s="2" t="s">
        <v>130</v>
      </c>
      <c r="ER69" s="2" t="s">
        <v>130</v>
      </c>
      <c r="ES69" s="2" t="s">
        <v>140</v>
      </c>
      <c r="ET69" s="2" t="s">
        <v>130</v>
      </c>
      <c r="EU69" s="4">
        <v>3</v>
      </c>
      <c r="EV69" s="8">
        <v>118.11</v>
      </c>
      <c r="EW69" s="4"/>
      <c r="EX69" s="8"/>
      <c r="EY69" s="7"/>
      <c r="EZ69" s="7"/>
      <c r="FA69" s="2" t="s">
        <v>138</v>
      </c>
      <c r="FB69" s="2" t="s">
        <v>127</v>
      </c>
      <c r="FC69" s="2" t="s">
        <v>562</v>
      </c>
      <c r="FD69" s="2" t="s">
        <v>829</v>
      </c>
      <c r="FE69" s="2" t="s">
        <v>140</v>
      </c>
      <c r="FF69" s="2" t="s">
        <v>130</v>
      </c>
      <c r="FG69" s="4">
        <v>7</v>
      </c>
      <c r="FH69" s="8">
        <v>262.5</v>
      </c>
      <c r="FI69" s="4"/>
      <c r="FJ69" s="8"/>
      <c r="FK69" s="7"/>
      <c r="FL69" s="7"/>
      <c r="FM69" s="2" t="s">
        <v>138</v>
      </c>
      <c r="FN69" s="2" t="s">
        <v>127</v>
      </c>
      <c r="FO69" s="2" t="s">
        <v>651</v>
      </c>
      <c r="FP69" s="2" t="s">
        <v>473</v>
      </c>
      <c r="FQ69" s="2" t="s">
        <v>140</v>
      </c>
      <c r="FR69" s="2" t="s">
        <v>130</v>
      </c>
      <c r="FS69" s="4">
        <v>3</v>
      </c>
      <c r="FT69" s="8">
        <v>181.47</v>
      </c>
      <c r="FU69" s="4"/>
      <c r="FV69" s="8"/>
      <c r="FW69" s="7"/>
      <c r="FX69" s="7"/>
      <c r="FY69" s="2" t="s">
        <v>138</v>
      </c>
      <c r="FZ69" s="2" t="s">
        <v>127</v>
      </c>
      <c r="GA69" s="2" t="s">
        <v>659</v>
      </c>
      <c r="GB69" s="2" t="s">
        <v>351</v>
      </c>
      <c r="GC69" s="2" t="s">
        <v>140</v>
      </c>
      <c r="GD69" s="2" t="s">
        <v>130</v>
      </c>
      <c r="GE69" s="4">
        <v>5</v>
      </c>
      <c r="GF69" s="8">
        <v>192.91</v>
      </c>
      <c r="GG69" s="4"/>
      <c r="GH69" s="8"/>
      <c r="GI69" s="7"/>
      <c r="GJ69" s="7"/>
      <c r="GK69" s="2" t="s">
        <v>138</v>
      </c>
      <c r="GL69" s="2" t="s">
        <v>127</v>
      </c>
      <c r="GM69" s="2" t="s">
        <v>566</v>
      </c>
      <c r="GN69" s="2" t="s">
        <v>788</v>
      </c>
      <c r="GO69" s="2" t="s">
        <v>140</v>
      </c>
      <c r="GP69" s="2" t="s">
        <v>130</v>
      </c>
      <c r="GQ69" s="4">
        <v>1</v>
      </c>
      <c r="GR69" s="8">
        <v>50.06</v>
      </c>
      <c r="GS69" s="4"/>
      <c r="GT69" s="8"/>
      <c r="GU69" s="7"/>
      <c r="GV69" s="7"/>
      <c r="GW69" s="2" t="s">
        <v>138</v>
      </c>
      <c r="GX69" s="2" t="s">
        <v>127</v>
      </c>
      <c r="GY69" s="2" t="s">
        <v>659</v>
      </c>
      <c r="GZ69" s="2" t="s">
        <v>830</v>
      </c>
      <c r="HA69" s="2" t="s">
        <v>140</v>
      </c>
      <c r="HB69" s="2" t="s">
        <v>130</v>
      </c>
      <c r="HC69" s="4"/>
      <c r="HD69" s="8"/>
      <c r="HE69" s="4"/>
      <c r="HF69" s="8"/>
      <c r="HG69" s="7"/>
      <c r="HH69" s="7"/>
      <c r="HI69" s="2" t="s">
        <v>173</v>
      </c>
      <c r="HJ69" s="2" t="s">
        <v>127</v>
      </c>
      <c r="HK69" s="2" t="s">
        <v>130</v>
      </c>
      <c r="HL69" s="2" t="s">
        <v>130</v>
      </c>
      <c r="HM69" s="2" t="s">
        <v>140</v>
      </c>
      <c r="HN69" s="2" t="s">
        <v>130</v>
      </c>
      <c r="HO69" s="4"/>
      <c r="HP69" s="8"/>
      <c r="HQ69" s="4"/>
      <c r="HR69" s="8"/>
      <c r="HS69" s="7"/>
      <c r="HT69" s="7"/>
      <c r="HU69" s="2" t="s">
        <v>176</v>
      </c>
      <c r="HV69" s="2" t="s">
        <v>127</v>
      </c>
      <c r="HW69" s="2" t="s">
        <v>130</v>
      </c>
      <c r="HX69" s="2" t="s">
        <v>130</v>
      </c>
      <c r="HY69" s="2" t="s">
        <v>140</v>
      </c>
      <c r="HZ69" s="2" t="s">
        <v>130</v>
      </c>
      <c r="IA69" s="4"/>
      <c r="IB69" s="8"/>
      <c r="IC69" s="4"/>
      <c r="ID69" s="8"/>
      <c r="IE69" s="7"/>
      <c r="IF69" s="7"/>
      <c r="IG69" s="2" t="s">
        <v>173</v>
      </c>
      <c r="IH69" s="2" t="s">
        <v>127</v>
      </c>
      <c r="II69" s="2" t="s">
        <v>130</v>
      </c>
      <c r="IJ69" s="2" t="s">
        <v>130</v>
      </c>
      <c r="IK69" s="2" t="s">
        <v>140</v>
      </c>
      <c r="IL69" s="2" t="s">
        <v>130</v>
      </c>
      <c r="IM69" s="4"/>
      <c r="IN69" s="8"/>
      <c r="IO69" s="4"/>
      <c r="IP69" s="8"/>
      <c r="IQ69" s="7"/>
      <c r="IR69" s="7"/>
      <c r="IS69" s="2" t="s">
        <v>138</v>
      </c>
      <c r="IT69" s="2" t="s">
        <v>154</v>
      </c>
      <c r="IU69" s="2" t="s">
        <v>568</v>
      </c>
      <c r="IV69" s="2" t="s">
        <v>280</v>
      </c>
      <c r="IW69" s="2" t="s">
        <v>140</v>
      </c>
      <c r="IX69" s="2" t="s">
        <v>130</v>
      </c>
      <c r="IY69" s="4"/>
      <c r="IZ69" s="8"/>
      <c r="JA69" s="4"/>
      <c r="JB69" s="8"/>
      <c r="JC69" s="7"/>
      <c r="JD69" s="7"/>
      <c r="JE69" s="2" t="s">
        <v>173</v>
      </c>
      <c r="JF69" s="2" t="s">
        <v>127</v>
      </c>
      <c r="JG69" s="2" t="s">
        <v>130</v>
      </c>
      <c r="JH69" s="2" t="s">
        <v>130</v>
      </c>
      <c r="JI69" s="2" t="s">
        <v>140</v>
      </c>
      <c r="JJ69" s="2" t="s">
        <v>130</v>
      </c>
      <c r="JK69" s="4"/>
      <c r="JL69" s="8"/>
      <c r="JM69" s="4"/>
      <c r="JN69" s="8"/>
      <c r="JO69" s="7"/>
      <c r="JP69" s="7"/>
      <c r="JQ69" s="2" t="s">
        <v>173</v>
      </c>
      <c r="JR69" s="2" t="s">
        <v>127</v>
      </c>
      <c r="JS69" s="2" t="s">
        <v>130</v>
      </c>
      <c r="JT69" s="2" t="s">
        <v>130</v>
      </c>
      <c r="JU69" s="2" t="s">
        <v>140</v>
      </c>
      <c r="JV69" s="2" t="s">
        <v>130</v>
      </c>
      <c r="JW69" s="4"/>
      <c r="JX69" s="8"/>
      <c r="JY69" s="4"/>
      <c r="JZ69" s="8"/>
      <c r="KA69" s="7"/>
      <c r="KB69" s="7"/>
      <c r="KC69" s="2" t="s">
        <v>173</v>
      </c>
      <c r="KD69" s="2" t="s">
        <v>127</v>
      </c>
      <c r="KE69" s="2" t="s">
        <v>130</v>
      </c>
      <c r="KF69" s="2" t="s">
        <v>130</v>
      </c>
      <c r="KG69" s="2" t="s">
        <v>140</v>
      </c>
      <c r="KH69" s="2" t="s">
        <v>130</v>
      </c>
      <c r="KI69" s="4"/>
      <c r="KJ69" s="8"/>
      <c r="KK69" s="4"/>
      <c r="KL69" s="8"/>
      <c r="KM69" s="7"/>
      <c r="KN69" s="7"/>
      <c r="KO69" s="2" t="s">
        <v>173</v>
      </c>
      <c r="KP69" s="2" t="s">
        <v>127</v>
      </c>
      <c r="KQ69" s="2" t="s">
        <v>130</v>
      </c>
      <c r="KR69" s="2" t="s">
        <v>130</v>
      </c>
      <c r="KS69" s="2" t="s">
        <v>140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170</v>
      </c>
      <c r="LN69" s="2" t="s">
        <v>127</v>
      </c>
      <c r="LO69" s="2" t="s">
        <v>130</v>
      </c>
      <c r="LP69" s="2" t="s">
        <v>130</v>
      </c>
      <c r="LQ69" s="2" t="s">
        <v>140</v>
      </c>
      <c r="LR69" s="2" t="s">
        <v>130</v>
      </c>
      <c r="LS69" s="4"/>
      <c r="LT69" s="8"/>
      <c r="LU69" s="4"/>
      <c r="LV69" s="8"/>
      <c r="LW69" s="7"/>
      <c r="LX69" s="7"/>
      <c r="LY69" s="2" t="s">
        <v>173</v>
      </c>
      <c r="LZ69" s="2" t="s">
        <v>127</v>
      </c>
      <c r="MA69" s="2" t="s">
        <v>130</v>
      </c>
      <c r="MB69" s="2" t="s">
        <v>130</v>
      </c>
      <c r="MC69" s="2" t="s">
        <v>140</v>
      </c>
      <c r="MD69" s="2" t="s">
        <v>130</v>
      </c>
      <c r="ME69" s="4"/>
      <c r="MF69" s="8"/>
      <c r="MG69" s="4"/>
      <c r="MH69" s="8"/>
      <c r="MI69" s="7"/>
      <c r="MJ69" s="7"/>
      <c r="MK69" s="2" t="s">
        <v>173</v>
      </c>
      <c r="ML69" s="2" t="s">
        <v>127</v>
      </c>
      <c r="MM69" s="2" t="s">
        <v>130</v>
      </c>
      <c r="MN69" s="2" t="s">
        <v>130</v>
      </c>
      <c r="MO69" s="2" t="s">
        <v>140</v>
      </c>
      <c r="MP69" s="2" t="s">
        <v>130</v>
      </c>
      <c r="MQ69" s="4"/>
      <c r="MR69" s="8"/>
      <c r="MS69" s="4"/>
      <c r="MT69" s="8"/>
      <c r="MU69" s="7"/>
      <c r="MV69" s="7"/>
      <c r="MW69" s="2" t="s">
        <v>173</v>
      </c>
      <c r="MX69" s="2" t="s">
        <v>127</v>
      </c>
      <c r="MY69" s="2" t="s">
        <v>130</v>
      </c>
      <c r="MZ69" s="2" t="s">
        <v>130</v>
      </c>
      <c r="NA69" s="2" t="s">
        <v>140</v>
      </c>
      <c r="NB69" s="2" t="s">
        <v>130</v>
      </c>
      <c r="NC69" s="4"/>
      <c r="ND69" s="8"/>
      <c r="NE69" s="4"/>
      <c r="NF69" s="8"/>
      <c r="NG69" s="7"/>
      <c r="NH69" s="7"/>
      <c r="NI69" s="2" t="s">
        <v>138</v>
      </c>
      <c r="NJ69" s="2" t="s">
        <v>127</v>
      </c>
      <c r="NK69" s="2" t="s">
        <v>571</v>
      </c>
      <c r="NL69" s="2" t="s">
        <v>130</v>
      </c>
      <c r="NM69" s="2" t="s">
        <v>140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173</v>
      </c>
      <c r="OH69" s="2" t="s">
        <v>127</v>
      </c>
      <c r="OI69" s="2" t="s">
        <v>130</v>
      </c>
      <c r="OJ69" s="2" t="s">
        <v>130</v>
      </c>
      <c r="OK69" s="2" t="s">
        <v>140</v>
      </c>
      <c r="OL69" s="2" t="s">
        <v>130</v>
      </c>
      <c r="OM69" s="4"/>
      <c r="ON69" s="8"/>
      <c r="OO69" s="4"/>
      <c r="OP69" s="8"/>
      <c r="OQ69" s="7"/>
      <c r="OR69" s="7"/>
      <c r="OS69" s="2" t="s">
        <v>170</v>
      </c>
      <c r="OT69" s="2" t="s">
        <v>127</v>
      </c>
      <c r="OU69" s="2" t="s">
        <v>130</v>
      </c>
      <c r="OV69" s="2" t="s">
        <v>130</v>
      </c>
      <c r="OW69" s="2" t="s">
        <v>140</v>
      </c>
      <c r="OX69" s="2" t="s">
        <v>130</v>
      </c>
      <c r="OY69" s="4"/>
      <c r="OZ69" s="8"/>
      <c r="PA69" s="4"/>
      <c r="PB69" s="8"/>
      <c r="PC69" s="7"/>
      <c r="PD69" s="7"/>
      <c r="PE69" s="2" t="s">
        <v>173</v>
      </c>
      <c r="PF69" s="2" t="s">
        <v>127</v>
      </c>
      <c r="PG69" s="2" t="s">
        <v>130</v>
      </c>
      <c r="PH69" s="2" t="s">
        <v>130</v>
      </c>
      <c r="PI69" s="2" t="s">
        <v>140</v>
      </c>
      <c r="PJ69" s="2" t="s">
        <v>130</v>
      </c>
      <c r="PK69" s="4"/>
      <c r="PL69" s="8"/>
      <c r="PM69" s="4"/>
      <c r="PN69" s="8"/>
      <c r="PO69" s="7"/>
      <c r="PP69" s="7"/>
      <c r="PQ69" s="2" t="s">
        <v>173</v>
      </c>
      <c r="PR69" s="2" t="s">
        <v>127</v>
      </c>
      <c r="PS69" s="2" t="s">
        <v>130</v>
      </c>
      <c r="PT69" s="2" t="s">
        <v>130</v>
      </c>
      <c r="PU69" s="2" t="s">
        <v>140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173</v>
      </c>
      <c r="QP69" s="2" t="s">
        <v>127</v>
      </c>
      <c r="QQ69" s="2" t="s">
        <v>130</v>
      </c>
      <c r="QR69" s="2" t="s">
        <v>130</v>
      </c>
      <c r="QS69" s="2" t="s">
        <v>140</v>
      </c>
      <c r="QT69" s="2" t="s">
        <v>130</v>
      </c>
    </row>
    <row r="70">
      <c r="A70" s="2" t="s">
        <v>831</v>
      </c>
      <c r="B70" s="2" t="s">
        <v>119</v>
      </c>
      <c r="C70" s="2" t="s">
        <v>405</v>
      </c>
      <c r="D70" s="2" t="s">
        <v>121</v>
      </c>
      <c r="E70" s="2" t="s">
        <v>122</v>
      </c>
      <c r="F70" s="2" t="s">
        <v>825</v>
      </c>
      <c r="G70" s="2" t="s">
        <v>825</v>
      </c>
      <c r="H70" s="2" t="s">
        <v>825</v>
      </c>
      <c r="I70" s="2" t="s">
        <v>636</v>
      </c>
      <c r="J70" s="2" t="s">
        <v>179</v>
      </c>
      <c r="K70" s="2" t="s">
        <v>126</v>
      </c>
      <c r="L70" s="3">
        <v>35.71</v>
      </c>
      <c r="M70" s="3">
        <v>37.5</v>
      </c>
      <c r="N70" s="3">
        <v>74.99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826</v>
      </c>
      <c r="T70" s="2" t="s">
        <v>286</v>
      </c>
      <c r="U70" s="2" t="s">
        <v>409</v>
      </c>
      <c r="V70" s="2" t="s">
        <v>133</v>
      </c>
      <c r="W70" s="2" t="s">
        <v>134</v>
      </c>
      <c r="X70" s="2" t="s">
        <v>130</v>
      </c>
      <c r="Y70" s="2" t="s">
        <v>647</v>
      </c>
      <c r="Z70" s="4">
        <v>646</v>
      </c>
      <c r="AA70" s="4">
        <f>=ROUNDDOWN(43.0666666666667,0)</f>
      </c>
      <c r="AB70" s="5">
        <v>15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274</v>
      </c>
      <c r="AQ70" s="8">
        <v>11157.38</v>
      </c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0.0737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>
        <v>274</v>
      </c>
      <c r="BK70" s="8">
        <v>11157.38</v>
      </c>
      <c r="BL70" s="2" t="s">
        <v>574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170</v>
      </c>
      <c r="BV70" s="2" t="s">
        <v>127</v>
      </c>
      <c r="BW70" s="2" t="s">
        <v>130</v>
      </c>
      <c r="BX70" s="2" t="s">
        <v>130</v>
      </c>
      <c r="BY70" s="2" t="s">
        <v>140</v>
      </c>
      <c r="BZ70" s="2" t="s">
        <v>130</v>
      </c>
      <c r="CA70" s="4">
        <v>123</v>
      </c>
      <c r="CB70" s="8">
        <v>4981.5</v>
      </c>
      <c r="CC70" s="4"/>
      <c r="CD70" s="8"/>
      <c r="CE70" s="7"/>
      <c r="CF70" s="7"/>
      <c r="CG70" s="2" t="s">
        <v>138</v>
      </c>
      <c r="CH70" s="2" t="s">
        <v>127</v>
      </c>
      <c r="CI70" s="2" t="s">
        <v>659</v>
      </c>
      <c r="CJ70" s="2" t="s">
        <v>705</v>
      </c>
      <c r="CK70" s="2" t="s">
        <v>140</v>
      </c>
      <c r="CL70" s="2" t="s">
        <v>130</v>
      </c>
      <c r="CM70" s="4"/>
      <c r="CN70" s="8"/>
      <c r="CO70" s="4"/>
      <c r="CP70" s="8"/>
      <c r="CQ70" s="7"/>
      <c r="CR70" s="7"/>
      <c r="CS70" s="2" t="s">
        <v>130</v>
      </c>
      <c r="CT70" s="2" t="s">
        <v>130</v>
      </c>
      <c r="CU70" s="2" t="s">
        <v>130</v>
      </c>
      <c r="CV70" s="2" t="s">
        <v>130</v>
      </c>
      <c r="CW70" s="2" t="s">
        <v>130</v>
      </c>
      <c r="CX70" s="2" t="s">
        <v>130</v>
      </c>
      <c r="CY70" s="4">
        <v>28</v>
      </c>
      <c r="CZ70" s="8">
        <v>1102.36</v>
      </c>
      <c r="DA70" s="4"/>
      <c r="DB70" s="8"/>
      <c r="DC70" s="7"/>
      <c r="DD70" s="7"/>
      <c r="DE70" s="2" t="s">
        <v>138</v>
      </c>
      <c r="DF70" s="2" t="s">
        <v>127</v>
      </c>
      <c r="DG70" s="2" t="s">
        <v>263</v>
      </c>
      <c r="DH70" s="2" t="s">
        <v>676</v>
      </c>
      <c r="DI70" s="2" t="s">
        <v>140</v>
      </c>
      <c r="DJ70" s="2" t="s">
        <v>130</v>
      </c>
      <c r="DK70" s="4">
        <v>37</v>
      </c>
      <c r="DL70" s="8">
        <v>1498.5</v>
      </c>
      <c r="DM70" s="4"/>
      <c r="DN70" s="8"/>
      <c r="DO70" s="7"/>
      <c r="DP70" s="7"/>
      <c r="DQ70" s="2" t="s">
        <v>138</v>
      </c>
      <c r="DR70" s="2" t="s">
        <v>127</v>
      </c>
      <c r="DS70" s="2" t="s">
        <v>558</v>
      </c>
      <c r="DT70" s="2" t="s">
        <v>676</v>
      </c>
      <c r="DU70" s="2" t="s">
        <v>140</v>
      </c>
      <c r="DV70" s="2" t="s">
        <v>130</v>
      </c>
      <c r="DW70" s="4">
        <v>32</v>
      </c>
      <c r="DX70" s="8">
        <v>1259.84</v>
      </c>
      <c r="DY70" s="4"/>
      <c r="DZ70" s="8"/>
      <c r="EA70" s="7"/>
      <c r="EB70" s="7"/>
      <c r="EC70" s="2" t="s">
        <v>138</v>
      </c>
      <c r="ED70" s="2" t="s">
        <v>127</v>
      </c>
      <c r="EE70" s="2" t="s">
        <v>652</v>
      </c>
      <c r="EF70" s="2" t="s">
        <v>832</v>
      </c>
      <c r="EG70" s="2" t="s">
        <v>140</v>
      </c>
      <c r="EH70" s="2" t="s">
        <v>130</v>
      </c>
      <c r="EI70" s="4"/>
      <c r="EJ70" s="8"/>
      <c r="EK70" s="4"/>
      <c r="EL70" s="8"/>
      <c r="EM70" s="7"/>
      <c r="EN70" s="7"/>
      <c r="EO70" s="2" t="s">
        <v>173</v>
      </c>
      <c r="EP70" s="2" t="s">
        <v>127</v>
      </c>
      <c r="EQ70" s="2" t="s">
        <v>130</v>
      </c>
      <c r="ER70" s="2" t="s">
        <v>130</v>
      </c>
      <c r="ES70" s="2" t="s">
        <v>140</v>
      </c>
      <c r="ET70" s="2" t="s">
        <v>130</v>
      </c>
      <c r="EU70" s="4">
        <v>20</v>
      </c>
      <c r="EV70" s="8">
        <v>787.4</v>
      </c>
      <c r="EW70" s="4"/>
      <c r="EX70" s="8"/>
      <c r="EY70" s="7"/>
      <c r="EZ70" s="7"/>
      <c r="FA70" s="2" t="s">
        <v>138</v>
      </c>
      <c r="FB70" s="2" t="s">
        <v>127</v>
      </c>
      <c r="FC70" s="2" t="s">
        <v>562</v>
      </c>
      <c r="FD70" s="2" t="s">
        <v>650</v>
      </c>
      <c r="FE70" s="2" t="s">
        <v>140</v>
      </c>
      <c r="FF70" s="2" t="s">
        <v>130</v>
      </c>
      <c r="FG70" s="4">
        <v>9</v>
      </c>
      <c r="FH70" s="8">
        <v>296.26</v>
      </c>
      <c r="FI70" s="4"/>
      <c r="FJ70" s="8"/>
      <c r="FK70" s="7"/>
      <c r="FL70" s="7"/>
      <c r="FM70" s="2" t="s">
        <v>138</v>
      </c>
      <c r="FN70" s="2" t="s">
        <v>127</v>
      </c>
      <c r="FO70" s="2" t="s">
        <v>651</v>
      </c>
      <c r="FP70" s="2" t="s">
        <v>655</v>
      </c>
      <c r="FQ70" s="2" t="s">
        <v>140</v>
      </c>
      <c r="FR70" s="2" t="s">
        <v>130</v>
      </c>
      <c r="FS70" s="4">
        <v>8</v>
      </c>
      <c r="FT70" s="8">
        <v>589.42</v>
      </c>
      <c r="FU70" s="4"/>
      <c r="FV70" s="8"/>
      <c r="FW70" s="7"/>
      <c r="FX70" s="7"/>
      <c r="FY70" s="2" t="s">
        <v>138</v>
      </c>
      <c r="FZ70" s="2" t="s">
        <v>127</v>
      </c>
      <c r="GA70" s="2" t="s">
        <v>659</v>
      </c>
      <c r="GB70" s="2" t="s">
        <v>688</v>
      </c>
      <c r="GC70" s="2" t="s">
        <v>140</v>
      </c>
      <c r="GD70" s="2" t="s">
        <v>130</v>
      </c>
      <c r="GE70" s="4">
        <v>15</v>
      </c>
      <c r="GF70" s="8">
        <v>570.85</v>
      </c>
      <c r="GG70" s="4"/>
      <c r="GH70" s="8"/>
      <c r="GI70" s="7"/>
      <c r="GJ70" s="7"/>
      <c r="GK70" s="2" t="s">
        <v>138</v>
      </c>
      <c r="GL70" s="2" t="s">
        <v>127</v>
      </c>
      <c r="GM70" s="2" t="s">
        <v>566</v>
      </c>
      <c r="GN70" s="2" t="s">
        <v>656</v>
      </c>
      <c r="GO70" s="2" t="s">
        <v>140</v>
      </c>
      <c r="GP70" s="2" t="s">
        <v>130</v>
      </c>
      <c r="GQ70" s="4">
        <v>1</v>
      </c>
      <c r="GR70" s="8">
        <v>37.5</v>
      </c>
      <c r="GS70" s="4"/>
      <c r="GT70" s="8"/>
      <c r="GU70" s="7"/>
      <c r="GV70" s="7"/>
      <c r="GW70" s="2" t="s">
        <v>138</v>
      </c>
      <c r="GX70" s="2" t="s">
        <v>127</v>
      </c>
      <c r="GY70" s="2" t="s">
        <v>659</v>
      </c>
      <c r="GZ70" s="2" t="s">
        <v>833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173</v>
      </c>
      <c r="HJ70" s="2" t="s">
        <v>127</v>
      </c>
      <c r="HK70" s="2" t="s">
        <v>130</v>
      </c>
      <c r="HL70" s="2" t="s">
        <v>130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176</v>
      </c>
      <c r="HV70" s="2" t="s">
        <v>127</v>
      </c>
      <c r="HW70" s="2" t="s">
        <v>130</v>
      </c>
      <c r="HX70" s="2" t="s">
        <v>130</v>
      </c>
      <c r="HY70" s="2" t="s">
        <v>140</v>
      </c>
      <c r="HZ70" s="2" t="s">
        <v>130</v>
      </c>
      <c r="IA70" s="4"/>
      <c r="IB70" s="8"/>
      <c r="IC70" s="4"/>
      <c r="ID70" s="8"/>
      <c r="IE70" s="7"/>
      <c r="IF70" s="7"/>
      <c r="IG70" s="2" t="s">
        <v>173</v>
      </c>
      <c r="IH70" s="2" t="s">
        <v>127</v>
      </c>
      <c r="II70" s="2" t="s">
        <v>130</v>
      </c>
      <c r="IJ70" s="2" t="s">
        <v>130</v>
      </c>
      <c r="IK70" s="2" t="s">
        <v>140</v>
      </c>
      <c r="IL70" s="2" t="s">
        <v>130</v>
      </c>
      <c r="IM70" s="4">
        <v>1</v>
      </c>
      <c r="IN70" s="8">
        <v>33.75</v>
      </c>
      <c r="IO70" s="4"/>
      <c r="IP70" s="8"/>
      <c r="IQ70" s="7"/>
      <c r="IR70" s="7"/>
      <c r="IS70" s="2" t="s">
        <v>138</v>
      </c>
      <c r="IT70" s="2" t="s">
        <v>154</v>
      </c>
      <c r="IU70" s="2" t="s">
        <v>568</v>
      </c>
      <c r="IV70" s="2" t="s">
        <v>834</v>
      </c>
      <c r="IW70" s="2" t="s">
        <v>140</v>
      </c>
      <c r="IX70" s="2" t="s">
        <v>130</v>
      </c>
      <c r="IY70" s="4"/>
      <c r="IZ70" s="8"/>
      <c r="JA70" s="4"/>
      <c r="JB70" s="8"/>
      <c r="JC70" s="7"/>
      <c r="JD70" s="7"/>
      <c r="JE70" s="2" t="s">
        <v>173</v>
      </c>
      <c r="JF70" s="2" t="s">
        <v>127</v>
      </c>
      <c r="JG70" s="2" t="s">
        <v>130</v>
      </c>
      <c r="JH70" s="2" t="s">
        <v>130</v>
      </c>
      <c r="JI70" s="2" t="s">
        <v>140</v>
      </c>
      <c r="JJ70" s="2" t="s">
        <v>130</v>
      </c>
      <c r="JK70" s="4"/>
      <c r="JL70" s="8"/>
      <c r="JM70" s="4"/>
      <c r="JN70" s="8"/>
      <c r="JO70" s="7"/>
      <c r="JP70" s="7"/>
      <c r="JQ70" s="2" t="s">
        <v>173</v>
      </c>
      <c r="JR70" s="2" t="s">
        <v>127</v>
      </c>
      <c r="JS70" s="2" t="s">
        <v>130</v>
      </c>
      <c r="JT70" s="2" t="s">
        <v>130</v>
      </c>
      <c r="JU70" s="2" t="s">
        <v>140</v>
      </c>
      <c r="JV70" s="2" t="s">
        <v>130</v>
      </c>
      <c r="JW70" s="4"/>
      <c r="JX70" s="8"/>
      <c r="JY70" s="4"/>
      <c r="JZ70" s="8"/>
      <c r="KA70" s="7"/>
      <c r="KB70" s="7"/>
      <c r="KC70" s="2" t="s">
        <v>173</v>
      </c>
      <c r="KD70" s="2" t="s">
        <v>127</v>
      </c>
      <c r="KE70" s="2" t="s">
        <v>130</v>
      </c>
      <c r="KF70" s="2" t="s">
        <v>130</v>
      </c>
      <c r="KG70" s="2" t="s">
        <v>140</v>
      </c>
      <c r="KH70" s="2" t="s">
        <v>130</v>
      </c>
      <c r="KI70" s="4"/>
      <c r="KJ70" s="8"/>
      <c r="KK70" s="4"/>
      <c r="KL70" s="8"/>
      <c r="KM70" s="7"/>
      <c r="KN70" s="7"/>
      <c r="KO70" s="2" t="s">
        <v>173</v>
      </c>
      <c r="KP70" s="2" t="s">
        <v>127</v>
      </c>
      <c r="KQ70" s="2" t="s">
        <v>130</v>
      </c>
      <c r="KR70" s="2" t="s">
        <v>130</v>
      </c>
      <c r="KS70" s="2" t="s">
        <v>140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170</v>
      </c>
      <c r="LN70" s="2" t="s">
        <v>127</v>
      </c>
      <c r="LO70" s="2" t="s">
        <v>130</v>
      </c>
      <c r="LP70" s="2" t="s">
        <v>130</v>
      </c>
      <c r="LQ70" s="2" t="s">
        <v>140</v>
      </c>
      <c r="LR70" s="2" t="s">
        <v>130</v>
      </c>
      <c r="LS70" s="4"/>
      <c r="LT70" s="8"/>
      <c r="LU70" s="4"/>
      <c r="LV70" s="8"/>
      <c r="LW70" s="7"/>
      <c r="LX70" s="7"/>
      <c r="LY70" s="2" t="s">
        <v>173</v>
      </c>
      <c r="LZ70" s="2" t="s">
        <v>127</v>
      </c>
      <c r="MA70" s="2" t="s">
        <v>130</v>
      </c>
      <c r="MB70" s="2" t="s">
        <v>130</v>
      </c>
      <c r="MC70" s="2" t="s">
        <v>140</v>
      </c>
      <c r="MD70" s="2" t="s">
        <v>130</v>
      </c>
      <c r="ME70" s="4"/>
      <c r="MF70" s="8"/>
      <c r="MG70" s="4"/>
      <c r="MH70" s="8"/>
      <c r="MI70" s="7"/>
      <c r="MJ70" s="7"/>
      <c r="MK70" s="2" t="s">
        <v>173</v>
      </c>
      <c r="ML70" s="2" t="s">
        <v>127</v>
      </c>
      <c r="MM70" s="2" t="s">
        <v>130</v>
      </c>
      <c r="MN70" s="2" t="s">
        <v>130</v>
      </c>
      <c r="MO70" s="2" t="s">
        <v>140</v>
      </c>
      <c r="MP70" s="2" t="s">
        <v>130</v>
      </c>
      <c r="MQ70" s="4"/>
      <c r="MR70" s="8"/>
      <c r="MS70" s="4"/>
      <c r="MT70" s="8"/>
      <c r="MU70" s="7"/>
      <c r="MV70" s="7"/>
      <c r="MW70" s="2" t="s">
        <v>173</v>
      </c>
      <c r="MX70" s="2" t="s">
        <v>127</v>
      </c>
      <c r="MY70" s="2" t="s">
        <v>130</v>
      </c>
      <c r="MZ70" s="2" t="s">
        <v>130</v>
      </c>
      <c r="NA70" s="2" t="s">
        <v>140</v>
      </c>
      <c r="NB70" s="2" t="s">
        <v>130</v>
      </c>
      <c r="NC70" s="4"/>
      <c r="ND70" s="8"/>
      <c r="NE70" s="4"/>
      <c r="NF70" s="8"/>
      <c r="NG70" s="7"/>
      <c r="NH70" s="7"/>
      <c r="NI70" s="2" t="s">
        <v>138</v>
      </c>
      <c r="NJ70" s="2" t="s">
        <v>127</v>
      </c>
      <c r="NK70" s="2" t="s">
        <v>571</v>
      </c>
      <c r="NL70" s="2" t="s">
        <v>130</v>
      </c>
      <c r="NM70" s="2" t="s">
        <v>140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173</v>
      </c>
      <c r="OH70" s="2" t="s">
        <v>127</v>
      </c>
      <c r="OI70" s="2" t="s">
        <v>130</v>
      </c>
      <c r="OJ70" s="2" t="s">
        <v>130</v>
      </c>
      <c r="OK70" s="2" t="s">
        <v>140</v>
      </c>
      <c r="OL70" s="2" t="s">
        <v>130</v>
      </c>
      <c r="OM70" s="4"/>
      <c r="ON70" s="8"/>
      <c r="OO70" s="4"/>
      <c r="OP70" s="8"/>
      <c r="OQ70" s="7"/>
      <c r="OR70" s="7"/>
      <c r="OS70" s="2" t="s">
        <v>170</v>
      </c>
      <c r="OT70" s="2" t="s">
        <v>127</v>
      </c>
      <c r="OU70" s="2" t="s">
        <v>130</v>
      </c>
      <c r="OV70" s="2" t="s">
        <v>130</v>
      </c>
      <c r="OW70" s="2" t="s">
        <v>140</v>
      </c>
      <c r="OX70" s="2" t="s">
        <v>130</v>
      </c>
      <c r="OY70" s="4"/>
      <c r="OZ70" s="8"/>
      <c r="PA70" s="4"/>
      <c r="PB70" s="8"/>
      <c r="PC70" s="7"/>
      <c r="PD70" s="7"/>
      <c r="PE70" s="2" t="s">
        <v>173</v>
      </c>
      <c r="PF70" s="2" t="s">
        <v>127</v>
      </c>
      <c r="PG70" s="2" t="s">
        <v>130</v>
      </c>
      <c r="PH70" s="2" t="s">
        <v>130</v>
      </c>
      <c r="PI70" s="2" t="s">
        <v>140</v>
      </c>
      <c r="PJ70" s="2" t="s">
        <v>130</v>
      </c>
      <c r="PK70" s="4"/>
      <c r="PL70" s="8"/>
      <c r="PM70" s="4"/>
      <c r="PN70" s="8"/>
      <c r="PO70" s="7"/>
      <c r="PP70" s="7"/>
      <c r="PQ70" s="2" t="s">
        <v>173</v>
      </c>
      <c r="PR70" s="2" t="s">
        <v>127</v>
      </c>
      <c r="PS70" s="2" t="s">
        <v>130</v>
      </c>
      <c r="PT70" s="2" t="s">
        <v>130</v>
      </c>
      <c r="PU70" s="2" t="s">
        <v>140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173</v>
      </c>
      <c r="QP70" s="2" t="s">
        <v>127</v>
      </c>
      <c r="QQ70" s="2" t="s">
        <v>130</v>
      </c>
      <c r="QR70" s="2" t="s">
        <v>130</v>
      </c>
      <c r="QS70" s="2" t="s">
        <v>140</v>
      </c>
      <c r="QT70" s="2" t="s">
        <v>130</v>
      </c>
    </row>
    <row r="71">
      <c r="A71" s="2" t="s">
        <v>835</v>
      </c>
      <c r="B71" s="2" t="s">
        <v>119</v>
      </c>
      <c r="C71" s="2" t="s">
        <v>405</v>
      </c>
      <c r="D71" s="2" t="s">
        <v>121</v>
      </c>
      <c r="E71" s="2" t="s">
        <v>122</v>
      </c>
      <c r="F71" s="2" t="s">
        <v>825</v>
      </c>
      <c r="G71" s="2" t="s">
        <v>825</v>
      </c>
      <c r="H71" s="2" t="s">
        <v>825</v>
      </c>
      <c r="I71" s="2" t="s">
        <v>636</v>
      </c>
      <c r="J71" s="2" t="s">
        <v>215</v>
      </c>
      <c r="K71" s="2" t="s">
        <v>126</v>
      </c>
      <c r="L71" s="3">
        <v>40.47</v>
      </c>
      <c r="M71" s="3">
        <v>42.49</v>
      </c>
      <c r="N71" s="3">
        <v>84.99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826</v>
      </c>
      <c r="T71" s="2" t="s">
        <v>286</v>
      </c>
      <c r="U71" s="2" t="s">
        <v>409</v>
      </c>
      <c r="V71" s="2" t="s">
        <v>133</v>
      </c>
      <c r="W71" s="2" t="s">
        <v>134</v>
      </c>
      <c r="X71" s="2" t="s">
        <v>130</v>
      </c>
      <c r="Y71" s="2" t="s">
        <v>647</v>
      </c>
      <c r="Z71" s="4">
        <v>100</v>
      </c>
      <c r="AA71" s="4">
        <f>=ROUNDDOWN(6.25,0)</f>
      </c>
      <c r="AB71" s="5">
        <v>16</v>
      </c>
      <c r="AC71" s="2" t="s">
        <v>136</v>
      </c>
      <c r="AD71" s="4">
        <v>150</v>
      </c>
      <c r="AE71" s="4">
        <v>350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400</v>
      </c>
      <c r="AQ71" s="8">
        <v>18466.49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0.122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400</v>
      </c>
      <c r="BK71" s="8">
        <v>18466.49</v>
      </c>
      <c r="BL71" s="2" t="s">
        <v>836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170</v>
      </c>
      <c r="BV71" s="2" t="s">
        <v>127</v>
      </c>
      <c r="BW71" s="2" t="s">
        <v>130</v>
      </c>
      <c r="BX71" s="2" t="s">
        <v>130</v>
      </c>
      <c r="BY71" s="2" t="s">
        <v>140</v>
      </c>
      <c r="BZ71" s="2" t="s">
        <v>130</v>
      </c>
      <c r="CA71" s="4">
        <v>237</v>
      </c>
      <c r="CB71" s="8">
        <v>10875.93</v>
      </c>
      <c r="CC71" s="4"/>
      <c r="CD71" s="8"/>
      <c r="CE71" s="7"/>
      <c r="CF71" s="7"/>
      <c r="CG71" s="2" t="s">
        <v>138</v>
      </c>
      <c r="CH71" s="2" t="s">
        <v>127</v>
      </c>
      <c r="CI71" s="2" t="s">
        <v>659</v>
      </c>
      <c r="CJ71" s="2" t="s">
        <v>660</v>
      </c>
      <c r="CK71" s="2" t="s">
        <v>140</v>
      </c>
      <c r="CL71" s="2" t="s">
        <v>130</v>
      </c>
      <c r="CM71" s="4"/>
      <c r="CN71" s="8"/>
      <c r="CO71" s="4"/>
      <c r="CP71" s="8"/>
      <c r="CQ71" s="7"/>
      <c r="CR71" s="7"/>
      <c r="CS71" s="2" t="s">
        <v>130</v>
      </c>
      <c r="CT71" s="2" t="s">
        <v>130</v>
      </c>
      <c r="CU71" s="2" t="s">
        <v>130</v>
      </c>
      <c r="CV71" s="2" t="s">
        <v>130</v>
      </c>
      <c r="CW71" s="2" t="s">
        <v>130</v>
      </c>
      <c r="CX71" s="2" t="s">
        <v>130</v>
      </c>
      <c r="CY71" s="4">
        <v>15</v>
      </c>
      <c r="CZ71" s="8">
        <v>669.3</v>
      </c>
      <c r="DA71" s="4"/>
      <c r="DB71" s="8"/>
      <c r="DC71" s="7"/>
      <c r="DD71" s="7"/>
      <c r="DE71" s="2" t="s">
        <v>138</v>
      </c>
      <c r="DF71" s="2" t="s">
        <v>127</v>
      </c>
      <c r="DG71" s="2" t="s">
        <v>263</v>
      </c>
      <c r="DH71" s="2" t="s">
        <v>837</v>
      </c>
      <c r="DI71" s="2" t="s">
        <v>140</v>
      </c>
      <c r="DJ71" s="2" t="s">
        <v>130</v>
      </c>
      <c r="DK71" s="4">
        <v>57</v>
      </c>
      <c r="DL71" s="8">
        <v>2615.73</v>
      </c>
      <c r="DM71" s="4"/>
      <c r="DN71" s="8"/>
      <c r="DO71" s="7"/>
      <c r="DP71" s="7"/>
      <c r="DQ71" s="2" t="s">
        <v>138</v>
      </c>
      <c r="DR71" s="2" t="s">
        <v>127</v>
      </c>
      <c r="DS71" s="2" t="s">
        <v>558</v>
      </c>
      <c r="DT71" s="2" t="s">
        <v>400</v>
      </c>
      <c r="DU71" s="2" t="s">
        <v>140</v>
      </c>
      <c r="DV71" s="2" t="s">
        <v>130</v>
      </c>
      <c r="DW71" s="4">
        <v>33</v>
      </c>
      <c r="DX71" s="8">
        <v>1472.46</v>
      </c>
      <c r="DY71" s="4"/>
      <c r="DZ71" s="8"/>
      <c r="EA71" s="7"/>
      <c r="EB71" s="7"/>
      <c r="EC71" s="2" t="s">
        <v>138</v>
      </c>
      <c r="ED71" s="2" t="s">
        <v>127</v>
      </c>
      <c r="EE71" s="2" t="s">
        <v>652</v>
      </c>
      <c r="EF71" s="2" t="s">
        <v>662</v>
      </c>
      <c r="EG71" s="2" t="s">
        <v>140</v>
      </c>
      <c r="EH71" s="2" t="s">
        <v>130</v>
      </c>
      <c r="EI71" s="4"/>
      <c r="EJ71" s="8"/>
      <c r="EK71" s="4"/>
      <c r="EL71" s="8"/>
      <c r="EM71" s="7"/>
      <c r="EN71" s="7"/>
      <c r="EO71" s="2" t="s">
        <v>173</v>
      </c>
      <c r="EP71" s="2" t="s">
        <v>127</v>
      </c>
      <c r="EQ71" s="2" t="s">
        <v>130</v>
      </c>
      <c r="ER71" s="2" t="s">
        <v>130</v>
      </c>
      <c r="ES71" s="2" t="s">
        <v>140</v>
      </c>
      <c r="ET71" s="2" t="s">
        <v>130</v>
      </c>
      <c r="EU71" s="4">
        <v>12</v>
      </c>
      <c r="EV71" s="8">
        <v>535.44</v>
      </c>
      <c r="EW71" s="4"/>
      <c r="EX71" s="8"/>
      <c r="EY71" s="7"/>
      <c r="EZ71" s="7"/>
      <c r="FA71" s="2" t="s">
        <v>138</v>
      </c>
      <c r="FB71" s="2" t="s">
        <v>127</v>
      </c>
      <c r="FC71" s="2" t="s">
        <v>562</v>
      </c>
      <c r="FD71" s="2" t="s">
        <v>400</v>
      </c>
      <c r="FE71" s="2" t="s">
        <v>140</v>
      </c>
      <c r="FF71" s="2" t="s">
        <v>130</v>
      </c>
      <c r="FG71" s="4">
        <v>13</v>
      </c>
      <c r="FH71" s="8">
        <v>499.26</v>
      </c>
      <c r="FI71" s="4"/>
      <c r="FJ71" s="8"/>
      <c r="FK71" s="7"/>
      <c r="FL71" s="7"/>
      <c r="FM71" s="2" t="s">
        <v>138</v>
      </c>
      <c r="FN71" s="2" t="s">
        <v>127</v>
      </c>
      <c r="FO71" s="2" t="s">
        <v>651</v>
      </c>
      <c r="FP71" s="2" t="s">
        <v>829</v>
      </c>
      <c r="FQ71" s="2" t="s">
        <v>140</v>
      </c>
      <c r="FR71" s="2" t="s">
        <v>130</v>
      </c>
      <c r="FS71" s="4">
        <v>10</v>
      </c>
      <c r="FT71" s="8">
        <v>817.6</v>
      </c>
      <c r="FU71" s="4"/>
      <c r="FV71" s="8"/>
      <c r="FW71" s="7"/>
      <c r="FX71" s="7"/>
      <c r="FY71" s="2" t="s">
        <v>138</v>
      </c>
      <c r="FZ71" s="2" t="s">
        <v>127</v>
      </c>
      <c r="GA71" s="2" t="s">
        <v>659</v>
      </c>
      <c r="GB71" s="2" t="s">
        <v>680</v>
      </c>
      <c r="GC71" s="2" t="s">
        <v>140</v>
      </c>
      <c r="GD71" s="2" t="s">
        <v>130</v>
      </c>
      <c r="GE71" s="4">
        <v>18</v>
      </c>
      <c r="GF71" s="8">
        <v>785.32</v>
      </c>
      <c r="GG71" s="4"/>
      <c r="GH71" s="8"/>
      <c r="GI71" s="7"/>
      <c r="GJ71" s="7"/>
      <c r="GK71" s="2" t="s">
        <v>138</v>
      </c>
      <c r="GL71" s="2" t="s">
        <v>127</v>
      </c>
      <c r="GM71" s="2" t="s">
        <v>566</v>
      </c>
      <c r="GN71" s="2" t="s">
        <v>598</v>
      </c>
      <c r="GO71" s="2" t="s">
        <v>140</v>
      </c>
      <c r="GP71" s="2" t="s">
        <v>130</v>
      </c>
      <c r="GQ71" s="4"/>
      <c r="GR71" s="8"/>
      <c r="GS71" s="4"/>
      <c r="GT71" s="8"/>
      <c r="GU71" s="7"/>
      <c r="GV71" s="7"/>
      <c r="GW71" s="2" t="s">
        <v>138</v>
      </c>
      <c r="GX71" s="2" t="s">
        <v>127</v>
      </c>
      <c r="GY71" s="2" t="s">
        <v>659</v>
      </c>
      <c r="GZ71" s="2" t="s">
        <v>130</v>
      </c>
      <c r="HA71" s="2" t="s">
        <v>140</v>
      </c>
      <c r="HB71" s="2" t="s">
        <v>130</v>
      </c>
      <c r="HC71" s="4"/>
      <c r="HD71" s="8"/>
      <c r="HE71" s="4"/>
      <c r="HF71" s="8"/>
      <c r="HG71" s="7"/>
      <c r="HH71" s="7"/>
      <c r="HI71" s="2" t="s">
        <v>173</v>
      </c>
      <c r="HJ71" s="2" t="s">
        <v>127</v>
      </c>
      <c r="HK71" s="2" t="s">
        <v>130</v>
      </c>
      <c r="HL71" s="2" t="s">
        <v>130</v>
      </c>
      <c r="HM71" s="2" t="s">
        <v>140</v>
      </c>
      <c r="HN71" s="2" t="s">
        <v>130</v>
      </c>
      <c r="HO71" s="4"/>
      <c r="HP71" s="8"/>
      <c r="HQ71" s="4"/>
      <c r="HR71" s="8"/>
      <c r="HS71" s="7"/>
      <c r="HT71" s="7"/>
      <c r="HU71" s="2" t="s">
        <v>176</v>
      </c>
      <c r="HV71" s="2" t="s">
        <v>127</v>
      </c>
      <c r="HW71" s="2" t="s">
        <v>130</v>
      </c>
      <c r="HX71" s="2" t="s">
        <v>130</v>
      </c>
      <c r="HY71" s="2" t="s">
        <v>140</v>
      </c>
      <c r="HZ71" s="2" t="s">
        <v>130</v>
      </c>
      <c r="IA71" s="4"/>
      <c r="IB71" s="8"/>
      <c r="IC71" s="4"/>
      <c r="ID71" s="8"/>
      <c r="IE71" s="7"/>
      <c r="IF71" s="7"/>
      <c r="IG71" s="2" t="s">
        <v>173</v>
      </c>
      <c r="IH71" s="2" t="s">
        <v>127</v>
      </c>
      <c r="II71" s="2" t="s">
        <v>130</v>
      </c>
      <c r="IJ71" s="2" t="s">
        <v>130</v>
      </c>
      <c r="IK71" s="2" t="s">
        <v>140</v>
      </c>
      <c r="IL71" s="2" t="s">
        <v>130</v>
      </c>
      <c r="IM71" s="4">
        <v>5</v>
      </c>
      <c r="IN71" s="8">
        <v>195.45</v>
      </c>
      <c r="IO71" s="4"/>
      <c r="IP71" s="8"/>
      <c r="IQ71" s="7"/>
      <c r="IR71" s="7"/>
      <c r="IS71" s="2" t="s">
        <v>138</v>
      </c>
      <c r="IT71" s="2" t="s">
        <v>154</v>
      </c>
      <c r="IU71" s="2" t="s">
        <v>568</v>
      </c>
      <c r="IV71" s="2" t="s">
        <v>652</v>
      </c>
      <c r="IW71" s="2" t="s">
        <v>140</v>
      </c>
      <c r="IX71" s="2" t="s">
        <v>130</v>
      </c>
      <c r="IY71" s="4"/>
      <c r="IZ71" s="8"/>
      <c r="JA71" s="4"/>
      <c r="JB71" s="8"/>
      <c r="JC71" s="7"/>
      <c r="JD71" s="7"/>
      <c r="JE71" s="2" t="s">
        <v>173</v>
      </c>
      <c r="JF71" s="2" t="s">
        <v>127</v>
      </c>
      <c r="JG71" s="2" t="s">
        <v>130</v>
      </c>
      <c r="JH71" s="2" t="s">
        <v>130</v>
      </c>
      <c r="JI71" s="2" t="s">
        <v>140</v>
      </c>
      <c r="JJ71" s="2" t="s">
        <v>130</v>
      </c>
      <c r="JK71" s="4"/>
      <c r="JL71" s="8"/>
      <c r="JM71" s="4"/>
      <c r="JN71" s="8"/>
      <c r="JO71" s="7"/>
      <c r="JP71" s="7"/>
      <c r="JQ71" s="2" t="s">
        <v>173</v>
      </c>
      <c r="JR71" s="2" t="s">
        <v>127</v>
      </c>
      <c r="JS71" s="2" t="s">
        <v>130</v>
      </c>
      <c r="JT71" s="2" t="s">
        <v>130</v>
      </c>
      <c r="JU71" s="2" t="s">
        <v>140</v>
      </c>
      <c r="JV71" s="2" t="s">
        <v>130</v>
      </c>
      <c r="JW71" s="4"/>
      <c r="JX71" s="8"/>
      <c r="JY71" s="4"/>
      <c r="JZ71" s="8"/>
      <c r="KA71" s="7"/>
      <c r="KB71" s="7"/>
      <c r="KC71" s="2" t="s">
        <v>173</v>
      </c>
      <c r="KD71" s="2" t="s">
        <v>127</v>
      </c>
      <c r="KE71" s="2" t="s">
        <v>130</v>
      </c>
      <c r="KF71" s="2" t="s">
        <v>130</v>
      </c>
      <c r="KG71" s="2" t="s">
        <v>140</v>
      </c>
      <c r="KH71" s="2" t="s">
        <v>130</v>
      </c>
      <c r="KI71" s="4"/>
      <c r="KJ71" s="8"/>
      <c r="KK71" s="4"/>
      <c r="KL71" s="8"/>
      <c r="KM71" s="7"/>
      <c r="KN71" s="7"/>
      <c r="KO71" s="2" t="s">
        <v>173</v>
      </c>
      <c r="KP71" s="2" t="s">
        <v>127</v>
      </c>
      <c r="KQ71" s="2" t="s">
        <v>130</v>
      </c>
      <c r="KR71" s="2" t="s">
        <v>130</v>
      </c>
      <c r="KS71" s="2" t="s">
        <v>140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170</v>
      </c>
      <c r="LN71" s="2" t="s">
        <v>127</v>
      </c>
      <c r="LO71" s="2" t="s">
        <v>130</v>
      </c>
      <c r="LP71" s="2" t="s">
        <v>130</v>
      </c>
      <c r="LQ71" s="2" t="s">
        <v>140</v>
      </c>
      <c r="LR71" s="2" t="s">
        <v>130</v>
      </c>
      <c r="LS71" s="4"/>
      <c r="LT71" s="8"/>
      <c r="LU71" s="4"/>
      <c r="LV71" s="8"/>
      <c r="LW71" s="7"/>
      <c r="LX71" s="7"/>
      <c r="LY71" s="2" t="s">
        <v>173</v>
      </c>
      <c r="LZ71" s="2" t="s">
        <v>127</v>
      </c>
      <c r="MA71" s="2" t="s">
        <v>130</v>
      </c>
      <c r="MB71" s="2" t="s">
        <v>130</v>
      </c>
      <c r="MC71" s="2" t="s">
        <v>140</v>
      </c>
      <c r="MD71" s="2" t="s">
        <v>130</v>
      </c>
      <c r="ME71" s="4"/>
      <c r="MF71" s="8"/>
      <c r="MG71" s="4"/>
      <c r="MH71" s="8"/>
      <c r="MI71" s="7"/>
      <c r="MJ71" s="7"/>
      <c r="MK71" s="2" t="s">
        <v>173</v>
      </c>
      <c r="ML71" s="2" t="s">
        <v>127</v>
      </c>
      <c r="MM71" s="2" t="s">
        <v>130</v>
      </c>
      <c r="MN71" s="2" t="s">
        <v>130</v>
      </c>
      <c r="MO71" s="2" t="s">
        <v>140</v>
      </c>
      <c r="MP71" s="2" t="s">
        <v>130</v>
      </c>
      <c r="MQ71" s="4"/>
      <c r="MR71" s="8"/>
      <c r="MS71" s="4"/>
      <c r="MT71" s="8"/>
      <c r="MU71" s="7"/>
      <c r="MV71" s="7"/>
      <c r="MW71" s="2" t="s">
        <v>173</v>
      </c>
      <c r="MX71" s="2" t="s">
        <v>127</v>
      </c>
      <c r="MY71" s="2" t="s">
        <v>130</v>
      </c>
      <c r="MZ71" s="2" t="s">
        <v>130</v>
      </c>
      <c r="NA71" s="2" t="s">
        <v>140</v>
      </c>
      <c r="NB71" s="2" t="s">
        <v>130</v>
      </c>
      <c r="NC71" s="4"/>
      <c r="ND71" s="8"/>
      <c r="NE71" s="4"/>
      <c r="NF71" s="8"/>
      <c r="NG71" s="7"/>
      <c r="NH71" s="7"/>
      <c r="NI71" s="2" t="s">
        <v>138</v>
      </c>
      <c r="NJ71" s="2" t="s">
        <v>127</v>
      </c>
      <c r="NK71" s="2" t="s">
        <v>571</v>
      </c>
      <c r="NL71" s="2" t="s">
        <v>130</v>
      </c>
      <c r="NM71" s="2" t="s">
        <v>140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173</v>
      </c>
      <c r="OH71" s="2" t="s">
        <v>127</v>
      </c>
      <c r="OI71" s="2" t="s">
        <v>130</v>
      </c>
      <c r="OJ71" s="2" t="s">
        <v>130</v>
      </c>
      <c r="OK71" s="2" t="s">
        <v>140</v>
      </c>
      <c r="OL71" s="2" t="s">
        <v>130</v>
      </c>
      <c r="OM71" s="4"/>
      <c r="ON71" s="8"/>
      <c r="OO71" s="4"/>
      <c r="OP71" s="8"/>
      <c r="OQ71" s="7"/>
      <c r="OR71" s="7"/>
      <c r="OS71" s="2" t="s">
        <v>170</v>
      </c>
      <c r="OT71" s="2" t="s">
        <v>127</v>
      </c>
      <c r="OU71" s="2" t="s">
        <v>130</v>
      </c>
      <c r="OV71" s="2" t="s">
        <v>130</v>
      </c>
      <c r="OW71" s="2" t="s">
        <v>140</v>
      </c>
      <c r="OX71" s="2" t="s">
        <v>130</v>
      </c>
      <c r="OY71" s="4"/>
      <c r="OZ71" s="8"/>
      <c r="PA71" s="4"/>
      <c r="PB71" s="8"/>
      <c r="PC71" s="7"/>
      <c r="PD71" s="7"/>
      <c r="PE71" s="2" t="s">
        <v>173</v>
      </c>
      <c r="PF71" s="2" t="s">
        <v>127</v>
      </c>
      <c r="PG71" s="2" t="s">
        <v>130</v>
      </c>
      <c r="PH71" s="2" t="s">
        <v>130</v>
      </c>
      <c r="PI71" s="2" t="s">
        <v>140</v>
      </c>
      <c r="PJ71" s="2" t="s">
        <v>130</v>
      </c>
      <c r="PK71" s="4"/>
      <c r="PL71" s="8"/>
      <c r="PM71" s="4"/>
      <c r="PN71" s="8"/>
      <c r="PO71" s="7"/>
      <c r="PP71" s="7"/>
      <c r="PQ71" s="2" t="s">
        <v>173</v>
      </c>
      <c r="PR71" s="2" t="s">
        <v>127</v>
      </c>
      <c r="PS71" s="2" t="s">
        <v>130</v>
      </c>
      <c r="PT71" s="2" t="s">
        <v>130</v>
      </c>
      <c r="PU71" s="2" t="s">
        <v>140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173</v>
      </c>
      <c r="QP71" s="2" t="s">
        <v>127</v>
      </c>
      <c r="QQ71" s="2" t="s">
        <v>130</v>
      </c>
      <c r="QR71" s="2" t="s">
        <v>130</v>
      </c>
      <c r="QS71" s="2" t="s">
        <v>140</v>
      </c>
      <c r="QT71" s="2" t="s">
        <v>130</v>
      </c>
    </row>
    <row r="72">
      <c r="A72" s="2" t="s">
        <v>838</v>
      </c>
      <c r="B72" s="2" t="s">
        <v>119</v>
      </c>
      <c r="C72" s="2" t="s">
        <v>405</v>
      </c>
      <c r="D72" s="2" t="s">
        <v>121</v>
      </c>
      <c r="E72" s="2" t="s">
        <v>122</v>
      </c>
      <c r="F72" s="2" t="s">
        <v>825</v>
      </c>
      <c r="G72" s="2" t="s">
        <v>825</v>
      </c>
      <c r="H72" s="2" t="s">
        <v>825</v>
      </c>
      <c r="I72" s="2" t="s">
        <v>636</v>
      </c>
      <c r="J72" s="2" t="s">
        <v>233</v>
      </c>
      <c r="K72" s="2" t="s">
        <v>126</v>
      </c>
      <c r="L72" s="3">
        <v>54.76</v>
      </c>
      <c r="M72" s="3">
        <v>57.5</v>
      </c>
      <c r="N72" s="3">
        <v>114.99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826</v>
      </c>
      <c r="T72" s="2" t="s">
        <v>286</v>
      </c>
      <c r="U72" s="2" t="s">
        <v>409</v>
      </c>
      <c r="V72" s="2" t="s">
        <v>133</v>
      </c>
      <c r="W72" s="2" t="s">
        <v>134</v>
      </c>
      <c r="X72" s="2" t="s">
        <v>130</v>
      </c>
      <c r="Y72" s="2" t="s">
        <v>573</v>
      </c>
      <c r="Z72" s="4"/>
      <c r="AA72" s="4">
        <f>=ROUNDDOWN({0},0)</f>
      </c>
      <c r="AB72" s="5">
        <v>113</v>
      </c>
      <c r="AC72" s="2" t="s">
        <v>136</v>
      </c>
      <c r="AD72" s="4">
        <v>760</v>
      </c>
      <c r="AE72" s="4">
        <v>2060</v>
      </c>
      <c r="AF72" s="6">
        <v>65</v>
      </c>
      <c r="AG72" s="6"/>
      <c r="AH72" s="7">
        <v>0.2514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913</v>
      </c>
      <c r="AQ72" s="8">
        <v>57848.24</v>
      </c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0.3821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913</v>
      </c>
      <c r="BK72" s="8">
        <v>57848.24</v>
      </c>
      <c r="BL72" s="2" t="s">
        <v>574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170</v>
      </c>
      <c r="BV72" s="2" t="s">
        <v>127</v>
      </c>
      <c r="BW72" s="2" t="s">
        <v>130</v>
      </c>
      <c r="BX72" s="2" t="s">
        <v>130</v>
      </c>
      <c r="BY72" s="2" t="s">
        <v>140</v>
      </c>
      <c r="BZ72" s="2" t="s">
        <v>130</v>
      </c>
      <c r="CA72" s="4">
        <v>700</v>
      </c>
      <c r="CB72" s="8">
        <v>43470</v>
      </c>
      <c r="CC72" s="4"/>
      <c r="CD72" s="8"/>
      <c r="CE72" s="7"/>
      <c r="CF72" s="7"/>
      <c r="CG72" s="2" t="s">
        <v>138</v>
      </c>
      <c r="CH72" s="2" t="s">
        <v>127</v>
      </c>
      <c r="CI72" s="2" t="s">
        <v>555</v>
      </c>
      <c r="CJ72" s="2" t="s">
        <v>705</v>
      </c>
      <c r="CK72" s="2" t="s">
        <v>140</v>
      </c>
      <c r="CL72" s="2" t="s">
        <v>130</v>
      </c>
      <c r="CM72" s="4"/>
      <c r="CN72" s="8"/>
      <c r="CO72" s="4"/>
      <c r="CP72" s="8"/>
      <c r="CQ72" s="7"/>
      <c r="CR72" s="7"/>
      <c r="CS72" s="2" t="s">
        <v>130</v>
      </c>
      <c r="CT72" s="2" t="s">
        <v>130</v>
      </c>
      <c r="CU72" s="2" t="s">
        <v>130</v>
      </c>
      <c r="CV72" s="2" t="s">
        <v>130</v>
      </c>
      <c r="CW72" s="2" t="s">
        <v>130</v>
      </c>
      <c r="CX72" s="2" t="s">
        <v>130</v>
      </c>
      <c r="CY72" s="4">
        <v>49</v>
      </c>
      <c r="CZ72" s="8">
        <v>2958.13</v>
      </c>
      <c r="DA72" s="4"/>
      <c r="DB72" s="8"/>
      <c r="DC72" s="7"/>
      <c r="DD72" s="7"/>
      <c r="DE72" s="2" t="s">
        <v>138</v>
      </c>
      <c r="DF72" s="2" t="s">
        <v>127</v>
      </c>
      <c r="DG72" s="2" t="s">
        <v>263</v>
      </c>
      <c r="DH72" s="2" t="s">
        <v>839</v>
      </c>
      <c r="DI72" s="2" t="s">
        <v>140</v>
      </c>
      <c r="DJ72" s="2" t="s">
        <v>130</v>
      </c>
      <c r="DK72" s="4">
        <v>68</v>
      </c>
      <c r="DL72" s="8">
        <v>4222.8</v>
      </c>
      <c r="DM72" s="4"/>
      <c r="DN72" s="8"/>
      <c r="DO72" s="7"/>
      <c r="DP72" s="7"/>
      <c r="DQ72" s="2" t="s">
        <v>138</v>
      </c>
      <c r="DR72" s="2" t="s">
        <v>127</v>
      </c>
      <c r="DS72" s="2" t="s">
        <v>558</v>
      </c>
      <c r="DT72" s="2" t="s">
        <v>840</v>
      </c>
      <c r="DU72" s="2" t="s">
        <v>140</v>
      </c>
      <c r="DV72" s="2" t="s">
        <v>130</v>
      </c>
      <c r="DW72" s="4">
        <v>8</v>
      </c>
      <c r="DX72" s="8">
        <v>482.96</v>
      </c>
      <c r="DY72" s="4"/>
      <c r="DZ72" s="8"/>
      <c r="EA72" s="7"/>
      <c r="EB72" s="7"/>
      <c r="EC72" s="2" t="s">
        <v>138</v>
      </c>
      <c r="ED72" s="2" t="s">
        <v>127</v>
      </c>
      <c r="EE72" s="2" t="s">
        <v>652</v>
      </c>
      <c r="EF72" s="2" t="s">
        <v>677</v>
      </c>
      <c r="EG72" s="2" t="s">
        <v>140</v>
      </c>
      <c r="EH72" s="2" t="s">
        <v>130</v>
      </c>
      <c r="EI72" s="4"/>
      <c r="EJ72" s="8"/>
      <c r="EK72" s="4"/>
      <c r="EL72" s="8"/>
      <c r="EM72" s="7"/>
      <c r="EN72" s="7"/>
      <c r="EO72" s="2" t="s">
        <v>173</v>
      </c>
      <c r="EP72" s="2" t="s">
        <v>127</v>
      </c>
      <c r="EQ72" s="2" t="s">
        <v>130</v>
      </c>
      <c r="ER72" s="2" t="s">
        <v>130</v>
      </c>
      <c r="ES72" s="2" t="s">
        <v>140</v>
      </c>
      <c r="ET72" s="2" t="s">
        <v>130</v>
      </c>
      <c r="EU72" s="4">
        <v>19</v>
      </c>
      <c r="EV72" s="8">
        <v>1147.03</v>
      </c>
      <c r="EW72" s="4"/>
      <c r="EX72" s="8"/>
      <c r="EY72" s="7"/>
      <c r="EZ72" s="7"/>
      <c r="FA72" s="2" t="s">
        <v>138</v>
      </c>
      <c r="FB72" s="2" t="s">
        <v>171</v>
      </c>
      <c r="FC72" s="2" t="s">
        <v>562</v>
      </c>
      <c r="FD72" s="2" t="s">
        <v>400</v>
      </c>
      <c r="FE72" s="2" t="s">
        <v>140</v>
      </c>
      <c r="FF72" s="2" t="s">
        <v>130</v>
      </c>
      <c r="FG72" s="4">
        <v>5</v>
      </c>
      <c r="FH72" s="8">
        <v>287.5</v>
      </c>
      <c r="FI72" s="4"/>
      <c r="FJ72" s="8"/>
      <c r="FK72" s="7"/>
      <c r="FL72" s="7"/>
      <c r="FM72" s="2" t="s">
        <v>138</v>
      </c>
      <c r="FN72" s="2" t="s">
        <v>127</v>
      </c>
      <c r="FO72" s="2" t="s">
        <v>651</v>
      </c>
      <c r="FP72" s="2" t="s">
        <v>686</v>
      </c>
      <c r="FQ72" s="2" t="s">
        <v>140</v>
      </c>
      <c r="FR72" s="2" t="s">
        <v>130</v>
      </c>
      <c r="FS72" s="4">
        <v>30</v>
      </c>
      <c r="FT72" s="8">
        <v>3258.8</v>
      </c>
      <c r="FU72" s="4"/>
      <c r="FV72" s="8"/>
      <c r="FW72" s="7"/>
      <c r="FX72" s="7"/>
      <c r="FY72" s="2" t="s">
        <v>138</v>
      </c>
      <c r="FZ72" s="2" t="s">
        <v>127</v>
      </c>
      <c r="GA72" s="2" t="s">
        <v>555</v>
      </c>
      <c r="GB72" s="2" t="s">
        <v>631</v>
      </c>
      <c r="GC72" s="2" t="s">
        <v>140</v>
      </c>
      <c r="GD72" s="2" t="s">
        <v>130</v>
      </c>
      <c r="GE72" s="4">
        <v>19</v>
      </c>
      <c r="GF72" s="8">
        <v>1140.99</v>
      </c>
      <c r="GG72" s="4"/>
      <c r="GH72" s="8"/>
      <c r="GI72" s="7"/>
      <c r="GJ72" s="7"/>
      <c r="GK72" s="2" t="s">
        <v>138</v>
      </c>
      <c r="GL72" s="2" t="s">
        <v>127</v>
      </c>
      <c r="GM72" s="2" t="s">
        <v>566</v>
      </c>
      <c r="GN72" s="2" t="s">
        <v>694</v>
      </c>
      <c r="GO72" s="2" t="s">
        <v>140</v>
      </c>
      <c r="GP72" s="2" t="s">
        <v>130</v>
      </c>
      <c r="GQ72" s="4">
        <v>6</v>
      </c>
      <c r="GR72" s="8">
        <v>402.78</v>
      </c>
      <c r="GS72" s="4"/>
      <c r="GT72" s="8"/>
      <c r="GU72" s="7"/>
      <c r="GV72" s="7"/>
      <c r="GW72" s="2" t="s">
        <v>138</v>
      </c>
      <c r="GX72" s="2" t="s">
        <v>127</v>
      </c>
      <c r="GY72" s="2" t="s">
        <v>555</v>
      </c>
      <c r="GZ72" s="2" t="s">
        <v>841</v>
      </c>
      <c r="HA72" s="2" t="s">
        <v>140</v>
      </c>
      <c r="HB72" s="2" t="s">
        <v>130</v>
      </c>
      <c r="HC72" s="4"/>
      <c r="HD72" s="8"/>
      <c r="HE72" s="4"/>
      <c r="HF72" s="8"/>
      <c r="HG72" s="7"/>
      <c r="HH72" s="7"/>
      <c r="HI72" s="2" t="s">
        <v>173</v>
      </c>
      <c r="HJ72" s="2" t="s">
        <v>127</v>
      </c>
      <c r="HK72" s="2" t="s">
        <v>130</v>
      </c>
      <c r="HL72" s="2" t="s">
        <v>130</v>
      </c>
      <c r="HM72" s="2" t="s">
        <v>140</v>
      </c>
      <c r="HN72" s="2" t="s">
        <v>130</v>
      </c>
      <c r="HO72" s="4"/>
      <c r="HP72" s="8"/>
      <c r="HQ72" s="4"/>
      <c r="HR72" s="8"/>
      <c r="HS72" s="7"/>
      <c r="HT72" s="7"/>
      <c r="HU72" s="2" t="s">
        <v>176</v>
      </c>
      <c r="HV72" s="2" t="s">
        <v>127</v>
      </c>
      <c r="HW72" s="2" t="s">
        <v>130</v>
      </c>
      <c r="HX72" s="2" t="s">
        <v>130</v>
      </c>
      <c r="HY72" s="2" t="s">
        <v>140</v>
      </c>
      <c r="HZ72" s="2" t="s">
        <v>130</v>
      </c>
      <c r="IA72" s="4"/>
      <c r="IB72" s="8"/>
      <c r="IC72" s="4"/>
      <c r="ID72" s="8"/>
      <c r="IE72" s="7"/>
      <c r="IF72" s="7"/>
      <c r="IG72" s="2" t="s">
        <v>173</v>
      </c>
      <c r="IH72" s="2" t="s">
        <v>127</v>
      </c>
      <c r="II72" s="2" t="s">
        <v>130</v>
      </c>
      <c r="IJ72" s="2" t="s">
        <v>130</v>
      </c>
      <c r="IK72" s="2" t="s">
        <v>140</v>
      </c>
      <c r="IL72" s="2" t="s">
        <v>130</v>
      </c>
      <c r="IM72" s="4">
        <v>9</v>
      </c>
      <c r="IN72" s="8">
        <v>477.25</v>
      </c>
      <c r="IO72" s="4"/>
      <c r="IP72" s="8"/>
      <c r="IQ72" s="7"/>
      <c r="IR72" s="7"/>
      <c r="IS72" s="2" t="s">
        <v>138</v>
      </c>
      <c r="IT72" s="2" t="s">
        <v>171</v>
      </c>
      <c r="IU72" s="2" t="s">
        <v>568</v>
      </c>
      <c r="IV72" s="2" t="s">
        <v>280</v>
      </c>
      <c r="IW72" s="2" t="s">
        <v>140</v>
      </c>
      <c r="IX72" s="2" t="s">
        <v>130</v>
      </c>
      <c r="IY72" s="4"/>
      <c r="IZ72" s="8"/>
      <c r="JA72" s="4"/>
      <c r="JB72" s="8"/>
      <c r="JC72" s="7"/>
      <c r="JD72" s="7"/>
      <c r="JE72" s="2" t="s">
        <v>173</v>
      </c>
      <c r="JF72" s="2" t="s">
        <v>127</v>
      </c>
      <c r="JG72" s="2" t="s">
        <v>130</v>
      </c>
      <c r="JH72" s="2" t="s">
        <v>130</v>
      </c>
      <c r="JI72" s="2" t="s">
        <v>140</v>
      </c>
      <c r="JJ72" s="2" t="s">
        <v>130</v>
      </c>
      <c r="JK72" s="4"/>
      <c r="JL72" s="8"/>
      <c r="JM72" s="4"/>
      <c r="JN72" s="8"/>
      <c r="JO72" s="7"/>
      <c r="JP72" s="7"/>
      <c r="JQ72" s="2" t="s">
        <v>173</v>
      </c>
      <c r="JR72" s="2" t="s">
        <v>127</v>
      </c>
      <c r="JS72" s="2" t="s">
        <v>130</v>
      </c>
      <c r="JT72" s="2" t="s">
        <v>130</v>
      </c>
      <c r="JU72" s="2" t="s">
        <v>140</v>
      </c>
      <c r="JV72" s="2" t="s">
        <v>130</v>
      </c>
      <c r="JW72" s="4"/>
      <c r="JX72" s="8"/>
      <c r="JY72" s="4"/>
      <c r="JZ72" s="8"/>
      <c r="KA72" s="7"/>
      <c r="KB72" s="7"/>
      <c r="KC72" s="2" t="s">
        <v>173</v>
      </c>
      <c r="KD72" s="2" t="s">
        <v>127</v>
      </c>
      <c r="KE72" s="2" t="s">
        <v>130</v>
      </c>
      <c r="KF72" s="2" t="s">
        <v>130</v>
      </c>
      <c r="KG72" s="2" t="s">
        <v>140</v>
      </c>
      <c r="KH72" s="2" t="s">
        <v>130</v>
      </c>
      <c r="KI72" s="4"/>
      <c r="KJ72" s="8"/>
      <c r="KK72" s="4"/>
      <c r="KL72" s="8"/>
      <c r="KM72" s="7"/>
      <c r="KN72" s="7"/>
      <c r="KO72" s="2" t="s">
        <v>173</v>
      </c>
      <c r="KP72" s="2" t="s">
        <v>127</v>
      </c>
      <c r="KQ72" s="2" t="s">
        <v>130</v>
      </c>
      <c r="KR72" s="2" t="s">
        <v>130</v>
      </c>
      <c r="KS72" s="2" t="s">
        <v>140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170</v>
      </c>
      <c r="LN72" s="2" t="s">
        <v>127</v>
      </c>
      <c r="LO72" s="2" t="s">
        <v>130</v>
      </c>
      <c r="LP72" s="2" t="s">
        <v>130</v>
      </c>
      <c r="LQ72" s="2" t="s">
        <v>140</v>
      </c>
      <c r="LR72" s="2" t="s">
        <v>130</v>
      </c>
      <c r="LS72" s="4"/>
      <c r="LT72" s="8"/>
      <c r="LU72" s="4"/>
      <c r="LV72" s="8"/>
      <c r="LW72" s="7"/>
      <c r="LX72" s="7"/>
      <c r="LY72" s="2" t="s">
        <v>173</v>
      </c>
      <c r="LZ72" s="2" t="s">
        <v>127</v>
      </c>
      <c r="MA72" s="2" t="s">
        <v>130</v>
      </c>
      <c r="MB72" s="2" t="s">
        <v>130</v>
      </c>
      <c r="MC72" s="2" t="s">
        <v>140</v>
      </c>
      <c r="MD72" s="2" t="s">
        <v>130</v>
      </c>
      <c r="ME72" s="4"/>
      <c r="MF72" s="8"/>
      <c r="MG72" s="4"/>
      <c r="MH72" s="8"/>
      <c r="MI72" s="7"/>
      <c r="MJ72" s="7"/>
      <c r="MK72" s="2" t="s">
        <v>173</v>
      </c>
      <c r="ML72" s="2" t="s">
        <v>127</v>
      </c>
      <c r="MM72" s="2" t="s">
        <v>130</v>
      </c>
      <c r="MN72" s="2" t="s">
        <v>130</v>
      </c>
      <c r="MO72" s="2" t="s">
        <v>140</v>
      </c>
      <c r="MP72" s="2" t="s">
        <v>130</v>
      </c>
      <c r="MQ72" s="4"/>
      <c r="MR72" s="8"/>
      <c r="MS72" s="4"/>
      <c r="MT72" s="8"/>
      <c r="MU72" s="7"/>
      <c r="MV72" s="7"/>
      <c r="MW72" s="2" t="s">
        <v>173</v>
      </c>
      <c r="MX72" s="2" t="s">
        <v>127</v>
      </c>
      <c r="MY72" s="2" t="s">
        <v>130</v>
      </c>
      <c r="MZ72" s="2" t="s">
        <v>130</v>
      </c>
      <c r="NA72" s="2" t="s">
        <v>140</v>
      </c>
      <c r="NB72" s="2" t="s">
        <v>130</v>
      </c>
      <c r="NC72" s="4"/>
      <c r="ND72" s="8"/>
      <c r="NE72" s="4"/>
      <c r="NF72" s="8"/>
      <c r="NG72" s="7"/>
      <c r="NH72" s="7"/>
      <c r="NI72" s="2" t="s">
        <v>138</v>
      </c>
      <c r="NJ72" s="2" t="s">
        <v>127</v>
      </c>
      <c r="NK72" s="2" t="s">
        <v>571</v>
      </c>
      <c r="NL72" s="2" t="s">
        <v>130</v>
      </c>
      <c r="NM72" s="2" t="s">
        <v>140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173</v>
      </c>
      <c r="OH72" s="2" t="s">
        <v>127</v>
      </c>
      <c r="OI72" s="2" t="s">
        <v>130</v>
      </c>
      <c r="OJ72" s="2" t="s">
        <v>130</v>
      </c>
      <c r="OK72" s="2" t="s">
        <v>140</v>
      </c>
      <c r="OL72" s="2" t="s">
        <v>130</v>
      </c>
      <c r="OM72" s="4"/>
      <c r="ON72" s="8"/>
      <c r="OO72" s="4"/>
      <c r="OP72" s="8"/>
      <c r="OQ72" s="7"/>
      <c r="OR72" s="7"/>
      <c r="OS72" s="2" t="s">
        <v>170</v>
      </c>
      <c r="OT72" s="2" t="s">
        <v>127</v>
      </c>
      <c r="OU72" s="2" t="s">
        <v>130</v>
      </c>
      <c r="OV72" s="2" t="s">
        <v>130</v>
      </c>
      <c r="OW72" s="2" t="s">
        <v>140</v>
      </c>
      <c r="OX72" s="2" t="s">
        <v>130</v>
      </c>
      <c r="OY72" s="4"/>
      <c r="OZ72" s="8"/>
      <c r="PA72" s="4"/>
      <c r="PB72" s="8"/>
      <c r="PC72" s="7"/>
      <c r="PD72" s="7"/>
      <c r="PE72" s="2" t="s">
        <v>173</v>
      </c>
      <c r="PF72" s="2" t="s">
        <v>127</v>
      </c>
      <c r="PG72" s="2" t="s">
        <v>130</v>
      </c>
      <c r="PH72" s="2" t="s">
        <v>130</v>
      </c>
      <c r="PI72" s="2" t="s">
        <v>140</v>
      </c>
      <c r="PJ72" s="2" t="s">
        <v>130</v>
      </c>
      <c r="PK72" s="4"/>
      <c r="PL72" s="8"/>
      <c r="PM72" s="4"/>
      <c r="PN72" s="8"/>
      <c r="PO72" s="7"/>
      <c r="PP72" s="7"/>
      <c r="PQ72" s="2" t="s">
        <v>173</v>
      </c>
      <c r="PR72" s="2" t="s">
        <v>127</v>
      </c>
      <c r="PS72" s="2" t="s">
        <v>130</v>
      </c>
      <c r="PT72" s="2" t="s">
        <v>130</v>
      </c>
      <c r="PU72" s="2" t="s">
        <v>140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173</v>
      </c>
      <c r="QP72" s="2" t="s">
        <v>127</v>
      </c>
      <c r="QQ72" s="2" t="s">
        <v>130</v>
      </c>
      <c r="QR72" s="2" t="s">
        <v>130</v>
      </c>
      <c r="QS72" s="2" t="s">
        <v>140</v>
      </c>
      <c r="QT72" s="2" t="s">
        <v>130</v>
      </c>
    </row>
    <row r="73">
      <c r="A73" s="2" t="s">
        <v>842</v>
      </c>
      <c r="B73" s="2" t="s">
        <v>119</v>
      </c>
      <c r="C73" s="2" t="s">
        <v>405</v>
      </c>
      <c r="D73" s="2" t="s">
        <v>121</v>
      </c>
      <c r="E73" s="2" t="s">
        <v>122</v>
      </c>
      <c r="F73" s="2" t="s">
        <v>825</v>
      </c>
      <c r="G73" s="2" t="s">
        <v>825</v>
      </c>
      <c r="H73" s="2" t="s">
        <v>825</v>
      </c>
      <c r="I73" s="2" t="s">
        <v>636</v>
      </c>
      <c r="J73" s="2" t="s">
        <v>251</v>
      </c>
      <c r="K73" s="2" t="s">
        <v>126</v>
      </c>
      <c r="L73" s="3">
        <v>59.52</v>
      </c>
      <c r="M73" s="3">
        <v>62.5</v>
      </c>
      <c r="N73" s="3">
        <v>124.99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826</v>
      </c>
      <c r="T73" s="2" t="s">
        <v>286</v>
      </c>
      <c r="U73" s="2" t="s">
        <v>409</v>
      </c>
      <c r="V73" s="2" t="s">
        <v>133</v>
      </c>
      <c r="W73" s="2" t="s">
        <v>134</v>
      </c>
      <c r="X73" s="2" t="s">
        <v>130</v>
      </c>
      <c r="Y73" s="2" t="s">
        <v>573</v>
      </c>
      <c r="Z73" s="4"/>
      <c r="AA73" s="4">
        <f>=ROUNDDOWN({0},0)</f>
      </c>
      <c r="AB73" s="5">
        <v>52</v>
      </c>
      <c r="AC73" s="2" t="s">
        <v>136</v>
      </c>
      <c r="AD73" s="4">
        <v>390</v>
      </c>
      <c r="AE73" s="4">
        <v>1040</v>
      </c>
      <c r="AF73" s="6">
        <v>65</v>
      </c>
      <c r="AG73" s="6"/>
      <c r="AH73" s="7">
        <v>0.3388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613</v>
      </c>
      <c r="AQ73" s="8">
        <v>41965.66</v>
      </c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0.2772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613</v>
      </c>
      <c r="BK73" s="8">
        <v>41965.66</v>
      </c>
      <c r="BL73" s="2" t="s">
        <v>843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170</v>
      </c>
      <c r="BV73" s="2" t="s">
        <v>127</v>
      </c>
      <c r="BW73" s="2" t="s">
        <v>130</v>
      </c>
      <c r="BX73" s="2" t="s">
        <v>130</v>
      </c>
      <c r="BY73" s="2" t="s">
        <v>140</v>
      </c>
      <c r="BZ73" s="2" t="s">
        <v>130</v>
      </c>
      <c r="CA73" s="4">
        <v>421</v>
      </c>
      <c r="CB73" s="8">
        <v>28417.5</v>
      </c>
      <c r="CC73" s="4"/>
      <c r="CD73" s="8"/>
      <c r="CE73" s="7"/>
      <c r="CF73" s="7"/>
      <c r="CG73" s="2" t="s">
        <v>138</v>
      </c>
      <c r="CH73" s="2" t="s">
        <v>127</v>
      </c>
      <c r="CI73" s="2" t="s">
        <v>555</v>
      </c>
      <c r="CJ73" s="2" t="s">
        <v>660</v>
      </c>
      <c r="CK73" s="2" t="s">
        <v>140</v>
      </c>
      <c r="CL73" s="2" t="s">
        <v>130</v>
      </c>
      <c r="CM73" s="4"/>
      <c r="CN73" s="8"/>
      <c r="CO73" s="4"/>
      <c r="CP73" s="8"/>
      <c r="CQ73" s="7"/>
      <c r="CR73" s="7"/>
      <c r="CS73" s="2" t="s">
        <v>130</v>
      </c>
      <c r="CT73" s="2" t="s">
        <v>130</v>
      </c>
      <c r="CU73" s="2" t="s">
        <v>130</v>
      </c>
      <c r="CV73" s="2" t="s">
        <v>130</v>
      </c>
      <c r="CW73" s="2" t="s">
        <v>130</v>
      </c>
      <c r="CX73" s="2" t="s">
        <v>130</v>
      </c>
      <c r="CY73" s="4">
        <v>33</v>
      </c>
      <c r="CZ73" s="8">
        <v>2165.46</v>
      </c>
      <c r="DA73" s="4"/>
      <c r="DB73" s="8"/>
      <c r="DC73" s="7"/>
      <c r="DD73" s="7"/>
      <c r="DE73" s="2" t="s">
        <v>138</v>
      </c>
      <c r="DF73" s="2" t="s">
        <v>127</v>
      </c>
      <c r="DG73" s="2" t="s">
        <v>263</v>
      </c>
      <c r="DH73" s="2" t="s">
        <v>844</v>
      </c>
      <c r="DI73" s="2" t="s">
        <v>140</v>
      </c>
      <c r="DJ73" s="2" t="s">
        <v>130</v>
      </c>
      <c r="DK73" s="4">
        <v>76</v>
      </c>
      <c r="DL73" s="8">
        <v>5130</v>
      </c>
      <c r="DM73" s="4"/>
      <c r="DN73" s="8"/>
      <c r="DO73" s="7"/>
      <c r="DP73" s="7"/>
      <c r="DQ73" s="2" t="s">
        <v>138</v>
      </c>
      <c r="DR73" s="2" t="s">
        <v>127</v>
      </c>
      <c r="DS73" s="2" t="s">
        <v>558</v>
      </c>
      <c r="DT73" s="2" t="s">
        <v>578</v>
      </c>
      <c r="DU73" s="2" t="s">
        <v>140</v>
      </c>
      <c r="DV73" s="2" t="s">
        <v>130</v>
      </c>
      <c r="DW73" s="4"/>
      <c r="DX73" s="8"/>
      <c r="DY73" s="4"/>
      <c r="DZ73" s="8"/>
      <c r="EA73" s="7"/>
      <c r="EB73" s="7"/>
      <c r="EC73" s="2" t="s">
        <v>138</v>
      </c>
      <c r="ED73" s="2" t="s">
        <v>127</v>
      </c>
      <c r="EE73" s="2" t="s">
        <v>652</v>
      </c>
      <c r="EF73" s="2" t="s">
        <v>130</v>
      </c>
      <c r="EG73" s="2" t="s">
        <v>140</v>
      </c>
      <c r="EH73" s="2" t="s">
        <v>130</v>
      </c>
      <c r="EI73" s="4"/>
      <c r="EJ73" s="8"/>
      <c r="EK73" s="4"/>
      <c r="EL73" s="8"/>
      <c r="EM73" s="7"/>
      <c r="EN73" s="7"/>
      <c r="EO73" s="2" t="s">
        <v>173</v>
      </c>
      <c r="EP73" s="2" t="s">
        <v>127</v>
      </c>
      <c r="EQ73" s="2" t="s">
        <v>130</v>
      </c>
      <c r="ER73" s="2" t="s">
        <v>130</v>
      </c>
      <c r="ES73" s="2" t="s">
        <v>140</v>
      </c>
      <c r="ET73" s="2" t="s">
        <v>130</v>
      </c>
      <c r="EU73" s="4">
        <v>20</v>
      </c>
      <c r="EV73" s="8">
        <v>1312.4</v>
      </c>
      <c r="EW73" s="4"/>
      <c r="EX73" s="8"/>
      <c r="EY73" s="7"/>
      <c r="EZ73" s="7"/>
      <c r="FA73" s="2" t="s">
        <v>138</v>
      </c>
      <c r="FB73" s="2" t="s">
        <v>171</v>
      </c>
      <c r="FC73" s="2" t="s">
        <v>562</v>
      </c>
      <c r="FD73" s="2" t="s">
        <v>649</v>
      </c>
      <c r="FE73" s="2" t="s">
        <v>140</v>
      </c>
      <c r="FF73" s="2" t="s">
        <v>130</v>
      </c>
      <c r="FG73" s="4">
        <v>8</v>
      </c>
      <c r="FH73" s="8">
        <v>500</v>
      </c>
      <c r="FI73" s="4"/>
      <c r="FJ73" s="8"/>
      <c r="FK73" s="7"/>
      <c r="FL73" s="7"/>
      <c r="FM73" s="2" t="s">
        <v>138</v>
      </c>
      <c r="FN73" s="2" t="s">
        <v>127</v>
      </c>
      <c r="FO73" s="2" t="s">
        <v>651</v>
      </c>
      <c r="FP73" s="2" t="s">
        <v>686</v>
      </c>
      <c r="FQ73" s="2" t="s">
        <v>140</v>
      </c>
      <c r="FR73" s="2" t="s">
        <v>130</v>
      </c>
      <c r="FS73" s="4">
        <v>16</v>
      </c>
      <c r="FT73" s="8">
        <v>1892.34</v>
      </c>
      <c r="FU73" s="4"/>
      <c r="FV73" s="8"/>
      <c r="FW73" s="7"/>
      <c r="FX73" s="7"/>
      <c r="FY73" s="2" t="s">
        <v>138</v>
      </c>
      <c r="FZ73" s="2" t="s">
        <v>127</v>
      </c>
      <c r="GA73" s="2" t="s">
        <v>555</v>
      </c>
      <c r="GB73" s="2" t="s">
        <v>684</v>
      </c>
      <c r="GC73" s="2" t="s">
        <v>140</v>
      </c>
      <c r="GD73" s="2" t="s">
        <v>130</v>
      </c>
      <c r="GE73" s="4">
        <v>30</v>
      </c>
      <c r="GF73" s="8">
        <v>1968.6</v>
      </c>
      <c r="GG73" s="4"/>
      <c r="GH73" s="8"/>
      <c r="GI73" s="7"/>
      <c r="GJ73" s="7"/>
      <c r="GK73" s="2" t="s">
        <v>138</v>
      </c>
      <c r="GL73" s="2" t="s">
        <v>127</v>
      </c>
      <c r="GM73" s="2" t="s">
        <v>566</v>
      </c>
      <c r="GN73" s="2" t="s">
        <v>707</v>
      </c>
      <c r="GO73" s="2" t="s">
        <v>140</v>
      </c>
      <c r="GP73" s="2" t="s">
        <v>130</v>
      </c>
      <c r="GQ73" s="4">
        <v>2</v>
      </c>
      <c r="GR73" s="8">
        <v>166.86</v>
      </c>
      <c r="GS73" s="4"/>
      <c r="GT73" s="8"/>
      <c r="GU73" s="7"/>
      <c r="GV73" s="7"/>
      <c r="GW73" s="2" t="s">
        <v>138</v>
      </c>
      <c r="GX73" s="2" t="s">
        <v>127</v>
      </c>
      <c r="GY73" s="2" t="s">
        <v>573</v>
      </c>
      <c r="GZ73" s="2" t="s">
        <v>830</v>
      </c>
      <c r="HA73" s="2" t="s">
        <v>140</v>
      </c>
      <c r="HB73" s="2" t="s">
        <v>130</v>
      </c>
      <c r="HC73" s="4"/>
      <c r="HD73" s="8"/>
      <c r="HE73" s="4"/>
      <c r="HF73" s="8"/>
      <c r="HG73" s="7"/>
      <c r="HH73" s="7"/>
      <c r="HI73" s="2" t="s">
        <v>173</v>
      </c>
      <c r="HJ73" s="2" t="s">
        <v>127</v>
      </c>
      <c r="HK73" s="2" t="s">
        <v>130</v>
      </c>
      <c r="HL73" s="2" t="s">
        <v>130</v>
      </c>
      <c r="HM73" s="2" t="s">
        <v>140</v>
      </c>
      <c r="HN73" s="2" t="s">
        <v>130</v>
      </c>
      <c r="HO73" s="4"/>
      <c r="HP73" s="8"/>
      <c r="HQ73" s="4"/>
      <c r="HR73" s="8"/>
      <c r="HS73" s="7"/>
      <c r="HT73" s="7"/>
      <c r="HU73" s="2" t="s">
        <v>176</v>
      </c>
      <c r="HV73" s="2" t="s">
        <v>127</v>
      </c>
      <c r="HW73" s="2" t="s">
        <v>130</v>
      </c>
      <c r="HX73" s="2" t="s">
        <v>130</v>
      </c>
      <c r="HY73" s="2" t="s">
        <v>140</v>
      </c>
      <c r="HZ73" s="2" t="s">
        <v>130</v>
      </c>
      <c r="IA73" s="4"/>
      <c r="IB73" s="8"/>
      <c r="IC73" s="4"/>
      <c r="ID73" s="8"/>
      <c r="IE73" s="7"/>
      <c r="IF73" s="7"/>
      <c r="IG73" s="2" t="s">
        <v>173</v>
      </c>
      <c r="IH73" s="2" t="s">
        <v>127</v>
      </c>
      <c r="II73" s="2" t="s">
        <v>130</v>
      </c>
      <c r="IJ73" s="2" t="s">
        <v>130</v>
      </c>
      <c r="IK73" s="2" t="s">
        <v>140</v>
      </c>
      <c r="IL73" s="2" t="s">
        <v>130</v>
      </c>
      <c r="IM73" s="4">
        <v>7</v>
      </c>
      <c r="IN73" s="8">
        <v>412.5</v>
      </c>
      <c r="IO73" s="4"/>
      <c r="IP73" s="8"/>
      <c r="IQ73" s="7"/>
      <c r="IR73" s="7"/>
      <c r="IS73" s="2" t="s">
        <v>138</v>
      </c>
      <c r="IT73" s="2" t="s">
        <v>171</v>
      </c>
      <c r="IU73" s="2" t="s">
        <v>568</v>
      </c>
      <c r="IV73" s="2" t="s">
        <v>652</v>
      </c>
      <c r="IW73" s="2" t="s">
        <v>140</v>
      </c>
      <c r="IX73" s="2" t="s">
        <v>130</v>
      </c>
      <c r="IY73" s="4"/>
      <c r="IZ73" s="8"/>
      <c r="JA73" s="4"/>
      <c r="JB73" s="8"/>
      <c r="JC73" s="7"/>
      <c r="JD73" s="7"/>
      <c r="JE73" s="2" t="s">
        <v>173</v>
      </c>
      <c r="JF73" s="2" t="s">
        <v>127</v>
      </c>
      <c r="JG73" s="2" t="s">
        <v>130</v>
      </c>
      <c r="JH73" s="2" t="s">
        <v>130</v>
      </c>
      <c r="JI73" s="2" t="s">
        <v>140</v>
      </c>
      <c r="JJ73" s="2" t="s">
        <v>130</v>
      </c>
      <c r="JK73" s="4"/>
      <c r="JL73" s="8"/>
      <c r="JM73" s="4"/>
      <c r="JN73" s="8"/>
      <c r="JO73" s="7"/>
      <c r="JP73" s="7"/>
      <c r="JQ73" s="2" t="s">
        <v>173</v>
      </c>
      <c r="JR73" s="2" t="s">
        <v>127</v>
      </c>
      <c r="JS73" s="2" t="s">
        <v>130</v>
      </c>
      <c r="JT73" s="2" t="s">
        <v>130</v>
      </c>
      <c r="JU73" s="2" t="s">
        <v>140</v>
      </c>
      <c r="JV73" s="2" t="s">
        <v>130</v>
      </c>
      <c r="JW73" s="4"/>
      <c r="JX73" s="8"/>
      <c r="JY73" s="4"/>
      <c r="JZ73" s="8"/>
      <c r="KA73" s="7"/>
      <c r="KB73" s="7"/>
      <c r="KC73" s="2" t="s">
        <v>173</v>
      </c>
      <c r="KD73" s="2" t="s">
        <v>127</v>
      </c>
      <c r="KE73" s="2" t="s">
        <v>130</v>
      </c>
      <c r="KF73" s="2" t="s">
        <v>130</v>
      </c>
      <c r="KG73" s="2" t="s">
        <v>140</v>
      </c>
      <c r="KH73" s="2" t="s">
        <v>130</v>
      </c>
      <c r="KI73" s="4"/>
      <c r="KJ73" s="8"/>
      <c r="KK73" s="4"/>
      <c r="KL73" s="8"/>
      <c r="KM73" s="7"/>
      <c r="KN73" s="7"/>
      <c r="KO73" s="2" t="s">
        <v>173</v>
      </c>
      <c r="KP73" s="2" t="s">
        <v>127</v>
      </c>
      <c r="KQ73" s="2" t="s">
        <v>130</v>
      </c>
      <c r="KR73" s="2" t="s">
        <v>130</v>
      </c>
      <c r="KS73" s="2" t="s">
        <v>140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170</v>
      </c>
      <c r="LN73" s="2" t="s">
        <v>127</v>
      </c>
      <c r="LO73" s="2" t="s">
        <v>130</v>
      </c>
      <c r="LP73" s="2" t="s">
        <v>130</v>
      </c>
      <c r="LQ73" s="2" t="s">
        <v>140</v>
      </c>
      <c r="LR73" s="2" t="s">
        <v>130</v>
      </c>
      <c r="LS73" s="4"/>
      <c r="LT73" s="8"/>
      <c r="LU73" s="4"/>
      <c r="LV73" s="8"/>
      <c r="LW73" s="7"/>
      <c r="LX73" s="7"/>
      <c r="LY73" s="2" t="s">
        <v>173</v>
      </c>
      <c r="LZ73" s="2" t="s">
        <v>127</v>
      </c>
      <c r="MA73" s="2" t="s">
        <v>130</v>
      </c>
      <c r="MB73" s="2" t="s">
        <v>130</v>
      </c>
      <c r="MC73" s="2" t="s">
        <v>140</v>
      </c>
      <c r="MD73" s="2" t="s">
        <v>130</v>
      </c>
      <c r="ME73" s="4"/>
      <c r="MF73" s="8"/>
      <c r="MG73" s="4"/>
      <c r="MH73" s="8"/>
      <c r="MI73" s="7"/>
      <c r="MJ73" s="7"/>
      <c r="MK73" s="2" t="s">
        <v>173</v>
      </c>
      <c r="ML73" s="2" t="s">
        <v>127</v>
      </c>
      <c r="MM73" s="2" t="s">
        <v>130</v>
      </c>
      <c r="MN73" s="2" t="s">
        <v>130</v>
      </c>
      <c r="MO73" s="2" t="s">
        <v>140</v>
      </c>
      <c r="MP73" s="2" t="s">
        <v>130</v>
      </c>
      <c r="MQ73" s="4"/>
      <c r="MR73" s="8"/>
      <c r="MS73" s="4"/>
      <c r="MT73" s="8"/>
      <c r="MU73" s="7"/>
      <c r="MV73" s="7"/>
      <c r="MW73" s="2" t="s">
        <v>173</v>
      </c>
      <c r="MX73" s="2" t="s">
        <v>127</v>
      </c>
      <c r="MY73" s="2" t="s">
        <v>130</v>
      </c>
      <c r="MZ73" s="2" t="s">
        <v>130</v>
      </c>
      <c r="NA73" s="2" t="s">
        <v>140</v>
      </c>
      <c r="NB73" s="2" t="s">
        <v>130</v>
      </c>
      <c r="NC73" s="4"/>
      <c r="ND73" s="8"/>
      <c r="NE73" s="4"/>
      <c r="NF73" s="8"/>
      <c r="NG73" s="7"/>
      <c r="NH73" s="7"/>
      <c r="NI73" s="2" t="s">
        <v>138</v>
      </c>
      <c r="NJ73" s="2" t="s">
        <v>127</v>
      </c>
      <c r="NK73" s="2" t="s">
        <v>571</v>
      </c>
      <c r="NL73" s="2" t="s">
        <v>130</v>
      </c>
      <c r="NM73" s="2" t="s">
        <v>140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173</v>
      </c>
      <c r="OH73" s="2" t="s">
        <v>127</v>
      </c>
      <c r="OI73" s="2" t="s">
        <v>130</v>
      </c>
      <c r="OJ73" s="2" t="s">
        <v>130</v>
      </c>
      <c r="OK73" s="2" t="s">
        <v>140</v>
      </c>
      <c r="OL73" s="2" t="s">
        <v>130</v>
      </c>
      <c r="OM73" s="4"/>
      <c r="ON73" s="8"/>
      <c r="OO73" s="4"/>
      <c r="OP73" s="8"/>
      <c r="OQ73" s="7"/>
      <c r="OR73" s="7"/>
      <c r="OS73" s="2" t="s">
        <v>170</v>
      </c>
      <c r="OT73" s="2" t="s">
        <v>127</v>
      </c>
      <c r="OU73" s="2" t="s">
        <v>130</v>
      </c>
      <c r="OV73" s="2" t="s">
        <v>130</v>
      </c>
      <c r="OW73" s="2" t="s">
        <v>140</v>
      </c>
      <c r="OX73" s="2" t="s">
        <v>130</v>
      </c>
      <c r="OY73" s="4"/>
      <c r="OZ73" s="8"/>
      <c r="PA73" s="4"/>
      <c r="PB73" s="8"/>
      <c r="PC73" s="7"/>
      <c r="PD73" s="7"/>
      <c r="PE73" s="2" t="s">
        <v>173</v>
      </c>
      <c r="PF73" s="2" t="s">
        <v>127</v>
      </c>
      <c r="PG73" s="2" t="s">
        <v>130</v>
      </c>
      <c r="PH73" s="2" t="s">
        <v>130</v>
      </c>
      <c r="PI73" s="2" t="s">
        <v>140</v>
      </c>
      <c r="PJ73" s="2" t="s">
        <v>130</v>
      </c>
      <c r="PK73" s="4"/>
      <c r="PL73" s="8"/>
      <c r="PM73" s="4"/>
      <c r="PN73" s="8"/>
      <c r="PO73" s="7"/>
      <c r="PP73" s="7"/>
      <c r="PQ73" s="2" t="s">
        <v>173</v>
      </c>
      <c r="PR73" s="2" t="s">
        <v>127</v>
      </c>
      <c r="PS73" s="2" t="s">
        <v>130</v>
      </c>
      <c r="PT73" s="2" t="s">
        <v>130</v>
      </c>
      <c r="PU73" s="2" t="s">
        <v>140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173</v>
      </c>
      <c r="QP73" s="2" t="s">
        <v>127</v>
      </c>
      <c r="QQ73" s="2" t="s">
        <v>130</v>
      </c>
      <c r="QR73" s="2" t="s">
        <v>130</v>
      </c>
      <c r="QS73" s="2" t="s">
        <v>140</v>
      </c>
      <c r="QT73" s="2" t="s">
        <v>130</v>
      </c>
    </row>
    <row r="74">
      <c r="A74" s="2" t="s">
        <v>845</v>
      </c>
      <c r="B74" s="2" t="s">
        <v>119</v>
      </c>
      <c r="C74" s="2" t="s">
        <v>405</v>
      </c>
      <c r="D74" s="2" t="s">
        <v>121</v>
      </c>
      <c r="E74" s="2" t="s">
        <v>122</v>
      </c>
      <c r="F74" s="2" t="s">
        <v>825</v>
      </c>
      <c r="G74" s="2" t="s">
        <v>825</v>
      </c>
      <c r="H74" s="2" t="s">
        <v>825</v>
      </c>
      <c r="I74" s="2" t="s">
        <v>636</v>
      </c>
      <c r="J74" s="2" t="s">
        <v>269</v>
      </c>
      <c r="K74" s="2" t="s">
        <v>126</v>
      </c>
      <c r="L74" s="3">
        <v>59.52</v>
      </c>
      <c r="M74" s="3">
        <v>62.5</v>
      </c>
      <c r="N74" s="3">
        <v>124.99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826</v>
      </c>
      <c r="T74" s="2" t="s">
        <v>286</v>
      </c>
      <c r="U74" s="2" t="s">
        <v>409</v>
      </c>
      <c r="V74" s="2" t="s">
        <v>133</v>
      </c>
      <c r="W74" s="2" t="s">
        <v>134</v>
      </c>
      <c r="X74" s="2" t="s">
        <v>130</v>
      </c>
      <c r="Y74" s="2" t="s">
        <v>573</v>
      </c>
      <c r="Z74" s="4">
        <v>1</v>
      </c>
      <c r="AA74" s="4">
        <f>=ROUNDDOWN(0.0555555555555556,0)</f>
      </c>
      <c r="AB74" s="5">
        <v>18</v>
      </c>
      <c r="AC74" s="2" t="s">
        <v>136</v>
      </c>
      <c r="AD74" s="4">
        <v>110</v>
      </c>
      <c r="AE74" s="4">
        <v>270</v>
      </c>
      <c r="AF74" s="6">
        <v>65</v>
      </c>
      <c r="AG74" s="6"/>
      <c r="AH74" s="7">
        <v>0.4098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227</v>
      </c>
      <c r="AQ74" s="8">
        <v>15600.98</v>
      </c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0.103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227</v>
      </c>
      <c r="BK74" s="8">
        <v>15600.98</v>
      </c>
      <c r="BL74" s="2" t="s">
        <v>846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170</v>
      </c>
      <c r="BV74" s="2" t="s">
        <v>127</v>
      </c>
      <c r="BW74" s="2" t="s">
        <v>130</v>
      </c>
      <c r="BX74" s="2" t="s">
        <v>130</v>
      </c>
      <c r="BY74" s="2" t="s">
        <v>140</v>
      </c>
      <c r="BZ74" s="2" t="s">
        <v>130</v>
      </c>
      <c r="CA74" s="4">
        <v>149</v>
      </c>
      <c r="CB74" s="8">
        <v>10057.5</v>
      </c>
      <c r="CC74" s="4"/>
      <c r="CD74" s="8"/>
      <c r="CE74" s="7"/>
      <c r="CF74" s="7"/>
      <c r="CG74" s="2" t="s">
        <v>138</v>
      </c>
      <c r="CH74" s="2" t="s">
        <v>127</v>
      </c>
      <c r="CI74" s="2" t="s">
        <v>555</v>
      </c>
      <c r="CJ74" s="2" t="s">
        <v>660</v>
      </c>
      <c r="CK74" s="2" t="s">
        <v>140</v>
      </c>
      <c r="CL74" s="2" t="s">
        <v>130</v>
      </c>
      <c r="CM74" s="4"/>
      <c r="CN74" s="8"/>
      <c r="CO74" s="4"/>
      <c r="CP74" s="8"/>
      <c r="CQ74" s="7"/>
      <c r="CR74" s="7"/>
      <c r="CS74" s="2" t="s">
        <v>130</v>
      </c>
      <c r="CT74" s="2" t="s">
        <v>130</v>
      </c>
      <c r="CU74" s="2" t="s">
        <v>130</v>
      </c>
      <c r="CV74" s="2" t="s">
        <v>130</v>
      </c>
      <c r="CW74" s="2" t="s">
        <v>130</v>
      </c>
      <c r="CX74" s="2" t="s">
        <v>130</v>
      </c>
      <c r="CY74" s="4">
        <v>16</v>
      </c>
      <c r="CZ74" s="8">
        <v>1049.92</v>
      </c>
      <c r="DA74" s="4"/>
      <c r="DB74" s="8"/>
      <c r="DC74" s="7"/>
      <c r="DD74" s="7"/>
      <c r="DE74" s="2" t="s">
        <v>138</v>
      </c>
      <c r="DF74" s="2" t="s">
        <v>127</v>
      </c>
      <c r="DG74" s="2" t="s">
        <v>263</v>
      </c>
      <c r="DH74" s="2" t="s">
        <v>676</v>
      </c>
      <c r="DI74" s="2" t="s">
        <v>140</v>
      </c>
      <c r="DJ74" s="2" t="s">
        <v>130</v>
      </c>
      <c r="DK74" s="4">
        <v>28</v>
      </c>
      <c r="DL74" s="8">
        <v>1890</v>
      </c>
      <c r="DM74" s="4"/>
      <c r="DN74" s="8"/>
      <c r="DO74" s="7"/>
      <c r="DP74" s="7"/>
      <c r="DQ74" s="2" t="s">
        <v>138</v>
      </c>
      <c r="DR74" s="2" t="s">
        <v>127</v>
      </c>
      <c r="DS74" s="2" t="s">
        <v>558</v>
      </c>
      <c r="DT74" s="2" t="s">
        <v>578</v>
      </c>
      <c r="DU74" s="2" t="s">
        <v>140</v>
      </c>
      <c r="DV74" s="2" t="s">
        <v>130</v>
      </c>
      <c r="DW74" s="4">
        <v>9</v>
      </c>
      <c r="DX74" s="8">
        <v>590.58</v>
      </c>
      <c r="DY74" s="4"/>
      <c r="DZ74" s="8"/>
      <c r="EA74" s="7"/>
      <c r="EB74" s="7"/>
      <c r="EC74" s="2" t="s">
        <v>138</v>
      </c>
      <c r="ED74" s="2" t="s">
        <v>127</v>
      </c>
      <c r="EE74" s="2" t="s">
        <v>652</v>
      </c>
      <c r="EF74" s="2" t="s">
        <v>677</v>
      </c>
      <c r="EG74" s="2" t="s">
        <v>140</v>
      </c>
      <c r="EH74" s="2" t="s">
        <v>130</v>
      </c>
      <c r="EI74" s="4"/>
      <c r="EJ74" s="8"/>
      <c r="EK74" s="4"/>
      <c r="EL74" s="8"/>
      <c r="EM74" s="7"/>
      <c r="EN74" s="7"/>
      <c r="EO74" s="2" t="s">
        <v>173</v>
      </c>
      <c r="EP74" s="2" t="s">
        <v>127</v>
      </c>
      <c r="EQ74" s="2" t="s">
        <v>130</v>
      </c>
      <c r="ER74" s="2" t="s">
        <v>130</v>
      </c>
      <c r="ES74" s="2" t="s">
        <v>140</v>
      </c>
      <c r="ET74" s="2" t="s">
        <v>130</v>
      </c>
      <c r="EU74" s="4">
        <v>8</v>
      </c>
      <c r="EV74" s="8">
        <v>524.96</v>
      </c>
      <c r="EW74" s="4"/>
      <c r="EX74" s="8"/>
      <c r="EY74" s="7"/>
      <c r="EZ74" s="7"/>
      <c r="FA74" s="2" t="s">
        <v>138</v>
      </c>
      <c r="FB74" s="2" t="s">
        <v>171</v>
      </c>
      <c r="FC74" s="2" t="s">
        <v>562</v>
      </c>
      <c r="FD74" s="2" t="s">
        <v>557</v>
      </c>
      <c r="FE74" s="2" t="s">
        <v>140</v>
      </c>
      <c r="FF74" s="2" t="s">
        <v>130</v>
      </c>
      <c r="FG74" s="4"/>
      <c r="FH74" s="8"/>
      <c r="FI74" s="4"/>
      <c r="FJ74" s="8"/>
      <c r="FK74" s="7"/>
      <c r="FL74" s="7"/>
      <c r="FM74" s="2" t="s">
        <v>138</v>
      </c>
      <c r="FN74" s="2" t="s">
        <v>127</v>
      </c>
      <c r="FO74" s="2" t="s">
        <v>651</v>
      </c>
      <c r="FP74" s="2" t="s">
        <v>130</v>
      </c>
      <c r="FQ74" s="2" t="s">
        <v>140</v>
      </c>
      <c r="FR74" s="2" t="s">
        <v>130</v>
      </c>
      <c r="FS74" s="4">
        <v>7</v>
      </c>
      <c r="FT74" s="8">
        <v>867.43</v>
      </c>
      <c r="FU74" s="4"/>
      <c r="FV74" s="8"/>
      <c r="FW74" s="7"/>
      <c r="FX74" s="7"/>
      <c r="FY74" s="2" t="s">
        <v>138</v>
      </c>
      <c r="FZ74" s="2" t="s">
        <v>127</v>
      </c>
      <c r="GA74" s="2" t="s">
        <v>555</v>
      </c>
      <c r="GB74" s="2" t="s">
        <v>847</v>
      </c>
      <c r="GC74" s="2" t="s">
        <v>140</v>
      </c>
      <c r="GD74" s="2" t="s">
        <v>130</v>
      </c>
      <c r="GE74" s="4">
        <v>9</v>
      </c>
      <c r="GF74" s="8">
        <v>564.34</v>
      </c>
      <c r="GG74" s="4"/>
      <c r="GH74" s="8"/>
      <c r="GI74" s="7"/>
      <c r="GJ74" s="7"/>
      <c r="GK74" s="2" t="s">
        <v>138</v>
      </c>
      <c r="GL74" s="2" t="s">
        <v>127</v>
      </c>
      <c r="GM74" s="2" t="s">
        <v>566</v>
      </c>
      <c r="GN74" s="2" t="s">
        <v>651</v>
      </c>
      <c r="GO74" s="2" t="s">
        <v>140</v>
      </c>
      <c r="GP74" s="2" t="s">
        <v>130</v>
      </c>
      <c r="GQ74" s="4"/>
      <c r="GR74" s="8"/>
      <c r="GS74" s="4"/>
      <c r="GT74" s="8"/>
      <c r="GU74" s="7"/>
      <c r="GV74" s="7"/>
      <c r="GW74" s="2" t="s">
        <v>138</v>
      </c>
      <c r="GX74" s="2" t="s">
        <v>127</v>
      </c>
      <c r="GY74" s="2" t="s">
        <v>555</v>
      </c>
      <c r="GZ74" s="2" t="s">
        <v>130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173</v>
      </c>
      <c r="HJ74" s="2" t="s">
        <v>127</v>
      </c>
      <c r="HK74" s="2" t="s">
        <v>130</v>
      </c>
      <c r="HL74" s="2" t="s">
        <v>130</v>
      </c>
      <c r="HM74" s="2" t="s">
        <v>140</v>
      </c>
      <c r="HN74" s="2" t="s">
        <v>130</v>
      </c>
      <c r="HO74" s="4"/>
      <c r="HP74" s="8"/>
      <c r="HQ74" s="4"/>
      <c r="HR74" s="8"/>
      <c r="HS74" s="7"/>
      <c r="HT74" s="7"/>
      <c r="HU74" s="2" t="s">
        <v>176</v>
      </c>
      <c r="HV74" s="2" t="s">
        <v>127</v>
      </c>
      <c r="HW74" s="2" t="s">
        <v>130</v>
      </c>
      <c r="HX74" s="2" t="s">
        <v>130</v>
      </c>
      <c r="HY74" s="2" t="s">
        <v>140</v>
      </c>
      <c r="HZ74" s="2" t="s">
        <v>130</v>
      </c>
      <c r="IA74" s="4"/>
      <c r="IB74" s="8"/>
      <c r="IC74" s="4"/>
      <c r="ID74" s="8"/>
      <c r="IE74" s="7"/>
      <c r="IF74" s="7"/>
      <c r="IG74" s="2" t="s">
        <v>173</v>
      </c>
      <c r="IH74" s="2" t="s">
        <v>127</v>
      </c>
      <c r="II74" s="2" t="s">
        <v>130</v>
      </c>
      <c r="IJ74" s="2" t="s">
        <v>130</v>
      </c>
      <c r="IK74" s="2" t="s">
        <v>140</v>
      </c>
      <c r="IL74" s="2" t="s">
        <v>130</v>
      </c>
      <c r="IM74" s="4">
        <v>1</v>
      </c>
      <c r="IN74" s="8">
        <v>56.25</v>
      </c>
      <c r="IO74" s="4"/>
      <c r="IP74" s="8"/>
      <c r="IQ74" s="7"/>
      <c r="IR74" s="7"/>
      <c r="IS74" s="2" t="s">
        <v>138</v>
      </c>
      <c r="IT74" s="2" t="s">
        <v>171</v>
      </c>
      <c r="IU74" s="2" t="s">
        <v>568</v>
      </c>
      <c r="IV74" s="2" t="s">
        <v>652</v>
      </c>
      <c r="IW74" s="2" t="s">
        <v>140</v>
      </c>
      <c r="IX74" s="2" t="s">
        <v>130</v>
      </c>
      <c r="IY74" s="4"/>
      <c r="IZ74" s="8"/>
      <c r="JA74" s="4"/>
      <c r="JB74" s="8"/>
      <c r="JC74" s="7"/>
      <c r="JD74" s="7"/>
      <c r="JE74" s="2" t="s">
        <v>173</v>
      </c>
      <c r="JF74" s="2" t="s">
        <v>127</v>
      </c>
      <c r="JG74" s="2" t="s">
        <v>130</v>
      </c>
      <c r="JH74" s="2" t="s">
        <v>130</v>
      </c>
      <c r="JI74" s="2" t="s">
        <v>140</v>
      </c>
      <c r="JJ74" s="2" t="s">
        <v>130</v>
      </c>
      <c r="JK74" s="4"/>
      <c r="JL74" s="8"/>
      <c r="JM74" s="4"/>
      <c r="JN74" s="8"/>
      <c r="JO74" s="7"/>
      <c r="JP74" s="7"/>
      <c r="JQ74" s="2" t="s">
        <v>173</v>
      </c>
      <c r="JR74" s="2" t="s">
        <v>127</v>
      </c>
      <c r="JS74" s="2" t="s">
        <v>130</v>
      </c>
      <c r="JT74" s="2" t="s">
        <v>130</v>
      </c>
      <c r="JU74" s="2" t="s">
        <v>140</v>
      </c>
      <c r="JV74" s="2" t="s">
        <v>130</v>
      </c>
      <c r="JW74" s="4"/>
      <c r="JX74" s="8"/>
      <c r="JY74" s="4"/>
      <c r="JZ74" s="8"/>
      <c r="KA74" s="7"/>
      <c r="KB74" s="7"/>
      <c r="KC74" s="2" t="s">
        <v>173</v>
      </c>
      <c r="KD74" s="2" t="s">
        <v>127</v>
      </c>
      <c r="KE74" s="2" t="s">
        <v>130</v>
      </c>
      <c r="KF74" s="2" t="s">
        <v>130</v>
      </c>
      <c r="KG74" s="2" t="s">
        <v>140</v>
      </c>
      <c r="KH74" s="2" t="s">
        <v>130</v>
      </c>
      <c r="KI74" s="4"/>
      <c r="KJ74" s="8"/>
      <c r="KK74" s="4"/>
      <c r="KL74" s="8"/>
      <c r="KM74" s="7"/>
      <c r="KN74" s="7"/>
      <c r="KO74" s="2" t="s">
        <v>173</v>
      </c>
      <c r="KP74" s="2" t="s">
        <v>127</v>
      </c>
      <c r="KQ74" s="2" t="s">
        <v>130</v>
      </c>
      <c r="KR74" s="2" t="s">
        <v>130</v>
      </c>
      <c r="KS74" s="2" t="s">
        <v>140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170</v>
      </c>
      <c r="LN74" s="2" t="s">
        <v>127</v>
      </c>
      <c r="LO74" s="2" t="s">
        <v>130</v>
      </c>
      <c r="LP74" s="2" t="s">
        <v>130</v>
      </c>
      <c r="LQ74" s="2" t="s">
        <v>140</v>
      </c>
      <c r="LR74" s="2" t="s">
        <v>130</v>
      </c>
      <c r="LS74" s="4"/>
      <c r="LT74" s="8"/>
      <c r="LU74" s="4"/>
      <c r="LV74" s="8"/>
      <c r="LW74" s="7"/>
      <c r="LX74" s="7"/>
      <c r="LY74" s="2" t="s">
        <v>173</v>
      </c>
      <c r="LZ74" s="2" t="s">
        <v>127</v>
      </c>
      <c r="MA74" s="2" t="s">
        <v>130</v>
      </c>
      <c r="MB74" s="2" t="s">
        <v>130</v>
      </c>
      <c r="MC74" s="2" t="s">
        <v>140</v>
      </c>
      <c r="MD74" s="2" t="s">
        <v>130</v>
      </c>
      <c r="ME74" s="4"/>
      <c r="MF74" s="8"/>
      <c r="MG74" s="4"/>
      <c r="MH74" s="8"/>
      <c r="MI74" s="7"/>
      <c r="MJ74" s="7"/>
      <c r="MK74" s="2" t="s">
        <v>173</v>
      </c>
      <c r="ML74" s="2" t="s">
        <v>127</v>
      </c>
      <c r="MM74" s="2" t="s">
        <v>130</v>
      </c>
      <c r="MN74" s="2" t="s">
        <v>130</v>
      </c>
      <c r="MO74" s="2" t="s">
        <v>140</v>
      </c>
      <c r="MP74" s="2" t="s">
        <v>130</v>
      </c>
      <c r="MQ74" s="4"/>
      <c r="MR74" s="8"/>
      <c r="MS74" s="4"/>
      <c r="MT74" s="8"/>
      <c r="MU74" s="7"/>
      <c r="MV74" s="7"/>
      <c r="MW74" s="2" t="s">
        <v>173</v>
      </c>
      <c r="MX74" s="2" t="s">
        <v>127</v>
      </c>
      <c r="MY74" s="2" t="s">
        <v>130</v>
      </c>
      <c r="MZ74" s="2" t="s">
        <v>130</v>
      </c>
      <c r="NA74" s="2" t="s">
        <v>140</v>
      </c>
      <c r="NB74" s="2" t="s">
        <v>130</v>
      </c>
      <c r="NC74" s="4"/>
      <c r="ND74" s="8"/>
      <c r="NE74" s="4"/>
      <c r="NF74" s="8"/>
      <c r="NG74" s="7"/>
      <c r="NH74" s="7"/>
      <c r="NI74" s="2" t="s">
        <v>138</v>
      </c>
      <c r="NJ74" s="2" t="s">
        <v>127</v>
      </c>
      <c r="NK74" s="2" t="s">
        <v>571</v>
      </c>
      <c r="NL74" s="2" t="s">
        <v>130</v>
      </c>
      <c r="NM74" s="2" t="s">
        <v>140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173</v>
      </c>
      <c r="OH74" s="2" t="s">
        <v>127</v>
      </c>
      <c r="OI74" s="2" t="s">
        <v>130</v>
      </c>
      <c r="OJ74" s="2" t="s">
        <v>130</v>
      </c>
      <c r="OK74" s="2" t="s">
        <v>140</v>
      </c>
      <c r="OL74" s="2" t="s">
        <v>130</v>
      </c>
      <c r="OM74" s="4"/>
      <c r="ON74" s="8"/>
      <c r="OO74" s="4"/>
      <c r="OP74" s="8"/>
      <c r="OQ74" s="7"/>
      <c r="OR74" s="7"/>
      <c r="OS74" s="2" t="s">
        <v>170</v>
      </c>
      <c r="OT74" s="2" t="s">
        <v>127</v>
      </c>
      <c r="OU74" s="2" t="s">
        <v>130</v>
      </c>
      <c r="OV74" s="2" t="s">
        <v>130</v>
      </c>
      <c r="OW74" s="2" t="s">
        <v>140</v>
      </c>
      <c r="OX74" s="2" t="s">
        <v>130</v>
      </c>
      <c r="OY74" s="4"/>
      <c r="OZ74" s="8"/>
      <c r="PA74" s="4"/>
      <c r="PB74" s="8"/>
      <c r="PC74" s="7"/>
      <c r="PD74" s="7"/>
      <c r="PE74" s="2" t="s">
        <v>173</v>
      </c>
      <c r="PF74" s="2" t="s">
        <v>127</v>
      </c>
      <c r="PG74" s="2" t="s">
        <v>130</v>
      </c>
      <c r="PH74" s="2" t="s">
        <v>130</v>
      </c>
      <c r="PI74" s="2" t="s">
        <v>140</v>
      </c>
      <c r="PJ74" s="2" t="s">
        <v>130</v>
      </c>
      <c r="PK74" s="4"/>
      <c r="PL74" s="8"/>
      <c r="PM74" s="4"/>
      <c r="PN74" s="8"/>
      <c r="PO74" s="7"/>
      <c r="PP74" s="7"/>
      <c r="PQ74" s="2" t="s">
        <v>173</v>
      </c>
      <c r="PR74" s="2" t="s">
        <v>127</v>
      </c>
      <c r="PS74" s="2" t="s">
        <v>130</v>
      </c>
      <c r="PT74" s="2" t="s">
        <v>130</v>
      </c>
      <c r="PU74" s="2" t="s">
        <v>140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173</v>
      </c>
      <c r="QP74" s="2" t="s">
        <v>127</v>
      </c>
      <c r="QQ74" s="2" t="s">
        <v>130</v>
      </c>
      <c r="QR74" s="2" t="s">
        <v>130</v>
      </c>
      <c r="QS74" s="2" t="s">
        <v>140</v>
      </c>
      <c r="QT74" s="2" t="s">
        <v>130</v>
      </c>
    </row>
    <row r="75">
      <c r="A75" s="2" t="s">
        <v>848</v>
      </c>
      <c r="B75" s="2" t="s">
        <v>119</v>
      </c>
      <c r="C75" s="2" t="s">
        <v>849</v>
      </c>
      <c r="D75" s="2" t="s">
        <v>121</v>
      </c>
      <c r="E75" s="2" t="s">
        <v>122</v>
      </c>
      <c r="F75" s="2" t="s">
        <v>850</v>
      </c>
      <c r="G75" s="2" t="s">
        <v>130</v>
      </c>
      <c r="H75" s="2" t="s">
        <v>130</v>
      </c>
      <c r="I75" s="2" t="s">
        <v>851</v>
      </c>
      <c r="J75" s="2" t="s">
        <v>125</v>
      </c>
      <c r="K75" s="2" t="s">
        <v>126</v>
      </c>
      <c r="L75" s="3">
        <v>37.35</v>
      </c>
      <c r="M75" s="3">
        <v>39.22</v>
      </c>
      <c r="N75" s="3">
        <v>89.99</v>
      </c>
      <c r="O75" s="2" t="s">
        <v>127</v>
      </c>
      <c r="P75" s="2" t="s">
        <v>434</v>
      </c>
      <c r="Q75" s="2" t="s">
        <v>129</v>
      </c>
      <c r="R75" s="2" t="s">
        <v>20</v>
      </c>
      <c r="S75" s="2" t="s">
        <v>130</v>
      </c>
      <c r="T75" s="2" t="s">
        <v>130</v>
      </c>
      <c r="U75" s="2" t="s">
        <v>409</v>
      </c>
      <c r="V75" s="2" t="s">
        <v>133</v>
      </c>
      <c r="W75" s="2" t="s">
        <v>130</v>
      </c>
      <c r="X75" s="2" t="s">
        <v>130</v>
      </c>
      <c r="Y75" s="2" t="s">
        <v>852</v>
      </c>
      <c r="Z75" s="4"/>
      <c r="AA75" s="4">
        <f>=ROUNDDOWN({0},0)</f>
      </c>
      <c r="AB75" s="5"/>
      <c r="AC75" s="2" t="s">
        <v>130</v>
      </c>
      <c r="AD75" s="4"/>
      <c r="AE75" s="4"/>
      <c r="AF75" s="6"/>
      <c r="AG75" s="6"/>
      <c r="AH75" s="7">
        <v>0.4098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</v>
      </c>
      <c r="AQ75" s="8">
        <v>37.35</v>
      </c>
      <c r="AR75" s="4"/>
      <c r="AS75" s="8"/>
      <c r="AT75" s="7"/>
      <c r="AU75" s="7"/>
      <c r="AV75" s="4">
        <v>21</v>
      </c>
      <c r="AW75" s="8">
        <v>1243.35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0.03</v>
      </c>
      <c r="BC75" s="4">
        <v>21</v>
      </c>
      <c r="BD75" s="8">
        <v>1243.35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1</v>
      </c>
      <c r="BJ75" s="4">
        <v>1</v>
      </c>
      <c r="BK75" s="8">
        <v>37.35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130</v>
      </c>
      <c r="BV75" s="2" t="s">
        <v>130</v>
      </c>
      <c r="BW75" s="2" t="s">
        <v>130</v>
      </c>
      <c r="BX75" s="2" t="s">
        <v>130</v>
      </c>
      <c r="BY75" s="2" t="s">
        <v>130</v>
      </c>
      <c r="BZ75" s="2" t="s">
        <v>130</v>
      </c>
      <c r="CA75" s="4"/>
      <c r="CB75" s="8"/>
      <c r="CC75" s="4"/>
      <c r="CD75" s="8"/>
      <c r="CE75" s="7"/>
      <c r="CF75" s="7"/>
      <c r="CG75" s="2" t="s">
        <v>130</v>
      </c>
      <c r="CH75" s="2" t="s">
        <v>130</v>
      </c>
      <c r="CI75" s="2" t="s">
        <v>130</v>
      </c>
      <c r="CJ75" s="2" t="s">
        <v>130</v>
      </c>
      <c r="CK75" s="2" t="s">
        <v>130</v>
      </c>
      <c r="CL75" s="2" t="s">
        <v>130</v>
      </c>
      <c r="CM75" s="4"/>
      <c r="CN75" s="8"/>
      <c r="CO75" s="4"/>
      <c r="CP75" s="8"/>
      <c r="CQ75" s="7"/>
      <c r="CR75" s="7"/>
      <c r="CS75" s="2" t="s">
        <v>130</v>
      </c>
      <c r="CT75" s="2" t="s">
        <v>130</v>
      </c>
      <c r="CU75" s="2" t="s">
        <v>130</v>
      </c>
      <c r="CV75" s="2" t="s">
        <v>130</v>
      </c>
      <c r="CW75" s="2" t="s">
        <v>130</v>
      </c>
      <c r="CX75" s="2" t="s">
        <v>130</v>
      </c>
      <c r="CY75" s="4"/>
      <c r="CZ75" s="8"/>
      <c r="DA75" s="4"/>
      <c r="DB75" s="8"/>
      <c r="DC75" s="7"/>
      <c r="DD75" s="7"/>
      <c r="DE75" s="2" t="s">
        <v>130</v>
      </c>
      <c r="DF75" s="2" t="s">
        <v>130</v>
      </c>
      <c r="DG75" s="2" t="s">
        <v>130</v>
      </c>
      <c r="DH75" s="2" t="s">
        <v>130</v>
      </c>
      <c r="DI75" s="2" t="s">
        <v>130</v>
      </c>
      <c r="DJ75" s="2" t="s">
        <v>130</v>
      </c>
      <c r="DK75" s="4">
        <v>1</v>
      </c>
      <c r="DL75" s="8">
        <v>37.35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852</v>
      </c>
      <c r="DT75" s="2" t="s">
        <v>853</v>
      </c>
      <c r="DU75" s="2" t="s">
        <v>140</v>
      </c>
      <c r="DV75" s="2" t="s">
        <v>130</v>
      </c>
      <c r="DW75" s="4"/>
      <c r="DX75" s="8"/>
      <c r="DY75" s="4"/>
      <c r="DZ75" s="8"/>
      <c r="EA75" s="7"/>
      <c r="EB75" s="7"/>
      <c r="EC75" s="2" t="s">
        <v>130</v>
      </c>
      <c r="ED75" s="2" t="s">
        <v>130</v>
      </c>
      <c r="EE75" s="2" t="s">
        <v>130</v>
      </c>
      <c r="EF75" s="2" t="s">
        <v>130</v>
      </c>
      <c r="EG75" s="2" t="s">
        <v>130</v>
      </c>
      <c r="EH75" s="2" t="s">
        <v>130</v>
      </c>
      <c r="EI75" s="4"/>
      <c r="EJ75" s="8"/>
      <c r="EK75" s="4"/>
      <c r="EL75" s="8"/>
      <c r="EM75" s="7"/>
      <c r="EN75" s="7"/>
      <c r="EO75" s="2" t="s">
        <v>130</v>
      </c>
      <c r="EP75" s="2" t="s">
        <v>130</v>
      </c>
      <c r="EQ75" s="2" t="s">
        <v>130</v>
      </c>
      <c r="ER75" s="2" t="s">
        <v>130</v>
      </c>
      <c r="ES75" s="2" t="s">
        <v>130</v>
      </c>
      <c r="ET75" s="2" t="s">
        <v>130</v>
      </c>
      <c r="EU75" s="4"/>
      <c r="EV75" s="8"/>
      <c r="EW75" s="4"/>
      <c r="EX75" s="8"/>
      <c r="EY75" s="7"/>
      <c r="EZ75" s="7"/>
      <c r="FA75" s="2" t="s">
        <v>130</v>
      </c>
      <c r="FB75" s="2" t="s">
        <v>130</v>
      </c>
      <c r="FC75" s="2" t="s">
        <v>130</v>
      </c>
      <c r="FD75" s="2" t="s">
        <v>130</v>
      </c>
      <c r="FE75" s="2" t="s">
        <v>130</v>
      </c>
      <c r="FF75" s="2" t="s">
        <v>130</v>
      </c>
      <c r="FG75" s="4"/>
      <c r="FH75" s="8"/>
      <c r="FI75" s="4"/>
      <c r="FJ75" s="8"/>
      <c r="FK75" s="7"/>
      <c r="FL75" s="7"/>
      <c r="FM75" s="2" t="s">
        <v>130</v>
      </c>
      <c r="FN75" s="2" t="s">
        <v>130</v>
      </c>
      <c r="FO75" s="2" t="s">
        <v>130</v>
      </c>
      <c r="FP75" s="2" t="s">
        <v>130</v>
      </c>
      <c r="FQ75" s="2" t="s">
        <v>130</v>
      </c>
      <c r="FR75" s="2" t="s">
        <v>130</v>
      </c>
      <c r="FS75" s="4"/>
      <c r="FT75" s="8"/>
      <c r="FU75" s="4"/>
      <c r="FV75" s="8"/>
      <c r="FW75" s="7"/>
      <c r="FX75" s="7"/>
      <c r="FY75" s="2" t="s">
        <v>130</v>
      </c>
      <c r="FZ75" s="2" t="s">
        <v>130</v>
      </c>
      <c r="GA75" s="2" t="s">
        <v>130</v>
      </c>
      <c r="GB75" s="2" t="s">
        <v>130</v>
      </c>
      <c r="GC75" s="2" t="s">
        <v>130</v>
      </c>
      <c r="GD75" s="2" t="s">
        <v>130</v>
      </c>
      <c r="GE75" s="4"/>
      <c r="GF75" s="8"/>
      <c r="GG75" s="4"/>
      <c r="GH75" s="8"/>
      <c r="GI75" s="7"/>
      <c r="GJ75" s="7"/>
      <c r="GK75" s="2" t="s">
        <v>130</v>
      </c>
      <c r="GL75" s="2" t="s">
        <v>130</v>
      </c>
      <c r="GM75" s="2" t="s">
        <v>130</v>
      </c>
      <c r="GN75" s="2" t="s">
        <v>130</v>
      </c>
      <c r="GO75" s="2" t="s">
        <v>130</v>
      </c>
      <c r="GP75" s="2" t="s">
        <v>130</v>
      </c>
      <c r="GQ75" s="4"/>
      <c r="GR75" s="8"/>
      <c r="GS75" s="4"/>
      <c r="GT75" s="8"/>
      <c r="GU75" s="7"/>
      <c r="GV75" s="7"/>
      <c r="GW75" s="2" t="s">
        <v>130</v>
      </c>
      <c r="GX75" s="2" t="s">
        <v>130</v>
      </c>
      <c r="GY75" s="2" t="s">
        <v>130</v>
      </c>
      <c r="GZ75" s="2" t="s">
        <v>130</v>
      </c>
      <c r="HA75" s="2" t="s">
        <v>130</v>
      </c>
      <c r="HB75" s="2" t="s">
        <v>130</v>
      </c>
      <c r="HC75" s="4"/>
      <c r="HD75" s="8"/>
      <c r="HE75" s="4"/>
      <c r="HF75" s="8"/>
      <c r="HG75" s="7"/>
      <c r="HH75" s="7"/>
      <c r="HI75" s="2" t="s">
        <v>130</v>
      </c>
      <c r="HJ75" s="2" t="s">
        <v>130</v>
      </c>
      <c r="HK75" s="2" t="s">
        <v>130</v>
      </c>
      <c r="HL75" s="2" t="s">
        <v>130</v>
      </c>
      <c r="HM75" s="2" t="s">
        <v>130</v>
      </c>
      <c r="HN75" s="2" t="s">
        <v>130</v>
      </c>
      <c r="HO75" s="4"/>
      <c r="HP75" s="8"/>
      <c r="HQ75" s="4"/>
      <c r="HR75" s="8"/>
      <c r="HS75" s="7"/>
      <c r="HT75" s="7"/>
      <c r="HU75" s="2" t="s">
        <v>130</v>
      </c>
      <c r="HV75" s="2" t="s">
        <v>130</v>
      </c>
      <c r="HW75" s="2" t="s">
        <v>130</v>
      </c>
      <c r="HX75" s="2" t="s">
        <v>130</v>
      </c>
      <c r="HY75" s="2" t="s">
        <v>130</v>
      </c>
      <c r="HZ75" s="2" t="s">
        <v>130</v>
      </c>
      <c r="IA75" s="4"/>
      <c r="IB75" s="8"/>
      <c r="IC75" s="4"/>
      <c r="ID75" s="8"/>
      <c r="IE75" s="7"/>
      <c r="IF75" s="7"/>
      <c r="IG75" s="2" t="s">
        <v>130</v>
      </c>
      <c r="IH75" s="2" t="s">
        <v>130</v>
      </c>
      <c r="II75" s="2" t="s">
        <v>130</v>
      </c>
      <c r="IJ75" s="2" t="s">
        <v>130</v>
      </c>
      <c r="IK75" s="2" t="s">
        <v>130</v>
      </c>
      <c r="IL75" s="2" t="s">
        <v>130</v>
      </c>
      <c r="IM75" s="4"/>
      <c r="IN75" s="8"/>
      <c r="IO75" s="4"/>
      <c r="IP75" s="8"/>
      <c r="IQ75" s="7"/>
      <c r="IR75" s="7"/>
      <c r="IS75" s="2" t="s">
        <v>130</v>
      </c>
      <c r="IT75" s="2" t="s">
        <v>130</v>
      </c>
      <c r="IU75" s="2" t="s">
        <v>130</v>
      </c>
      <c r="IV75" s="2" t="s">
        <v>130</v>
      </c>
      <c r="IW75" s="2" t="s">
        <v>130</v>
      </c>
      <c r="IX75" s="2" t="s">
        <v>130</v>
      </c>
      <c r="IY75" s="4"/>
      <c r="IZ75" s="8"/>
      <c r="JA75" s="4"/>
      <c r="JB75" s="8"/>
      <c r="JC75" s="7"/>
      <c r="JD75" s="7"/>
      <c r="JE75" s="2" t="s">
        <v>130</v>
      </c>
      <c r="JF75" s="2" t="s">
        <v>130</v>
      </c>
      <c r="JG75" s="2" t="s">
        <v>130</v>
      </c>
      <c r="JH75" s="2" t="s">
        <v>130</v>
      </c>
      <c r="JI75" s="2" t="s">
        <v>130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130</v>
      </c>
      <c r="KD75" s="2" t="s">
        <v>130</v>
      </c>
      <c r="KE75" s="2" t="s">
        <v>130</v>
      </c>
      <c r="KF75" s="2" t="s">
        <v>130</v>
      </c>
      <c r="KG75" s="2" t="s">
        <v>130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130</v>
      </c>
      <c r="LZ75" s="2" t="s">
        <v>130</v>
      </c>
      <c r="MA75" s="2" t="s">
        <v>130</v>
      </c>
      <c r="MB75" s="2" t="s">
        <v>130</v>
      </c>
      <c r="MC75" s="2" t="s">
        <v>130</v>
      </c>
      <c r="MD75" s="2" t="s">
        <v>130</v>
      </c>
      <c r="ME75" s="4"/>
      <c r="MF75" s="8"/>
      <c r="MG75" s="4"/>
      <c r="MH75" s="8"/>
      <c r="MI75" s="7"/>
      <c r="MJ75" s="7"/>
      <c r="MK75" s="2" t="s">
        <v>130</v>
      </c>
      <c r="ML75" s="2" t="s">
        <v>130</v>
      </c>
      <c r="MM75" s="2" t="s">
        <v>130</v>
      </c>
      <c r="MN75" s="2" t="s">
        <v>130</v>
      </c>
      <c r="MO75" s="2" t="s">
        <v>130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130</v>
      </c>
      <c r="QD75" s="2" t="s">
        <v>130</v>
      </c>
      <c r="QE75" s="2" t="s">
        <v>130</v>
      </c>
      <c r="QF75" s="2" t="s">
        <v>130</v>
      </c>
      <c r="QG75" s="2" t="s">
        <v>130</v>
      </c>
      <c r="QH75" s="2" t="s">
        <v>130</v>
      </c>
      <c r="QI75" s="4"/>
      <c r="QJ75" s="8"/>
      <c r="QK75" s="4"/>
      <c r="QL75" s="8"/>
      <c r="QM75" s="7"/>
      <c r="QN75" s="7"/>
      <c r="QO75" s="2" t="s">
        <v>130</v>
      </c>
      <c r="QP75" s="2" t="s">
        <v>130</v>
      </c>
      <c r="QQ75" s="2" t="s">
        <v>130</v>
      </c>
      <c r="QR75" s="2" t="s">
        <v>130</v>
      </c>
      <c r="QS75" s="2" t="s">
        <v>130</v>
      </c>
      <c r="QT75" s="2" t="s">
        <v>130</v>
      </c>
    </row>
    <row r="76">
      <c r="A76" s="2" t="s">
        <v>854</v>
      </c>
      <c r="B76" s="2" t="s">
        <v>119</v>
      </c>
      <c r="C76" s="2" t="s">
        <v>849</v>
      </c>
      <c r="D76" s="2" t="s">
        <v>121</v>
      </c>
      <c r="E76" s="2" t="s">
        <v>122</v>
      </c>
      <c r="F76" s="2" t="s">
        <v>850</v>
      </c>
      <c r="G76" s="2" t="s">
        <v>130</v>
      </c>
      <c r="H76" s="2" t="s">
        <v>130</v>
      </c>
      <c r="I76" s="2" t="s">
        <v>851</v>
      </c>
      <c r="J76" s="2" t="s">
        <v>855</v>
      </c>
      <c r="K76" s="2" t="s">
        <v>126</v>
      </c>
      <c r="L76" s="3">
        <v>37.35</v>
      </c>
      <c r="M76" s="3">
        <v>39.22</v>
      </c>
      <c r="N76" s="3">
        <v>89.99</v>
      </c>
      <c r="O76" s="2" t="s">
        <v>127</v>
      </c>
      <c r="P76" s="2" t="s">
        <v>434</v>
      </c>
      <c r="Q76" s="2" t="s">
        <v>129</v>
      </c>
      <c r="R76" s="2" t="s">
        <v>20</v>
      </c>
      <c r="S76" s="2" t="s">
        <v>130</v>
      </c>
      <c r="T76" s="2" t="s">
        <v>130</v>
      </c>
      <c r="U76" s="2" t="s">
        <v>409</v>
      </c>
      <c r="V76" s="2" t="s">
        <v>133</v>
      </c>
      <c r="W76" s="2" t="s">
        <v>130</v>
      </c>
      <c r="X76" s="2" t="s">
        <v>130</v>
      </c>
      <c r="Y76" s="2" t="s">
        <v>852</v>
      </c>
      <c r="Z76" s="4"/>
      <c r="AA76" s="4">
        <f>=ROUNDDOWN({0},0)</f>
      </c>
      <c r="AB76" s="5"/>
      <c r="AC76" s="2" t="s">
        <v>130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/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130</v>
      </c>
      <c r="BV76" s="2" t="s">
        <v>130</v>
      </c>
      <c r="BW76" s="2" t="s">
        <v>130</v>
      </c>
      <c r="BX76" s="2" t="s">
        <v>130</v>
      </c>
      <c r="BY76" s="2" t="s">
        <v>130</v>
      </c>
      <c r="BZ76" s="2" t="s">
        <v>130</v>
      </c>
      <c r="CA76" s="4"/>
      <c r="CB76" s="8"/>
      <c r="CC76" s="4"/>
      <c r="CD76" s="8"/>
      <c r="CE76" s="7"/>
      <c r="CF76" s="7"/>
      <c r="CG76" s="2" t="s">
        <v>130</v>
      </c>
      <c r="CH76" s="2" t="s">
        <v>130</v>
      </c>
      <c r="CI76" s="2" t="s">
        <v>130</v>
      </c>
      <c r="CJ76" s="2" t="s">
        <v>130</v>
      </c>
      <c r="CK76" s="2" t="s">
        <v>130</v>
      </c>
      <c r="CL76" s="2" t="s">
        <v>130</v>
      </c>
      <c r="CM76" s="4"/>
      <c r="CN76" s="8"/>
      <c r="CO76" s="4"/>
      <c r="CP76" s="8"/>
      <c r="CQ76" s="7"/>
      <c r="CR76" s="7"/>
      <c r="CS76" s="2" t="s">
        <v>130</v>
      </c>
      <c r="CT76" s="2" t="s">
        <v>130</v>
      </c>
      <c r="CU76" s="2" t="s">
        <v>130</v>
      </c>
      <c r="CV76" s="2" t="s">
        <v>130</v>
      </c>
      <c r="CW76" s="2" t="s">
        <v>130</v>
      </c>
      <c r="CX76" s="2" t="s">
        <v>130</v>
      </c>
      <c r="CY76" s="4"/>
      <c r="CZ76" s="8"/>
      <c r="DA76" s="4"/>
      <c r="DB76" s="8"/>
      <c r="DC76" s="7"/>
      <c r="DD76" s="7"/>
      <c r="DE76" s="2" t="s">
        <v>130</v>
      </c>
      <c r="DF76" s="2" t="s">
        <v>130</v>
      </c>
      <c r="DG76" s="2" t="s">
        <v>130</v>
      </c>
      <c r="DH76" s="2" t="s">
        <v>130</v>
      </c>
      <c r="DI76" s="2" t="s">
        <v>130</v>
      </c>
      <c r="DJ76" s="2" t="s">
        <v>130</v>
      </c>
      <c r="DK76" s="4"/>
      <c r="DL76" s="8"/>
      <c r="DM76" s="4"/>
      <c r="DN76" s="8"/>
      <c r="DO76" s="7"/>
      <c r="DP76" s="7"/>
      <c r="DQ76" s="2" t="s">
        <v>138</v>
      </c>
      <c r="DR76" s="2" t="s">
        <v>127</v>
      </c>
      <c r="DS76" s="2" t="s">
        <v>852</v>
      </c>
      <c r="DT76" s="2" t="s">
        <v>856</v>
      </c>
      <c r="DU76" s="2" t="s">
        <v>140</v>
      </c>
      <c r="DV76" s="2" t="s">
        <v>130</v>
      </c>
      <c r="DW76" s="4"/>
      <c r="DX76" s="8"/>
      <c r="DY76" s="4"/>
      <c r="DZ76" s="8"/>
      <c r="EA76" s="7"/>
      <c r="EB76" s="7"/>
      <c r="EC76" s="2" t="s">
        <v>130</v>
      </c>
      <c r="ED76" s="2" t="s">
        <v>130</v>
      </c>
      <c r="EE76" s="2" t="s">
        <v>130</v>
      </c>
      <c r="EF76" s="2" t="s">
        <v>130</v>
      </c>
      <c r="EG76" s="2" t="s">
        <v>130</v>
      </c>
      <c r="EH76" s="2" t="s">
        <v>130</v>
      </c>
      <c r="EI76" s="4"/>
      <c r="EJ76" s="8"/>
      <c r="EK76" s="4"/>
      <c r="EL76" s="8"/>
      <c r="EM76" s="7"/>
      <c r="EN76" s="7"/>
      <c r="EO76" s="2" t="s">
        <v>130</v>
      </c>
      <c r="EP76" s="2" t="s">
        <v>130</v>
      </c>
      <c r="EQ76" s="2" t="s">
        <v>130</v>
      </c>
      <c r="ER76" s="2" t="s">
        <v>130</v>
      </c>
      <c r="ES76" s="2" t="s">
        <v>130</v>
      </c>
      <c r="ET76" s="2" t="s">
        <v>130</v>
      </c>
      <c r="EU76" s="4"/>
      <c r="EV76" s="8"/>
      <c r="EW76" s="4"/>
      <c r="EX76" s="8"/>
      <c r="EY76" s="7"/>
      <c r="EZ76" s="7"/>
      <c r="FA76" s="2" t="s">
        <v>130</v>
      </c>
      <c r="FB76" s="2" t="s">
        <v>130</v>
      </c>
      <c r="FC76" s="2" t="s">
        <v>130</v>
      </c>
      <c r="FD76" s="2" t="s">
        <v>130</v>
      </c>
      <c r="FE76" s="2" t="s">
        <v>130</v>
      </c>
      <c r="FF76" s="2" t="s">
        <v>130</v>
      </c>
      <c r="FG76" s="4"/>
      <c r="FH76" s="8"/>
      <c r="FI76" s="4"/>
      <c r="FJ76" s="8"/>
      <c r="FK76" s="7"/>
      <c r="FL76" s="7"/>
      <c r="FM76" s="2" t="s">
        <v>130</v>
      </c>
      <c r="FN76" s="2" t="s">
        <v>130</v>
      </c>
      <c r="FO76" s="2" t="s">
        <v>130</v>
      </c>
      <c r="FP76" s="2" t="s">
        <v>130</v>
      </c>
      <c r="FQ76" s="2" t="s">
        <v>130</v>
      </c>
      <c r="FR76" s="2" t="s">
        <v>130</v>
      </c>
      <c r="FS76" s="4"/>
      <c r="FT76" s="8"/>
      <c r="FU76" s="4"/>
      <c r="FV76" s="8"/>
      <c r="FW76" s="7"/>
      <c r="FX76" s="7"/>
      <c r="FY76" s="2" t="s">
        <v>130</v>
      </c>
      <c r="FZ76" s="2" t="s">
        <v>130</v>
      </c>
      <c r="GA76" s="2" t="s">
        <v>130</v>
      </c>
      <c r="GB76" s="2" t="s">
        <v>130</v>
      </c>
      <c r="GC76" s="2" t="s">
        <v>130</v>
      </c>
      <c r="GD76" s="2" t="s">
        <v>130</v>
      </c>
      <c r="GE76" s="4"/>
      <c r="GF76" s="8"/>
      <c r="GG76" s="4"/>
      <c r="GH76" s="8"/>
      <c r="GI76" s="7"/>
      <c r="GJ76" s="7"/>
      <c r="GK76" s="2" t="s">
        <v>130</v>
      </c>
      <c r="GL76" s="2" t="s">
        <v>130</v>
      </c>
      <c r="GM76" s="2" t="s">
        <v>130</v>
      </c>
      <c r="GN76" s="2" t="s">
        <v>130</v>
      </c>
      <c r="GO76" s="2" t="s">
        <v>130</v>
      </c>
      <c r="GP76" s="2" t="s">
        <v>130</v>
      </c>
      <c r="GQ76" s="4"/>
      <c r="GR76" s="8"/>
      <c r="GS76" s="4"/>
      <c r="GT76" s="8"/>
      <c r="GU76" s="7"/>
      <c r="GV76" s="7"/>
      <c r="GW76" s="2" t="s">
        <v>130</v>
      </c>
      <c r="GX76" s="2" t="s">
        <v>130</v>
      </c>
      <c r="GY76" s="2" t="s">
        <v>130</v>
      </c>
      <c r="GZ76" s="2" t="s">
        <v>130</v>
      </c>
      <c r="HA76" s="2" t="s">
        <v>130</v>
      </c>
      <c r="HB76" s="2" t="s">
        <v>130</v>
      </c>
      <c r="HC76" s="4"/>
      <c r="HD76" s="8"/>
      <c r="HE76" s="4"/>
      <c r="HF76" s="8"/>
      <c r="HG76" s="7"/>
      <c r="HH76" s="7"/>
      <c r="HI76" s="2" t="s">
        <v>130</v>
      </c>
      <c r="HJ76" s="2" t="s">
        <v>130</v>
      </c>
      <c r="HK76" s="2" t="s">
        <v>130</v>
      </c>
      <c r="HL76" s="2" t="s">
        <v>130</v>
      </c>
      <c r="HM76" s="2" t="s">
        <v>130</v>
      </c>
      <c r="HN76" s="2" t="s">
        <v>130</v>
      </c>
      <c r="HO76" s="4"/>
      <c r="HP76" s="8"/>
      <c r="HQ76" s="4"/>
      <c r="HR76" s="8"/>
      <c r="HS76" s="7"/>
      <c r="HT76" s="7"/>
      <c r="HU76" s="2" t="s">
        <v>130</v>
      </c>
      <c r="HV76" s="2" t="s">
        <v>130</v>
      </c>
      <c r="HW76" s="2" t="s">
        <v>130</v>
      </c>
      <c r="HX76" s="2" t="s">
        <v>130</v>
      </c>
      <c r="HY76" s="2" t="s">
        <v>130</v>
      </c>
      <c r="HZ76" s="2" t="s">
        <v>130</v>
      </c>
      <c r="IA76" s="4"/>
      <c r="IB76" s="8"/>
      <c r="IC76" s="4"/>
      <c r="ID76" s="8"/>
      <c r="IE76" s="7"/>
      <c r="IF76" s="7"/>
      <c r="IG76" s="2" t="s">
        <v>130</v>
      </c>
      <c r="IH76" s="2" t="s">
        <v>130</v>
      </c>
      <c r="II76" s="2" t="s">
        <v>130</v>
      </c>
      <c r="IJ76" s="2" t="s">
        <v>130</v>
      </c>
      <c r="IK76" s="2" t="s">
        <v>130</v>
      </c>
      <c r="IL76" s="2" t="s">
        <v>130</v>
      </c>
      <c r="IM76" s="4"/>
      <c r="IN76" s="8"/>
      <c r="IO76" s="4"/>
      <c r="IP76" s="8"/>
      <c r="IQ76" s="7"/>
      <c r="IR76" s="7"/>
      <c r="IS76" s="2" t="s">
        <v>130</v>
      </c>
      <c r="IT76" s="2" t="s">
        <v>130</v>
      </c>
      <c r="IU76" s="2" t="s">
        <v>130</v>
      </c>
      <c r="IV76" s="2" t="s">
        <v>130</v>
      </c>
      <c r="IW76" s="2" t="s">
        <v>130</v>
      </c>
      <c r="IX76" s="2" t="s">
        <v>130</v>
      </c>
      <c r="IY76" s="4"/>
      <c r="IZ76" s="8"/>
      <c r="JA76" s="4"/>
      <c r="JB76" s="8"/>
      <c r="JC76" s="7"/>
      <c r="JD76" s="7"/>
      <c r="JE76" s="2" t="s">
        <v>130</v>
      </c>
      <c r="JF76" s="2" t="s">
        <v>130</v>
      </c>
      <c r="JG76" s="2" t="s">
        <v>130</v>
      </c>
      <c r="JH76" s="2" t="s">
        <v>130</v>
      </c>
      <c r="JI76" s="2" t="s">
        <v>130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130</v>
      </c>
      <c r="KD76" s="2" t="s">
        <v>130</v>
      </c>
      <c r="KE76" s="2" t="s">
        <v>130</v>
      </c>
      <c r="KF76" s="2" t="s">
        <v>130</v>
      </c>
      <c r="KG76" s="2" t="s">
        <v>130</v>
      </c>
      <c r="KH76" s="2" t="s">
        <v>130</v>
      </c>
      <c r="KI76" s="4"/>
      <c r="KJ76" s="8"/>
      <c r="KK76" s="4"/>
      <c r="KL76" s="8"/>
      <c r="KM76" s="7"/>
      <c r="KN76" s="7"/>
      <c r="KO76" s="2" t="s">
        <v>130</v>
      </c>
      <c r="KP76" s="2" t="s">
        <v>130</v>
      </c>
      <c r="KQ76" s="2" t="s">
        <v>130</v>
      </c>
      <c r="KR76" s="2" t="s">
        <v>130</v>
      </c>
      <c r="KS76" s="2" t="s">
        <v>130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130</v>
      </c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130</v>
      </c>
      <c r="LZ76" s="2" t="s">
        <v>130</v>
      </c>
      <c r="MA76" s="2" t="s">
        <v>130</v>
      </c>
      <c r="MB76" s="2" t="s">
        <v>130</v>
      </c>
      <c r="MC76" s="2" t="s">
        <v>130</v>
      </c>
      <c r="MD76" s="2" t="s">
        <v>130</v>
      </c>
      <c r="ME76" s="4"/>
      <c r="MF76" s="8"/>
      <c r="MG76" s="4"/>
      <c r="MH76" s="8"/>
      <c r="MI76" s="7"/>
      <c r="MJ76" s="7"/>
      <c r="MK76" s="2" t="s">
        <v>130</v>
      </c>
      <c r="ML76" s="2" t="s">
        <v>130</v>
      </c>
      <c r="MM76" s="2" t="s">
        <v>130</v>
      </c>
      <c r="MN76" s="2" t="s">
        <v>130</v>
      </c>
      <c r="MO76" s="2" t="s">
        <v>130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130</v>
      </c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4"/>
      <c r="ON76" s="8"/>
      <c r="OO76" s="4"/>
      <c r="OP76" s="8"/>
      <c r="OQ76" s="7"/>
      <c r="OR76" s="7"/>
      <c r="OS76" s="2" t="s">
        <v>130</v>
      </c>
      <c r="OT76" s="2" t="s">
        <v>130</v>
      </c>
      <c r="OU76" s="2" t="s">
        <v>130</v>
      </c>
      <c r="OV76" s="2" t="s">
        <v>130</v>
      </c>
      <c r="OW76" s="2" t="s">
        <v>130</v>
      </c>
      <c r="OX76" s="2" t="s">
        <v>130</v>
      </c>
      <c r="OY76" s="4"/>
      <c r="OZ76" s="8"/>
      <c r="PA76" s="4"/>
      <c r="PB76" s="8"/>
      <c r="PC76" s="7"/>
      <c r="PD76" s="7"/>
      <c r="PE76" s="2" t="s">
        <v>130</v>
      </c>
      <c r="PF76" s="2" t="s">
        <v>130</v>
      </c>
      <c r="PG76" s="2" t="s">
        <v>130</v>
      </c>
      <c r="PH76" s="2" t="s">
        <v>130</v>
      </c>
      <c r="PI76" s="2" t="s">
        <v>130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130</v>
      </c>
      <c r="QD76" s="2" t="s">
        <v>130</v>
      </c>
      <c r="QE76" s="2" t="s">
        <v>130</v>
      </c>
      <c r="QF76" s="2" t="s">
        <v>130</v>
      </c>
      <c r="QG76" s="2" t="s">
        <v>130</v>
      </c>
      <c r="QH76" s="2" t="s">
        <v>130</v>
      </c>
      <c r="QI76" s="4"/>
      <c r="QJ76" s="8"/>
      <c r="QK76" s="4"/>
      <c r="QL76" s="8"/>
      <c r="QM76" s="7"/>
      <c r="QN76" s="7"/>
      <c r="QO76" s="2" t="s">
        <v>130</v>
      </c>
      <c r="QP76" s="2" t="s">
        <v>130</v>
      </c>
      <c r="QQ76" s="2" t="s">
        <v>130</v>
      </c>
      <c r="QR76" s="2" t="s">
        <v>130</v>
      </c>
      <c r="QS76" s="2" t="s">
        <v>130</v>
      </c>
      <c r="QT76" s="2" t="s">
        <v>130</v>
      </c>
    </row>
    <row r="77">
      <c r="A77" s="2" t="s">
        <v>857</v>
      </c>
      <c r="B77" s="2" t="s">
        <v>119</v>
      </c>
      <c r="C77" s="2" t="s">
        <v>849</v>
      </c>
      <c r="D77" s="2" t="s">
        <v>121</v>
      </c>
      <c r="E77" s="2" t="s">
        <v>122</v>
      </c>
      <c r="F77" s="2" t="s">
        <v>850</v>
      </c>
      <c r="G77" s="2" t="s">
        <v>130</v>
      </c>
      <c r="H77" s="2" t="s">
        <v>130</v>
      </c>
      <c r="I77" s="2" t="s">
        <v>851</v>
      </c>
      <c r="J77" s="2" t="s">
        <v>215</v>
      </c>
      <c r="K77" s="2" t="s">
        <v>126</v>
      </c>
      <c r="L77" s="3">
        <v>41.85</v>
      </c>
      <c r="M77" s="3">
        <v>43.94</v>
      </c>
      <c r="N77" s="3">
        <v>99.99</v>
      </c>
      <c r="O77" s="2" t="s">
        <v>127</v>
      </c>
      <c r="P77" s="2" t="s">
        <v>434</v>
      </c>
      <c r="Q77" s="2" t="s">
        <v>129</v>
      </c>
      <c r="R77" s="2" t="s">
        <v>20</v>
      </c>
      <c r="S77" s="2" t="s">
        <v>130</v>
      </c>
      <c r="T77" s="2" t="s">
        <v>130</v>
      </c>
      <c r="U77" s="2" t="s">
        <v>409</v>
      </c>
      <c r="V77" s="2" t="s">
        <v>133</v>
      </c>
      <c r="W77" s="2" t="s">
        <v>130</v>
      </c>
      <c r="X77" s="2" t="s">
        <v>130</v>
      </c>
      <c r="Y77" s="2" t="s">
        <v>852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>
        <v>0.1913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1</v>
      </c>
      <c r="AQ77" s="8">
        <v>41.85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0.0337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1</v>
      </c>
      <c r="BK77" s="8">
        <v>41.85</v>
      </c>
      <c r="BL77" s="2" t="s">
        <v>20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130</v>
      </c>
      <c r="BV77" s="2" t="s">
        <v>130</v>
      </c>
      <c r="BW77" s="2" t="s">
        <v>130</v>
      </c>
      <c r="BX77" s="2" t="s">
        <v>130</v>
      </c>
      <c r="BY77" s="2" t="s">
        <v>130</v>
      </c>
      <c r="BZ77" s="2" t="s">
        <v>130</v>
      </c>
      <c r="CA77" s="4"/>
      <c r="CB77" s="8"/>
      <c r="CC77" s="4"/>
      <c r="CD77" s="8"/>
      <c r="CE77" s="7"/>
      <c r="CF77" s="7"/>
      <c r="CG77" s="2" t="s">
        <v>130</v>
      </c>
      <c r="CH77" s="2" t="s">
        <v>130</v>
      </c>
      <c r="CI77" s="2" t="s">
        <v>130</v>
      </c>
      <c r="CJ77" s="2" t="s">
        <v>130</v>
      </c>
      <c r="CK77" s="2" t="s">
        <v>130</v>
      </c>
      <c r="CL77" s="2" t="s">
        <v>130</v>
      </c>
      <c r="CM77" s="4"/>
      <c r="CN77" s="8"/>
      <c r="CO77" s="4"/>
      <c r="CP77" s="8"/>
      <c r="CQ77" s="7"/>
      <c r="CR77" s="7"/>
      <c r="CS77" s="2" t="s">
        <v>130</v>
      </c>
      <c r="CT77" s="2" t="s">
        <v>130</v>
      </c>
      <c r="CU77" s="2" t="s">
        <v>130</v>
      </c>
      <c r="CV77" s="2" t="s">
        <v>130</v>
      </c>
      <c r="CW77" s="2" t="s">
        <v>130</v>
      </c>
      <c r="CX77" s="2" t="s">
        <v>130</v>
      </c>
      <c r="CY77" s="4"/>
      <c r="CZ77" s="8"/>
      <c r="DA77" s="4"/>
      <c r="DB77" s="8"/>
      <c r="DC77" s="7"/>
      <c r="DD77" s="7"/>
      <c r="DE77" s="2" t="s">
        <v>130</v>
      </c>
      <c r="DF77" s="2" t="s">
        <v>130</v>
      </c>
      <c r="DG77" s="2" t="s">
        <v>130</v>
      </c>
      <c r="DH77" s="2" t="s">
        <v>130</v>
      </c>
      <c r="DI77" s="2" t="s">
        <v>130</v>
      </c>
      <c r="DJ77" s="2" t="s">
        <v>130</v>
      </c>
      <c r="DK77" s="4">
        <v>1</v>
      </c>
      <c r="DL77" s="8">
        <v>41.85</v>
      </c>
      <c r="DM77" s="4"/>
      <c r="DN77" s="8"/>
      <c r="DO77" s="7"/>
      <c r="DP77" s="7"/>
      <c r="DQ77" s="2" t="s">
        <v>138</v>
      </c>
      <c r="DR77" s="2" t="s">
        <v>127</v>
      </c>
      <c r="DS77" s="2" t="s">
        <v>852</v>
      </c>
      <c r="DT77" s="2" t="s">
        <v>858</v>
      </c>
      <c r="DU77" s="2" t="s">
        <v>140</v>
      </c>
      <c r="DV77" s="2" t="s">
        <v>130</v>
      </c>
      <c r="DW77" s="4"/>
      <c r="DX77" s="8"/>
      <c r="DY77" s="4"/>
      <c r="DZ77" s="8"/>
      <c r="EA77" s="7"/>
      <c r="EB77" s="7"/>
      <c r="EC77" s="2" t="s">
        <v>130</v>
      </c>
      <c r="ED77" s="2" t="s">
        <v>130</v>
      </c>
      <c r="EE77" s="2" t="s">
        <v>130</v>
      </c>
      <c r="EF77" s="2" t="s">
        <v>130</v>
      </c>
      <c r="EG77" s="2" t="s">
        <v>130</v>
      </c>
      <c r="EH77" s="2" t="s">
        <v>130</v>
      </c>
      <c r="EI77" s="4"/>
      <c r="EJ77" s="8"/>
      <c r="EK77" s="4"/>
      <c r="EL77" s="8"/>
      <c r="EM77" s="7"/>
      <c r="EN77" s="7"/>
      <c r="EO77" s="2" t="s">
        <v>130</v>
      </c>
      <c r="EP77" s="2" t="s">
        <v>130</v>
      </c>
      <c r="EQ77" s="2" t="s">
        <v>130</v>
      </c>
      <c r="ER77" s="2" t="s">
        <v>130</v>
      </c>
      <c r="ES77" s="2" t="s">
        <v>130</v>
      </c>
      <c r="ET77" s="2" t="s">
        <v>130</v>
      </c>
      <c r="EU77" s="4"/>
      <c r="EV77" s="8"/>
      <c r="EW77" s="4"/>
      <c r="EX77" s="8"/>
      <c r="EY77" s="7"/>
      <c r="EZ77" s="7"/>
      <c r="FA77" s="2" t="s">
        <v>130</v>
      </c>
      <c r="FB77" s="2" t="s">
        <v>130</v>
      </c>
      <c r="FC77" s="2" t="s">
        <v>130</v>
      </c>
      <c r="FD77" s="2" t="s">
        <v>130</v>
      </c>
      <c r="FE77" s="2" t="s">
        <v>130</v>
      </c>
      <c r="FF77" s="2" t="s">
        <v>130</v>
      </c>
      <c r="FG77" s="4"/>
      <c r="FH77" s="8"/>
      <c r="FI77" s="4"/>
      <c r="FJ77" s="8"/>
      <c r="FK77" s="7"/>
      <c r="FL77" s="7"/>
      <c r="FM77" s="2" t="s">
        <v>130</v>
      </c>
      <c r="FN77" s="2" t="s">
        <v>130</v>
      </c>
      <c r="FO77" s="2" t="s">
        <v>130</v>
      </c>
      <c r="FP77" s="2" t="s">
        <v>130</v>
      </c>
      <c r="FQ77" s="2" t="s">
        <v>130</v>
      </c>
      <c r="FR77" s="2" t="s">
        <v>130</v>
      </c>
      <c r="FS77" s="4"/>
      <c r="FT77" s="8"/>
      <c r="FU77" s="4"/>
      <c r="FV77" s="8"/>
      <c r="FW77" s="7"/>
      <c r="FX77" s="7"/>
      <c r="FY77" s="2" t="s">
        <v>130</v>
      </c>
      <c r="FZ77" s="2" t="s">
        <v>130</v>
      </c>
      <c r="GA77" s="2" t="s">
        <v>130</v>
      </c>
      <c r="GB77" s="2" t="s">
        <v>130</v>
      </c>
      <c r="GC77" s="2" t="s">
        <v>130</v>
      </c>
      <c r="GD77" s="2" t="s">
        <v>130</v>
      </c>
      <c r="GE77" s="4"/>
      <c r="GF77" s="8"/>
      <c r="GG77" s="4"/>
      <c r="GH77" s="8"/>
      <c r="GI77" s="7"/>
      <c r="GJ77" s="7"/>
      <c r="GK77" s="2" t="s">
        <v>130</v>
      </c>
      <c r="GL77" s="2" t="s">
        <v>130</v>
      </c>
      <c r="GM77" s="2" t="s">
        <v>130</v>
      </c>
      <c r="GN77" s="2" t="s">
        <v>130</v>
      </c>
      <c r="GO77" s="2" t="s">
        <v>130</v>
      </c>
      <c r="GP77" s="2" t="s">
        <v>130</v>
      </c>
      <c r="GQ77" s="4"/>
      <c r="GR77" s="8"/>
      <c r="GS77" s="4"/>
      <c r="GT77" s="8"/>
      <c r="GU77" s="7"/>
      <c r="GV77" s="7"/>
      <c r="GW77" s="2" t="s">
        <v>130</v>
      </c>
      <c r="GX77" s="2" t="s">
        <v>130</v>
      </c>
      <c r="GY77" s="2" t="s">
        <v>130</v>
      </c>
      <c r="GZ77" s="2" t="s">
        <v>130</v>
      </c>
      <c r="HA77" s="2" t="s">
        <v>130</v>
      </c>
      <c r="HB77" s="2" t="s">
        <v>130</v>
      </c>
      <c r="HC77" s="4"/>
      <c r="HD77" s="8"/>
      <c r="HE77" s="4"/>
      <c r="HF77" s="8"/>
      <c r="HG77" s="7"/>
      <c r="HH77" s="7"/>
      <c r="HI77" s="2" t="s">
        <v>130</v>
      </c>
      <c r="HJ77" s="2" t="s">
        <v>130</v>
      </c>
      <c r="HK77" s="2" t="s">
        <v>130</v>
      </c>
      <c r="HL77" s="2" t="s">
        <v>130</v>
      </c>
      <c r="HM77" s="2" t="s">
        <v>130</v>
      </c>
      <c r="HN77" s="2" t="s">
        <v>130</v>
      </c>
      <c r="HO77" s="4"/>
      <c r="HP77" s="8"/>
      <c r="HQ77" s="4"/>
      <c r="HR77" s="8"/>
      <c r="HS77" s="7"/>
      <c r="HT77" s="7"/>
      <c r="HU77" s="2" t="s">
        <v>130</v>
      </c>
      <c r="HV77" s="2" t="s">
        <v>130</v>
      </c>
      <c r="HW77" s="2" t="s">
        <v>130</v>
      </c>
      <c r="HX77" s="2" t="s">
        <v>130</v>
      </c>
      <c r="HY77" s="2" t="s">
        <v>130</v>
      </c>
      <c r="HZ77" s="2" t="s">
        <v>130</v>
      </c>
      <c r="IA77" s="4"/>
      <c r="IB77" s="8"/>
      <c r="IC77" s="4"/>
      <c r="ID77" s="8"/>
      <c r="IE77" s="7"/>
      <c r="IF77" s="7"/>
      <c r="IG77" s="2" t="s">
        <v>130</v>
      </c>
      <c r="IH77" s="2" t="s">
        <v>130</v>
      </c>
      <c r="II77" s="2" t="s">
        <v>130</v>
      </c>
      <c r="IJ77" s="2" t="s">
        <v>130</v>
      </c>
      <c r="IK77" s="2" t="s">
        <v>130</v>
      </c>
      <c r="IL77" s="2" t="s">
        <v>130</v>
      </c>
      <c r="IM77" s="4"/>
      <c r="IN77" s="8"/>
      <c r="IO77" s="4"/>
      <c r="IP77" s="8"/>
      <c r="IQ77" s="7"/>
      <c r="IR77" s="7"/>
      <c r="IS77" s="2" t="s">
        <v>130</v>
      </c>
      <c r="IT77" s="2" t="s">
        <v>130</v>
      </c>
      <c r="IU77" s="2" t="s">
        <v>130</v>
      </c>
      <c r="IV77" s="2" t="s">
        <v>130</v>
      </c>
      <c r="IW77" s="2" t="s">
        <v>130</v>
      </c>
      <c r="IX77" s="2" t="s">
        <v>130</v>
      </c>
      <c r="IY77" s="4"/>
      <c r="IZ77" s="8"/>
      <c r="JA77" s="4"/>
      <c r="JB77" s="8"/>
      <c r="JC77" s="7"/>
      <c r="JD77" s="7"/>
      <c r="JE77" s="2" t="s">
        <v>130</v>
      </c>
      <c r="JF77" s="2" t="s">
        <v>130</v>
      </c>
      <c r="JG77" s="2" t="s">
        <v>130</v>
      </c>
      <c r="JH77" s="2" t="s">
        <v>130</v>
      </c>
      <c r="JI77" s="2" t="s">
        <v>130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130</v>
      </c>
      <c r="KD77" s="2" t="s">
        <v>130</v>
      </c>
      <c r="KE77" s="2" t="s">
        <v>130</v>
      </c>
      <c r="KF77" s="2" t="s">
        <v>130</v>
      </c>
      <c r="KG77" s="2" t="s">
        <v>130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130</v>
      </c>
      <c r="ML77" s="2" t="s">
        <v>130</v>
      </c>
      <c r="MM77" s="2" t="s">
        <v>130</v>
      </c>
      <c r="MN77" s="2" t="s">
        <v>130</v>
      </c>
      <c r="MO77" s="2" t="s">
        <v>130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130</v>
      </c>
      <c r="QP77" s="2" t="s">
        <v>130</v>
      </c>
      <c r="QQ77" s="2" t="s">
        <v>130</v>
      </c>
      <c r="QR77" s="2" t="s">
        <v>130</v>
      </c>
      <c r="QS77" s="2" t="s">
        <v>130</v>
      </c>
      <c r="QT77" s="2" t="s">
        <v>130</v>
      </c>
    </row>
    <row r="78">
      <c r="A78" s="2" t="s">
        <v>859</v>
      </c>
      <c r="B78" s="2" t="s">
        <v>119</v>
      </c>
      <c r="C78" s="2" t="s">
        <v>849</v>
      </c>
      <c r="D78" s="2" t="s">
        <v>121</v>
      </c>
      <c r="E78" s="2" t="s">
        <v>122</v>
      </c>
      <c r="F78" s="2" t="s">
        <v>850</v>
      </c>
      <c r="G78" s="2" t="s">
        <v>130</v>
      </c>
      <c r="H78" s="2" t="s">
        <v>130</v>
      </c>
      <c r="I78" s="2" t="s">
        <v>851</v>
      </c>
      <c r="J78" s="2" t="s">
        <v>233</v>
      </c>
      <c r="K78" s="2" t="s">
        <v>126</v>
      </c>
      <c r="L78" s="3">
        <v>59.85</v>
      </c>
      <c r="M78" s="3">
        <v>62.84</v>
      </c>
      <c r="N78" s="3">
        <v>139.99</v>
      </c>
      <c r="O78" s="2" t="s">
        <v>127</v>
      </c>
      <c r="P78" s="2" t="s">
        <v>434</v>
      </c>
      <c r="Q78" s="2" t="s">
        <v>129</v>
      </c>
      <c r="R78" s="2" t="s">
        <v>20</v>
      </c>
      <c r="S78" s="2" t="s">
        <v>130</v>
      </c>
      <c r="T78" s="2" t="s">
        <v>130</v>
      </c>
      <c r="U78" s="2" t="s">
        <v>409</v>
      </c>
      <c r="V78" s="2" t="s">
        <v>133</v>
      </c>
      <c r="W78" s="2" t="s">
        <v>130</v>
      </c>
      <c r="X78" s="2" t="s">
        <v>130</v>
      </c>
      <c r="Y78" s="2" t="s">
        <v>852</v>
      </c>
      <c r="Z78" s="4"/>
      <c r="AA78" s="4">
        <f>=ROUNDDOWN({0},0)</f>
      </c>
      <c r="AB78" s="5">
        <v>2.5</v>
      </c>
      <c r="AC78" s="2" t="s">
        <v>130</v>
      </c>
      <c r="AD78" s="4"/>
      <c r="AE78" s="4"/>
      <c r="AF78" s="6"/>
      <c r="AG78" s="6"/>
      <c r="AH78" s="7">
        <v>0.306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13</v>
      </c>
      <c r="AQ78" s="8">
        <v>778.05</v>
      </c>
      <c r="AR78" s="4"/>
      <c r="AS78" s="8"/>
      <c r="AT78" s="7"/>
      <c r="AU78" s="7"/>
      <c r="AV78" s="4" t="s">
        <v>130</v>
      </c>
      <c r="AW78" s="8" t="s">
        <v>130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0.6258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 t="s">
        <v>130</v>
      </c>
      <c r="BJ78" s="4">
        <v>13</v>
      </c>
      <c r="BK78" s="8">
        <v>778.05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130</v>
      </c>
      <c r="BV78" s="2" t="s">
        <v>130</v>
      </c>
      <c r="BW78" s="2" t="s">
        <v>130</v>
      </c>
      <c r="BX78" s="2" t="s">
        <v>130</v>
      </c>
      <c r="BY78" s="2" t="s">
        <v>130</v>
      </c>
      <c r="BZ78" s="2" t="s">
        <v>130</v>
      </c>
      <c r="CA78" s="4"/>
      <c r="CB78" s="8"/>
      <c r="CC78" s="4"/>
      <c r="CD78" s="8"/>
      <c r="CE78" s="7"/>
      <c r="CF78" s="7"/>
      <c r="CG78" s="2" t="s">
        <v>130</v>
      </c>
      <c r="CH78" s="2" t="s">
        <v>130</v>
      </c>
      <c r="CI78" s="2" t="s">
        <v>130</v>
      </c>
      <c r="CJ78" s="2" t="s">
        <v>130</v>
      </c>
      <c r="CK78" s="2" t="s">
        <v>130</v>
      </c>
      <c r="CL78" s="2" t="s">
        <v>130</v>
      </c>
      <c r="CM78" s="4"/>
      <c r="CN78" s="8"/>
      <c r="CO78" s="4"/>
      <c r="CP78" s="8"/>
      <c r="CQ78" s="7"/>
      <c r="CR78" s="7"/>
      <c r="CS78" s="2" t="s">
        <v>130</v>
      </c>
      <c r="CT78" s="2" t="s">
        <v>130</v>
      </c>
      <c r="CU78" s="2" t="s">
        <v>130</v>
      </c>
      <c r="CV78" s="2" t="s">
        <v>130</v>
      </c>
      <c r="CW78" s="2" t="s">
        <v>130</v>
      </c>
      <c r="CX78" s="2" t="s">
        <v>130</v>
      </c>
      <c r="CY78" s="4"/>
      <c r="CZ78" s="8"/>
      <c r="DA78" s="4"/>
      <c r="DB78" s="8"/>
      <c r="DC78" s="7"/>
      <c r="DD78" s="7"/>
      <c r="DE78" s="2" t="s">
        <v>130</v>
      </c>
      <c r="DF78" s="2" t="s">
        <v>130</v>
      </c>
      <c r="DG78" s="2" t="s">
        <v>130</v>
      </c>
      <c r="DH78" s="2" t="s">
        <v>130</v>
      </c>
      <c r="DI78" s="2" t="s">
        <v>130</v>
      </c>
      <c r="DJ78" s="2" t="s">
        <v>130</v>
      </c>
      <c r="DK78" s="4">
        <v>13</v>
      </c>
      <c r="DL78" s="8">
        <v>778.05</v>
      </c>
      <c r="DM78" s="4"/>
      <c r="DN78" s="8"/>
      <c r="DO78" s="7"/>
      <c r="DP78" s="7"/>
      <c r="DQ78" s="2" t="s">
        <v>138</v>
      </c>
      <c r="DR78" s="2" t="s">
        <v>127</v>
      </c>
      <c r="DS78" s="2" t="s">
        <v>852</v>
      </c>
      <c r="DT78" s="2" t="s">
        <v>856</v>
      </c>
      <c r="DU78" s="2" t="s">
        <v>140</v>
      </c>
      <c r="DV78" s="2" t="s">
        <v>130</v>
      </c>
      <c r="DW78" s="4"/>
      <c r="DX78" s="8"/>
      <c r="DY78" s="4"/>
      <c r="DZ78" s="8"/>
      <c r="EA78" s="7"/>
      <c r="EB78" s="7"/>
      <c r="EC78" s="2" t="s">
        <v>130</v>
      </c>
      <c r="ED78" s="2" t="s">
        <v>130</v>
      </c>
      <c r="EE78" s="2" t="s">
        <v>130</v>
      </c>
      <c r="EF78" s="2" t="s">
        <v>130</v>
      </c>
      <c r="EG78" s="2" t="s">
        <v>130</v>
      </c>
      <c r="EH78" s="2" t="s">
        <v>130</v>
      </c>
      <c r="EI78" s="4"/>
      <c r="EJ78" s="8"/>
      <c r="EK78" s="4"/>
      <c r="EL78" s="8"/>
      <c r="EM78" s="7"/>
      <c r="EN78" s="7"/>
      <c r="EO78" s="2" t="s">
        <v>130</v>
      </c>
      <c r="EP78" s="2" t="s">
        <v>130</v>
      </c>
      <c r="EQ78" s="2" t="s">
        <v>130</v>
      </c>
      <c r="ER78" s="2" t="s">
        <v>130</v>
      </c>
      <c r="ES78" s="2" t="s">
        <v>130</v>
      </c>
      <c r="ET78" s="2" t="s">
        <v>130</v>
      </c>
      <c r="EU78" s="4"/>
      <c r="EV78" s="8"/>
      <c r="EW78" s="4"/>
      <c r="EX78" s="8"/>
      <c r="EY78" s="7"/>
      <c r="EZ78" s="7"/>
      <c r="FA78" s="2" t="s">
        <v>130</v>
      </c>
      <c r="FB78" s="2" t="s">
        <v>130</v>
      </c>
      <c r="FC78" s="2" t="s">
        <v>130</v>
      </c>
      <c r="FD78" s="2" t="s">
        <v>130</v>
      </c>
      <c r="FE78" s="2" t="s">
        <v>130</v>
      </c>
      <c r="FF78" s="2" t="s">
        <v>130</v>
      </c>
      <c r="FG78" s="4"/>
      <c r="FH78" s="8"/>
      <c r="FI78" s="4"/>
      <c r="FJ78" s="8"/>
      <c r="FK78" s="7"/>
      <c r="FL78" s="7"/>
      <c r="FM78" s="2" t="s">
        <v>130</v>
      </c>
      <c r="FN78" s="2" t="s">
        <v>130</v>
      </c>
      <c r="FO78" s="2" t="s">
        <v>130</v>
      </c>
      <c r="FP78" s="2" t="s">
        <v>130</v>
      </c>
      <c r="FQ78" s="2" t="s">
        <v>130</v>
      </c>
      <c r="FR78" s="2" t="s">
        <v>130</v>
      </c>
      <c r="FS78" s="4"/>
      <c r="FT78" s="8"/>
      <c r="FU78" s="4"/>
      <c r="FV78" s="8"/>
      <c r="FW78" s="7"/>
      <c r="FX78" s="7"/>
      <c r="FY78" s="2" t="s">
        <v>138</v>
      </c>
      <c r="FZ78" s="2" t="s">
        <v>154</v>
      </c>
      <c r="GA78" s="2" t="s">
        <v>130</v>
      </c>
      <c r="GB78" s="2" t="s">
        <v>130</v>
      </c>
      <c r="GC78" s="2" t="s">
        <v>140</v>
      </c>
      <c r="GD78" s="2" t="s">
        <v>130</v>
      </c>
      <c r="GE78" s="4"/>
      <c r="GF78" s="8"/>
      <c r="GG78" s="4"/>
      <c r="GH78" s="8"/>
      <c r="GI78" s="7"/>
      <c r="GJ78" s="7"/>
      <c r="GK78" s="2" t="s">
        <v>130</v>
      </c>
      <c r="GL78" s="2" t="s">
        <v>130</v>
      </c>
      <c r="GM78" s="2" t="s">
        <v>130</v>
      </c>
      <c r="GN78" s="2" t="s">
        <v>130</v>
      </c>
      <c r="GO78" s="2" t="s">
        <v>130</v>
      </c>
      <c r="GP78" s="2" t="s">
        <v>130</v>
      </c>
      <c r="GQ78" s="4"/>
      <c r="GR78" s="8"/>
      <c r="GS78" s="4"/>
      <c r="GT78" s="8"/>
      <c r="GU78" s="7"/>
      <c r="GV78" s="7"/>
      <c r="GW78" s="2" t="s">
        <v>130</v>
      </c>
      <c r="GX78" s="2" t="s">
        <v>130</v>
      </c>
      <c r="GY78" s="2" t="s">
        <v>130</v>
      </c>
      <c r="GZ78" s="2" t="s">
        <v>130</v>
      </c>
      <c r="HA78" s="2" t="s">
        <v>130</v>
      </c>
      <c r="HB78" s="2" t="s">
        <v>130</v>
      </c>
      <c r="HC78" s="4"/>
      <c r="HD78" s="8"/>
      <c r="HE78" s="4"/>
      <c r="HF78" s="8"/>
      <c r="HG78" s="7"/>
      <c r="HH78" s="7"/>
      <c r="HI78" s="2" t="s">
        <v>130</v>
      </c>
      <c r="HJ78" s="2" t="s">
        <v>130</v>
      </c>
      <c r="HK78" s="2" t="s">
        <v>130</v>
      </c>
      <c r="HL78" s="2" t="s">
        <v>130</v>
      </c>
      <c r="HM78" s="2" t="s">
        <v>130</v>
      </c>
      <c r="HN78" s="2" t="s">
        <v>130</v>
      </c>
      <c r="HO78" s="4"/>
      <c r="HP78" s="8"/>
      <c r="HQ78" s="4"/>
      <c r="HR78" s="8"/>
      <c r="HS78" s="7"/>
      <c r="HT78" s="7"/>
      <c r="HU78" s="2" t="s">
        <v>130</v>
      </c>
      <c r="HV78" s="2" t="s">
        <v>130</v>
      </c>
      <c r="HW78" s="2" t="s">
        <v>130</v>
      </c>
      <c r="HX78" s="2" t="s">
        <v>130</v>
      </c>
      <c r="HY78" s="2" t="s">
        <v>130</v>
      </c>
      <c r="HZ78" s="2" t="s">
        <v>130</v>
      </c>
      <c r="IA78" s="4"/>
      <c r="IB78" s="8"/>
      <c r="IC78" s="4"/>
      <c r="ID78" s="8"/>
      <c r="IE78" s="7"/>
      <c r="IF78" s="7"/>
      <c r="IG78" s="2" t="s">
        <v>130</v>
      </c>
      <c r="IH78" s="2" t="s">
        <v>130</v>
      </c>
      <c r="II78" s="2" t="s">
        <v>130</v>
      </c>
      <c r="IJ78" s="2" t="s">
        <v>130</v>
      </c>
      <c r="IK78" s="2" t="s">
        <v>130</v>
      </c>
      <c r="IL78" s="2" t="s">
        <v>130</v>
      </c>
      <c r="IM78" s="4"/>
      <c r="IN78" s="8"/>
      <c r="IO78" s="4"/>
      <c r="IP78" s="8"/>
      <c r="IQ78" s="7"/>
      <c r="IR78" s="7"/>
      <c r="IS78" s="2" t="s">
        <v>130</v>
      </c>
      <c r="IT78" s="2" t="s">
        <v>130</v>
      </c>
      <c r="IU78" s="2" t="s">
        <v>130</v>
      </c>
      <c r="IV78" s="2" t="s">
        <v>130</v>
      </c>
      <c r="IW78" s="2" t="s">
        <v>130</v>
      </c>
      <c r="IX78" s="2" t="s">
        <v>130</v>
      </c>
      <c r="IY78" s="4"/>
      <c r="IZ78" s="8"/>
      <c r="JA78" s="4"/>
      <c r="JB78" s="8"/>
      <c r="JC78" s="7"/>
      <c r="JD78" s="7"/>
      <c r="JE78" s="2" t="s">
        <v>130</v>
      </c>
      <c r="JF78" s="2" t="s">
        <v>130</v>
      </c>
      <c r="JG78" s="2" t="s">
        <v>130</v>
      </c>
      <c r="JH78" s="2" t="s">
        <v>130</v>
      </c>
      <c r="JI78" s="2" t="s">
        <v>130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130</v>
      </c>
      <c r="KD78" s="2" t="s">
        <v>130</v>
      </c>
      <c r="KE78" s="2" t="s">
        <v>130</v>
      </c>
      <c r="KF78" s="2" t="s">
        <v>130</v>
      </c>
      <c r="KG78" s="2" t="s">
        <v>130</v>
      </c>
      <c r="KH78" s="2" t="s">
        <v>130</v>
      </c>
      <c r="KI78" s="4"/>
      <c r="KJ78" s="8"/>
      <c r="KK78" s="4"/>
      <c r="KL78" s="8"/>
      <c r="KM78" s="7"/>
      <c r="KN78" s="7"/>
      <c r="KO78" s="2" t="s">
        <v>130</v>
      </c>
      <c r="KP78" s="2" t="s">
        <v>130</v>
      </c>
      <c r="KQ78" s="2" t="s">
        <v>130</v>
      </c>
      <c r="KR78" s="2" t="s">
        <v>130</v>
      </c>
      <c r="KS78" s="2" t="s">
        <v>130</v>
      </c>
      <c r="KT78" s="2" t="s">
        <v>130</v>
      </c>
      <c r="KU78" s="4"/>
      <c r="KV78" s="8"/>
      <c r="KW78" s="4"/>
      <c r="KX78" s="8"/>
      <c r="KY78" s="7"/>
      <c r="KZ78" s="7"/>
      <c r="LA78" s="2" t="s">
        <v>130</v>
      </c>
      <c r="LB78" s="2" t="s">
        <v>130</v>
      </c>
      <c r="LC78" s="2" t="s">
        <v>130</v>
      </c>
      <c r="LD78" s="2" t="s">
        <v>130</v>
      </c>
      <c r="LE78" s="2" t="s">
        <v>130</v>
      </c>
      <c r="LF78" s="2" t="s">
        <v>130</v>
      </c>
      <c r="LG78" s="4"/>
      <c r="LH78" s="8"/>
      <c r="LI78" s="4"/>
      <c r="LJ78" s="8"/>
      <c r="LK78" s="7"/>
      <c r="LL78" s="7"/>
      <c r="LM78" s="2" t="s">
        <v>130</v>
      </c>
      <c r="LN78" s="2" t="s">
        <v>130</v>
      </c>
      <c r="LO78" s="2" t="s">
        <v>130</v>
      </c>
      <c r="LP78" s="2" t="s">
        <v>130</v>
      </c>
      <c r="LQ78" s="2" t="s">
        <v>130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130</v>
      </c>
      <c r="ML78" s="2" t="s">
        <v>130</v>
      </c>
      <c r="MM78" s="2" t="s">
        <v>130</v>
      </c>
      <c r="MN78" s="2" t="s">
        <v>130</v>
      </c>
      <c r="MO78" s="2" t="s">
        <v>130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130</v>
      </c>
      <c r="QP78" s="2" t="s">
        <v>130</v>
      </c>
      <c r="QQ78" s="2" t="s">
        <v>130</v>
      </c>
      <c r="QR78" s="2" t="s">
        <v>130</v>
      </c>
      <c r="QS78" s="2" t="s">
        <v>130</v>
      </c>
      <c r="QT78" s="2" t="s">
        <v>130</v>
      </c>
    </row>
    <row r="79">
      <c r="A79" s="2" t="s">
        <v>860</v>
      </c>
      <c r="B79" s="2" t="s">
        <v>119</v>
      </c>
      <c r="C79" s="2" t="s">
        <v>849</v>
      </c>
      <c r="D79" s="2" t="s">
        <v>121</v>
      </c>
      <c r="E79" s="2" t="s">
        <v>122</v>
      </c>
      <c r="F79" s="2" t="s">
        <v>850</v>
      </c>
      <c r="G79" s="2" t="s">
        <v>130</v>
      </c>
      <c r="H79" s="2" t="s">
        <v>130</v>
      </c>
      <c r="I79" s="2" t="s">
        <v>851</v>
      </c>
      <c r="J79" s="2" t="s">
        <v>251</v>
      </c>
      <c r="K79" s="2" t="s">
        <v>126</v>
      </c>
      <c r="L79" s="3">
        <v>64.35</v>
      </c>
      <c r="M79" s="3">
        <v>67.57</v>
      </c>
      <c r="N79" s="3">
        <v>159.99</v>
      </c>
      <c r="O79" s="2" t="s">
        <v>127</v>
      </c>
      <c r="P79" s="2" t="s">
        <v>434</v>
      </c>
      <c r="Q79" s="2" t="s">
        <v>129</v>
      </c>
      <c r="R79" s="2" t="s">
        <v>20</v>
      </c>
      <c r="S79" s="2" t="s">
        <v>130</v>
      </c>
      <c r="T79" s="2" t="s">
        <v>130</v>
      </c>
      <c r="U79" s="2" t="s">
        <v>409</v>
      </c>
      <c r="V79" s="2" t="s">
        <v>133</v>
      </c>
      <c r="W79" s="2" t="s">
        <v>130</v>
      </c>
      <c r="X79" s="2" t="s">
        <v>130</v>
      </c>
      <c r="Y79" s="2" t="s">
        <v>852</v>
      </c>
      <c r="Z79" s="4"/>
      <c r="AA79" s="4">
        <f>=ROUNDDOWN({0},0)</f>
      </c>
      <c r="AB79" s="5">
        <v>1.5</v>
      </c>
      <c r="AC79" s="2" t="s">
        <v>130</v>
      </c>
      <c r="AD79" s="4"/>
      <c r="AE79" s="4"/>
      <c r="AF79" s="6"/>
      <c r="AG79" s="6"/>
      <c r="AH79" s="7">
        <v>0.3115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5</v>
      </c>
      <c r="AQ79" s="8">
        <v>321.75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0.2588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5</v>
      </c>
      <c r="BK79" s="8">
        <v>321.75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130</v>
      </c>
      <c r="BV79" s="2" t="s">
        <v>130</v>
      </c>
      <c r="BW79" s="2" t="s">
        <v>130</v>
      </c>
      <c r="BX79" s="2" t="s">
        <v>130</v>
      </c>
      <c r="BY79" s="2" t="s">
        <v>130</v>
      </c>
      <c r="BZ79" s="2" t="s">
        <v>130</v>
      </c>
      <c r="CA79" s="4"/>
      <c r="CB79" s="8"/>
      <c r="CC79" s="4"/>
      <c r="CD79" s="8"/>
      <c r="CE79" s="7"/>
      <c r="CF79" s="7"/>
      <c r="CG79" s="2" t="s">
        <v>130</v>
      </c>
      <c r="CH79" s="2" t="s">
        <v>130</v>
      </c>
      <c r="CI79" s="2" t="s">
        <v>130</v>
      </c>
      <c r="CJ79" s="2" t="s">
        <v>130</v>
      </c>
      <c r="CK79" s="2" t="s">
        <v>130</v>
      </c>
      <c r="CL79" s="2" t="s">
        <v>130</v>
      </c>
      <c r="CM79" s="4"/>
      <c r="CN79" s="8"/>
      <c r="CO79" s="4"/>
      <c r="CP79" s="8"/>
      <c r="CQ79" s="7"/>
      <c r="CR79" s="7"/>
      <c r="CS79" s="2" t="s">
        <v>130</v>
      </c>
      <c r="CT79" s="2" t="s">
        <v>130</v>
      </c>
      <c r="CU79" s="2" t="s">
        <v>130</v>
      </c>
      <c r="CV79" s="2" t="s">
        <v>130</v>
      </c>
      <c r="CW79" s="2" t="s">
        <v>130</v>
      </c>
      <c r="CX79" s="2" t="s">
        <v>130</v>
      </c>
      <c r="CY79" s="4"/>
      <c r="CZ79" s="8"/>
      <c r="DA79" s="4"/>
      <c r="DB79" s="8"/>
      <c r="DC79" s="7"/>
      <c r="DD79" s="7"/>
      <c r="DE79" s="2" t="s">
        <v>130</v>
      </c>
      <c r="DF79" s="2" t="s">
        <v>130</v>
      </c>
      <c r="DG79" s="2" t="s">
        <v>130</v>
      </c>
      <c r="DH79" s="2" t="s">
        <v>130</v>
      </c>
      <c r="DI79" s="2" t="s">
        <v>130</v>
      </c>
      <c r="DJ79" s="2" t="s">
        <v>130</v>
      </c>
      <c r="DK79" s="4">
        <v>5</v>
      </c>
      <c r="DL79" s="8">
        <v>321.75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852</v>
      </c>
      <c r="DT79" s="2" t="s">
        <v>861</v>
      </c>
      <c r="DU79" s="2" t="s">
        <v>140</v>
      </c>
      <c r="DV79" s="2" t="s">
        <v>130</v>
      </c>
      <c r="DW79" s="4"/>
      <c r="DX79" s="8"/>
      <c r="DY79" s="4"/>
      <c r="DZ79" s="8"/>
      <c r="EA79" s="7"/>
      <c r="EB79" s="7"/>
      <c r="EC79" s="2" t="s">
        <v>130</v>
      </c>
      <c r="ED79" s="2" t="s">
        <v>130</v>
      </c>
      <c r="EE79" s="2" t="s">
        <v>130</v>
      </c>
      <c r="EF79" s="2" t="s">
        <v>130</v>
      </c>
      <c r="EG79" s="2" t="s">
        <v>130</v>
      </c>
      <c r="EH79" s="2" t="s">
        <v>130</v>
      </c>
      <c r="EI79" s="4"/>
      <c r="EJ79" s="8"/>
      <c r="EK79" s="4"/>
      <c r="EL79" s="8"/>
      <c r="EM79" s="7"/>
      <c r="EN79" s="7"/>
      <c r="EO79" s="2" t="s">
        <v>130</v>
      </c>
      <c r="EP79" s="2" t="s">
        <v>130</v>
      </c>
      <c r="EQ79" s="2" t="s">
        <v>130</v>
      </c>
      <c r="ER79" s="2" t="s">
        <v>130</v>
      </c>
      <c r="ES79" s="2" t="s">
        <v>130</v>
      </c>
      <c r="ET79" s="2" t="s">
        <v>130</v>
      </c>
      <c r="EU79" s="4"/>
      <c r="EV79" s="8"/>
      <c r="EW79" s="4"/>
      <c r="EX79" s="8"/>
      <c r="EY79" s="7"/>
      <c r="EZ79" s="7"/>
      <c r="FA79" s="2" t="s">
        <v>130</v>
      </c>
      <c r="FB79" s="2" t="s">
        <v>130</v>
      </c>
      <c r="FC79" s="2" t="s">
        <v>130</v>
      </c>
      <c r="FD79" s="2" t="s">
        <v>130</v>
      </c>
      <c r="FE79" s="2" t="s">
        <v>130</v>
      </c>
      <c r="FF79" s="2" t="s">
        <v>130</v>
      </c>
      <c r="FG79" s="4"/>
      <c r="FH79" s="8"/>
      <c r="FI79" s="4"/>
      <c r="FJ79" s="8"/>
      <c r="FK79" s="7"/>
      <c r="FL79" s="7"/>
      <c r="FM79" s="2" t="s">
        <v>130</v>
      </c>
      <c r="FN79" s="2" t="s">
        <v>130</v>
      </c>
      <c r="FO79" s="2" t="s">
        <v>130</v>
      </c>
      <c r="FP79" s="2" t="s">
        <v>130</v>
      </c>
      <c r="FQ79" s="2" t="s">
        <v>130</v>
      </c>
      <c r="FR79" s="2" t="s">
        <v>130</v>
      </c>
      <c r="FS79" s="4"/>
      <c r="FT79" s="8"/>
      <c r="FU79" s="4"/>
      <c r="FV79" s="8"/>
      <c r="FW79" s="7"/>
      <c r="FX79" s="7"/>
      <c r="FY79" s="2" t="s">
        <v>130</v>
      </c>
      <c r="FZ79" s="2" t="s">
        <v>130</v>
      </c>
      <c r="GA79" s="2" t="s">
        <v>130</v>
      </c>
      <c r="GB79" s="2" t="s">
        <v>130</v>
      </c>
      <c r="GC79" s="2" t="s">
        <v>130</v>
      </c>
      <c r="GD79" s="2" t="s">
        <v>130</v>
      </c>
      <c r="GE79" s="4"/>
      <c r="GF79" s="8"/>
      <c r="GG79" s="4"/>
      <c r="GH79" s="8"/>
      <c r="GI79" s="7"/>
      <c r="GJ79" s="7"/>
      <c r="GK79" s="2" t="s">
        <v>130</v>
      </c>
      <c r="GL79" s="2" t="s">
        <v>130</v>
      </c>
      <c r="GM79" s="2" t="s">
        <v>130</v>
      </c>
      <c r="GN79" s="2" t="s">
        <v>130</v>
      </c>
      <c r="GO79" s="2" t="s">
        <v>130</v>
      </c>
      <c r="GP79" s="2" t="s">
        <v>130</v>
      </c>
      <c r="GQ79" s="4"/>
      <c r="GR79" s="8"/>
      <c r="GS79" s="4"/>
      <c r="GT79" s="8"/>
      <c r="GU79" s="7"/>
      <c r="GV79" s="7"/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2" t="s">
        <v>130</v>
      </c>
      <c r="HC79" s="4"/>
      <c r="HD79" s="8"/>
      <c r="HE79" s="4"/>
      <c r="HF79" s="8"/>
      <c r="HG79" s="7"/>
      <c r="HH79" s="7"/>
      <c r="HI79" s="2" t="s">
        <v>130</v>
      </c>
      <c r="HJ79" s="2" t="s">
        <v>130</v>
      </c>
      <c r="HK79" s="2" t="s">
        <v>130</v>
      </c>
      <c r="HL79" s="2" t="s">
        <v>130</v>
      </c>
      <c r="HM79" s="2" t="s">
        <v>130</v>
      </c>
      <c r="HN79" s="2" t="s">
        <v>130</v>
      </c>
      <c r="HO79" s="4"/>
      <c r="HP79" s="8"/>
      <c r="HQ79" s="4"/>
      <c r="HR79" s="8"/>
      <c r="HS79" s="7"/>
      <c r="HT79" s="7"/>
      <c r="HU79" s="2" t="s">
        <v>130</v>
      </c>
      <c r="HV79" s="2" t="s">
        <v>130</v>
      </c>
      <c r="HW79" s="2" t="s">
        <v>130</v>
      </c>
      <c r="HX79" s="2" t="s">
        <v>130</v>
      </c>
      <c r="HY79" s="2" t="s">
        <v>130</v>
      </c>
      <c r="HZ79" s="2" t="s">
        <v>130</v>
      </c>
      <c r="IA79" s="4"/>
      <c r="IB79" s="8"/>
      <c r="IC79" s="4"/>
      <c r="ID79" s="8"/>
      <c r="IE79" s="7"/>
      <c r="IF79" s="7"/>
      <c r="IG79" s="2" t="s">
        <v>130</v>
      </c>
      <c r="IH79" s="2" t="s">
        <v>130</v>
      </c>
      <c r="II79" s="2" t="s">
        <v>130</v>
      </c>
      <c r="IJ79" s="2" t="s">
        <v>130</v>
      </c>
      <c r="IK79" s="2" t="s">
        <v>130</v>
      </c>
      <c r="IL79" s="2" t="s">
        <v>130</v>
      </c>
      <c r="IM79" s="4"/>
      <c r="IN79" s="8"/>
      <c r="IO79" s="4"/>
      <c r="IP79" s="8"/>
      <c r="IQ79" s="7"/>
      <c r="IR79" s="7"/>
      <c r="IS79" s="2" t="s">
        <v>130</v>
      </c>
      <c r="IT79" s="2" t="s">
        <v>130</v>
      </c>
      <c r="IU79" s="2" t="s">
        <v>130</v>
      </c>
      <c r="IV79" s="2" t="s">
        <v>130</v>
      </c>
      <c r="IW79" s="2" t="s">
        <v>130</v>
      </c>
      <c r="IX79" s="2" t="s">
        <v>130</v>
      </c>
      <c r="IY79" s="4"/>
      <c r="IZ79" s="8"/>
      <c r="JA79" s="4"/>
      <c r="JB79" s="8"/>
      <c r="JC79" s="7"/>
      <c r="JD79" s="7"/>
      <c r="JE79" s="2" t="s">
        <v>130</v>
      </c>
      <c r="JF79" s="2" t="s">
        <v>130</v>
      </c>
      <c r="JG79" s="2" t="s">
        <v>130</v>
      </c>
      <c r="JH79" s="2" t="s">
        <v>130</v>
      </c>
      <c r="JI79" s="2" t="s">
        <v>130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130</v>
      </c>
      <c r="KD79" s="2" t="s">
        <v>130</v>
      </c>
      <c r="KE79" s="2" t="s">
        <v>130</v>
      </c>
      <c r="KF79" s="2" t="s">
        <v>130</v>
      </c>
      <c r="KG79" s="2" t="s">
        <v>130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130</v>
      </c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130</v>
      </c>
      <c r="ML79" s="2" t="s">
        <v>130</v>
      </c>
      <c r="MM79" s="2" t="s">
        <v>130</v>
      </c>
      <c r="MN79" s="2" t="s">
        <v>130</v>
      </c>
      <c r="MO79" s="2" t="s">
        <v>130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130</v>
      </c>
      <c r="QP79" s="2" t="s">
        <v>130</v>
      </c>
      <c r="QQ79" s="2" t="s">
        <v>130</v>
      </c>
      <c r="QR79" s="2" t="s">
        <v>130</v>
      </c>
      <c r="QS79" s="2" t="s">
        <v>130</v>
      </c>
      <c r="QT79" s="2" t="s">
        <v>130</v>
      </c>
    </row>
    <row r="80">
      <c r="A80" s="2" t="s">
        <v>862</v>
      </c>
      <c r="B80" s="2" t="s">
        <v>119</v>
      </c>
      <c r="C80" s="2" t="s">
        <v>849</v>
      </c>
      <c r="D80" s="2" t="s">
        <v>121</v>
      </c>
      <c r="E80" s="2" t="s">
        <v>122</v>
      </c>
      <c r="F80" s="2" t="s">
        <v>850</v>
      </c>
      <c r="G80" s="2" t="s">
        <v>130</v>
      </c>
      <c r="H80" s="2" t="s">
        <v>130</v>
      </c>
      <c r="I80" s="2" t="s">
        <v>851</v>
      </c>
      <c r="J80" s="2" t="s">
        <v>269</v>
      </c>
      <c r="K80" s="2" t="s">
        <v>126</v>
      </c>
      <c r="L80" s="3">
        <v>64.35</v>
      </c>
      <c r="M80" s="3">
        <v>67.57</v>
      </c>
      <c r="N80" s="3">
        <v>159.99</v>
      </c>
      <c r="O80" s="2" t="s">
        <v>127</v>
      </c>
      <c r="P80" s="2" t="s">
        <v>434</v>
      </c>
      <c r="Q80" s="2" t="s">
        <v>129</v>
      </c>
      <c r="R80" s="2" t="s">
        <v>20</v>
      </c>
      <c r="S80" s="2" t="s">
        <v>130</v>
      </c>
      <c r="T80" s="2" t="s">
        <v>130</v>
      </c>
      <c r="U80" s="2" t="s">
        <v>409</v>
      </c>
      <c r="V80" s="2" t="s">
        <v>133</v>
      </c>
      <c r="W80" s="2" t="s">
        <v>130</v>
      </c>
      <c r="X80" s="2" t="s">
        <v>130</v>
      </c>
      <c r="Y80" s="2" t="s">
        <v>852</v>
      </c>
      <c r="Z80" s="4"/>
      <c r="AA80" s="4">
        <f>=ROUNDDOWN({0},0)</f>
      </c>
      <c r="AB80" s="5"/>
      <c r="AC80" s="2" t="s">
        <v>130</v>
      </c>
      <c r="AD80" s="4"/>
      <c r="AE80" s="4"/>
      <c r="AF80" s="6"/>
      <c r="AG80" s="6"/>
      <c r="AH80" s="7">
        <v>0.1913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</v>
      </c>
      <c r="AQ80" s="8">
        <v>64.35</v>
      </c>
      <c r="AR80" s="4"/>
      <c r="AS80" s="8"/>
      <c r="AT80" s="7"/>
      <c r="AU80" s="7"/>
      <c r="AV80" s="4" t="s">
        <v>130</v>
      </c>
      <c r="AW80" s="8" t="s">
        <v>130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0.0518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 t="s">
        <v>130</v>
      </c>
      <c r="BJ80" s="4">
        <v>1</v>
      </c>
      <c r="BK80" s="8">
        <v>64.35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130</v>
      </c>
      <c r="BV80" s="2" t="s">
        <v>130</v>
      </c>
      <c r="BW80" s="2" t="s">
        <v>130</v>
      </c>
      <c r="BX80" s="2" t="s">
        <v>130</v>
      </c>
      <c r="BY80" s="2" t="s">
        <v>130</v>
      </c>
      <c r="BZ80" s="2" t="s">
        <v>130</v>
      </c>
      <c r="CA80" s="4"/>
      <c r="CB80" s="8"/>
      <c r="CC80" s="4"/>
      <c r="CD80" s="8"/>
      <c r="CE80" s="7"/>
      <c r="CF80" s="7"/>
      <c r="CG80" s="2" t="s">
        <v>130</v>
      </c>
      <c r="CH80" s="2" t="s">
        <v>130</v>
      </c>
      <c r="CI80" s="2" t="s">
        <v>130</v>
      </c>
      <c r="CJ80" s="2" t="s">
        <v>130</v>
      </c>
      <c r="CK80" s="2" t="s">
        <v>130</v>
      </c>
      <c r="CL80" s="2" t="s">
        <v>130</v>
      </c>
      <c r="CM80" s="4"/>
      <c r="CN80" s="8"/>
      <c r="CO80" s="4"/>
      <c r="CP80" s="8"/>
      <c r="CQ80" s="7"/>
      <c r="CR80" s="7"/>
      <c r="CS80" s="2" t="s">
        <v>130</v>
      </c>
      <c r="CT80" s="2" t="s">
        <v>130</v>
      </c>
      <c r="CU80" s="2" t="s">
        <v>130</v>
      </c>
      <c r="CV80" s="2" t="s">
        <v>130</v>
      </c>
      <c r="CW80" s="2" t="s">
        <v>130</v>
      </c>
      <c r="CX80" s="2" t="s">
        <v>130</v>
      </c>
      <c r="CY80" s="4"/>
      <c r="CZ80" s="8"/>
      <c r="DA80" s="4"/>
      <c r="DB80" s="8"/>
      <c r="DC80" s="7"/>
      <c r="DD80" s="7"/>
      <c r="DE80" s="2" t="s">
        <v>130</v>
      </c>
      <c r="DF80" s="2" t="s">
        <v>130</v>
      </c>
      <c r="DG80" s="2" t="s">
        <v>130</v>
      </c>
      <c r="DH80" s="2" t="s">
        <v>130</v>
      </c>
      <c r="DI80" s="2" t="s">
        <v>130</v>
      </c>
      <c r="DJ80" s="2" t="s">
        <v>130</v>
      </c>
      <c r="DK80" s="4">
        <v>1</v>
      </c>
      <c r="DL80" s="8">
        <v>64.35</v>
      </c>
      <c r="DM80" s="4"/>
      <c r="DN80" s="8"/>
      <c r="DO80" s="7"/>
      <c r="DP80" s="7"/>
      <c r="DQ80" s="2" t="s">
        <v>138</v>
      </c>
      <c r="DR80" s="2" t="s">
        <v>127</v>
      </c>
      <c r="DS80" s="2" t="s">
        <v>852</v>
      </c>
      <c r="DT80" s="2" t="s">
        <v>863</v>
      </c>
      <c r="DU80" s="2" t="s">
        <v>140</v>
      </c>
      <c r="DV80" s="2" t="s">
        <v>130</v>
      </c>
      <c r="DW80" s="4"/>
      <c r="DX80" s="8"/>
      <c r="DY80" s="4"/>
      <c r="DZ80" s="8"/>
      <c r="EA80" s="7"/>
      <c r="EB80" s="7"/>
      <c r="EC80" s="2" t="s">
        <v>130</v>
      </c>
      <c r="ED80" s="2" t="s">
        <v>130</v>
      </c>
      <c r="EE80" s="2" t="s">
        <v>130</v>
      </c>
      <c r="EF80" s="2" t="s">
        <v>130</v>
      </c>
      <c r="EG80" s="2" t="s">
        <v>130</v>
      </c>
      <c r="EH80" s="2" t="s">
        <v>130</v>
      </c>
      <c r="EI80" s="4"/>
      <c r="EJ80" s="8"/>
      <c r="EK80" s="4"/>
      <c r="EL80" s="8"/>
      <c r="EM80" s="7"/>
      <c r="EN80" s="7"/>
      <c r="EO80" s="2" t="s">
        <v>130</v>
      </c>
      <c r="EP80" s="2" t="s">
        <v>130</v>
      </c>
      <c r="EQ80" s="2" t="s">
        <v>130</v>
      </c>
      <c r="ER80" s="2" t="s">
        <v>130</v>
      </c>
      <c r="ES80" s="2" t="s">
        <v>130</v>
      </c>
      <c r="ET80" s="2" t="s">
        <v>130</v>
      </c>
      <c r="EU80" s="4"/>
      <c r="EV80" s="8"/>
      <c r="EW80" s="4"/>
      <c r="EX80" s="8"/>
      <c r="EY80" s="7"/>
      <c r="EZ80" s="7"/>
      <c r="FA80" s="2" t="s">
        <v>130</v>
      </c>
      <c r="FB80" s="2" t="s">
        <v>130</v>
      </c>
      <c r="FC80" s="2" t="s">
        <v>130</v>
      </c>
      <c r="FD80" s="2" t="s">
        <v>130</v>
      </c>
      <c r="FE80" s="2" t="s">
        <v>130</v>
      </c>
      <c r="FF80" s="2" t="s">
        <v>130</v>
      </c>
      <c r="FG80" s="4"/>
      <c r="FH80" s="8"/>
      <c r="FI80" s="4"/>
      <c r="FJ80" s="8"/>
      <c r="FK80" s="7"/>
      <c r="FL80" s="7"/>
      <c r="FM80" s="2" t="s">
        <v>130</v>
      </c>
      <c r="FN80" s="2" t="s">
        <v>130</v>
      </c>
      <c r="FO80" s="2" t="s">
        <v>130</v>
      </c>
      <c r="FP80" s="2" t="s">
        <v>130</v>
      </c>
      <c r="FQ80" s="2" t="s">
        <v>130</v>
      </c>
      <c r="FR80" s="2" t="s">
        <v>130</v>
      </c>
      <c r="FS80" s="4"/>
      <c r="FT80" s="8"/>
      <c r="FU80" s="4"/>
      <c r="FV80" s="8"/>
      <c r="FW80" s="7"/>
      <c r="FX80" s="7"/>
      <c r="FY80" s="2" t="s">
        <v>130</v>
      </c>
      <c r="FZ80" s="2" t="s">
        <v>130</v>
      </c>
      <c r="GA80" s="2" t="s">
        <v>130</v>
      </c>
      <c r="GB80" s="2" t="s">
        <v>130</v>
      </c>
      <c r="GC80" s="2" t="s">
        <v>130</v>
      </c>
      <c r="GD80" s="2" t="s">
        <v>130</v>
      </c>
      <c r="GE80" s="4"/>
      <c r="GF80" s="8"/>
      <c r="GG80" s="4"/>
      <c r="GH80" s="8"/>
      <c r="GI80" s="7"/>
      <c r="GJ80" s="7"/>
      <c r="GK80" s="2" t="s">
        <v>130</v>
      </c>
      <c r="GL80" s="2" t="s">
        <v>130</v>
      </c>
      <c r="GM80" s="2" t="s">
        <v>130</v>
      </c>
      <c r="GN80" s="2" t="s">
        <v>130</v>
      </c>
      <c r="GO80" s="2" t="s">
        <v>130</v>
      </c>
      <c r="GP80" s="2" t="s">
        <v>130</v>
      </c>
      <c r="GQ80" s="4"/>
      <c r="GR80" s="8"/>
      <c r="GS80" s="4"/>
      <c r="GT80" s="8"/>
      <c r="GU80" s="7"/>
      <c r="GV80" s="7"/>
      <c r="GW80" s="2" t="s">
        <v>130</v>
      </c>
      <c r="GX80" s="2" t="s">
        <v>130</v>
      </c>
      <c r="GY80" s="2" t="s">
        <v>130</v>
      </c>
      <c r="GZ80" s="2" t="s">
        <v>130</v>
      </c>
      <c r="HA80" s="2" t="s">
        <v>130</v>
      </c>
      <c r="HB80" s="2" t="s">
        <v>130</v>
      </c>
      <c r="HC80" s="4"/>
      <c r="HD80" s="8"/>
      <c r="HE80" s="4"/>
      <c r="HF80" s="8"/>
      <c r="HG80" s="7"/>
      <c r="HH80" s="7"/>
      <c r="HI80" s="2" t="s">
        <v>130</v>
      </c>
      <c r="HJ80" s="2" t="s">
        <v>130</v>
      </c>
      <c r="HK80" s="2" t="s">
        <v>130</v>
      </c>
      <c r="HL80" s="2" t="s">
        <v>130</v>
      </c>
      <c r="HM80" s="2" t="s">
        <v>130</v>
      </c>
      <c r="HN80" s="2" t="s">
        <v>130</v>
      </c>
      <c r="HO80" s="4"/>
      <c r="HP80" s="8"/>
      <c r="HQ80" s="4"/>
      <c r="HR80" s="8"/>
      <c r="HS80" s="7"/>
      <c r="HT80" s="7"/>
      <c r="HU80" s="2" t="s">
        <v>130</v>
      </c>
      <c r="HV80" s="2" t="s">
        <v>130</v>
      </c>
      <c r="HW80" s="2" t="s">
        <v>130</v>
      </c>
      <c r="HX80" s="2" t="s">
        <v>130</v>
      </c>
      <c r="HY80" s="2" t="s">
        <v>130</v>
      </c>
      <c r="HZ80" s="2" t="s">
        <v>130</v>
      </c>
      <c r="IA80" s="4"/>
      <c r="IB80" s="8"/>
      <c r="IC80" s="4"/>
      <c r="ID80" s="8"/>
      <c r="IE80" s="7"/>
      <c r="IF80" s="7"/>
      <c r="IG80" s="2" t="s">
        <v>130</v>
      </c>
      <c r="IH80" s="2" t="s">
        <v>130</v>
      </c>
      <c r="II80" s="2" t="s">
        <v>130</v>
      </c>
      <c r="IJ80" s="2" t="s">
        <v>130</v>
      </c>
      <c r="IK80" s="2" t="s">
        <v>130</v>
      </c>
      <c r="IL80" s="2" t="s">
        <v>130</v>
      </c>
      <c r="IM80" s="4"/>
      <c r="IN80" s="8"/>
      <c r="IO80" s="4"/>
      <c r="IP80" s="8"/>
      <c r="IQ80" s="7"/>
      <c r="IR80" s="7"/>
      <c r="IS80" s="2" t="s">
        <v>130</v>
      </c>
      <c r="IT80" s="2" t="s">
        <v>130</v>
      </c>
      <c r="IU80" s="2" t="s">
        <v>130</v>
      </c>
      <c r="IV80" s="2" t="s">
        <v>130</v>
      </c>
      <c r="IW80" s="2" t="s">
        <v>130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130</v>
      </c>
      <c r="KD80" s="2" t="s">
        <v>130</v>
      </c>
      <c r="KE80" s="2" t="s">
        <v>130</v>
      </c>
      <c r="KF80" s="2" t="s">
        <v>130</v>
      </c>
      <c r="KG80" s="2" t="s">
        <v>130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130</v>
      </c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130</v>
      </c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130</v>
      </c>
      <c r="QD80" s="2" t="s">
        <v>130</v>
      </c>
      <c r="QE80" s="2" t="s">
        <v>130</v>
      </c>
      <c r="QF80" s="2" t="s">
        <v>130</v>
      </c>
      <c r="QG80" s="2" t="s">
        <v>130</v>
      </c>
      <c r="QH80" s="2" t="s">
        <v>130</v>
      </c>
      <c r="QI80" s="4"/>
      <c r="QJ80" s="8"/>
      <c r="QK80" s="4"/>
      <c r="QL80" s="8"/>
      <c r="QM80" s="7"/>
      <c r="QN80" s="7"/>
      <c r="QO80" s="2" t="s">
        <v>130</v>
      </c>
      <c r="QP80" s="2" t="s">
        <v>130</v>
      </c>
      <c r="QQ80" s="2" t="s">
        <v>130</v>
      </c>
      <c r="QR80" s="2" t="s">
        <v>130</v>
      </c>
      <c r="QS80" s="2" t="s">
        <v>130</v>
      </c>
      <c r="QT80" s="2" t="s">
        <v>130</v>
      </c>
    </row>
    <row r="81">
      <c r="A81" s="2" t="s">
        <v>864</v>
      </c>
      <c r="B81" s="2" t="s">
        <v>119</v>
      </c>
      <c r="C81" s="2" t="s">
        <v>849</v>
      </c>
      <c r="D81" s="2" t="s">
        <v>121</v>
      </c>
      <c r="E81" s="2" t="s">
        <v>434</v>
      </c>
      <c r="F81" s="2" t="s">
        <v>865</v>
      </c>
      <c r="G81" s="2" t="s">
        <v>130</v>
      </c>
      <c r="H81" s="2" t="s">
        <v>130</v>
      </c>
      <c r="I81" s="2" t="s">
        <v>130</v>
      </c>
      <c r="J81" s="2" t="s">
        <v>866</v>
      </c>
      <c r="K81" s="2" t="s">
        <v>126</v>
      </c>
      <c r="L81" s="3">
        <v>51.35</v>
      </c>
      <c r="M81" s="3"/>
      <c r="N81" s="3"/>
      <c r="O81" s="2" t="s">
        <v>127</v>
      </c>
      <c r="P81" s="2" t="s">
        <v>130</v>
      </c>
      <c r="Q81" s="2" t="s">
        <v>130</v>
      </c>
      <c r="R81" s="2" t="s">
        <v>867</v>
      </c>
      <c r="S81" s="2" t="s">
        <v>130</v>
      </c>
      <c r="T81" s="2" t="s">
        <v>130</v>
      </c>
      <c r="U81" s="2" t="s">
        <v>130</v>
      </c>
      <c r="V81" s="2" t="s">
        <v>130</v>
      </c>
      <c r="W81" s="2" t="s">
        <v>130</v>
      </c>
      <c r="X81" s="2" t="s">
        <v>130</v>
      </c>
      <c r="Y81" s="2" t="s">
        <v>130</v>
      </c>
      <c r="Z81" s="4"/>
      <c r="AA81" s="4">
        <f>=ROUNDDOWN({0},0)</f>
      </c>
      <c r="AB81" s="5"/>
      <c r="AC81" s="2" t="s">
        <v>130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/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130</v>
      </c>
      <c r="BV81" s="2" t="s">
        <v>130</v>
      </c>
      <c r="BW81" s="2" t="s">
        <v>130</v>
      </c>
      <c r="BX81" s="2" t="s">
        <v>130</v>
      </c>
      <c r="BY81" s="2" t="s">
        <v>130</v>
      </c>
      <c r="BZ81" s="2" t="s">
        <v>130</v>
      </c>
      <c r="CA81" s="4"/>
      <c r="CB81" s="8"/>
      <c r="CC81" s="4"/>
      <c r="CD81" s="8"/>
      <c r="CE81" s="7"/>
      <c r="CF81" s="7"/>
      <c r="CG81" s="2" t="s">
        <v>130</v>
      </c>
      <c r="CH81" s="2" t="s">
        <v>130</v>
      </c>
      <c r="CI81" s="2" t="s">
        <v>130</v>
      </c>
      <c r="CJ81" s="2" t="s">
        <v>130</v>
      </c>
      <c r="CK81" s="2" t="s">
        <v>130</v>
      </c>
      <c r="CL81" s="2" t="s">
        <v>130</v>
      </c>
      <c r="CM81" s="4"/>
      <c r="CN81" s="8"/>
      <c r="CO81" s="4"/>
      <c r="CP81" s="8"/>
      <c r="CQ81" s="7"/>
      <c r="CR81" s="7"/>
      <c r="CS81" s="2" t="s">
        <v>130</v>
      </c>
      <c r="CT81" s="2" t="s">
        <v>130</v>
      </c>
      <c r="CU81" s="2" t="s">
        <v>130</v>
      </c>
      <c r="CV81" s="2" t="s">
        <v>130</v>
      </c>
      <c r="CW81" s="2" t="s">
        <v>130</v>
      </c>
      <c r="CX81" s="2" t="s">
        <v>130</v>
      </c>
      <c r="CY81" s="4"/>
      <c r="CZ81" s="8"/>
      <c r="DA81" s="4"/>
      <c r="DB81" s="8"/>
      <c r="DC81" s="7"/>
      <c r="DD81" s="7"/>
      <c r="DE81" s="2" t="s">
        <v>130</v>
      </c>
      <c r="DF81" s="2" t="s">
        <v>130</v>
      </c>
      <c r="DG81" s="2" t="s">
        <v>130</v>
      </c>
      <c r="DH81" s="2" t="s">
        <v>130</v>
      </c>
      <c r="DI81" s="2" t="s">
        <v>130</v>
      </c>
      <c r="DJ81" s="2" t="s">
        <v>130</v>
      </c>
      <c r="DK81" s="4"/>
      <c r="DL81" s="8"/>
      <c r="DM81" s="4"/>
      <c r="DN81" s="8"/>
      <c r="DO81" s="7"/>
      <c r="DP81" s="7"/>
      <c r="DQ81" s="2" t="s">
        <v>130</v>
      </c>
      <c r="DR81" s="2" t="s">
        <v>130</v>
      </c>
      <c r="DS81" s="2" t="s">
        <v>130</v>
      </c>
      <c r="DT81" s="2" t="s">
        <v>130</v>
      </c>
      <c r="DU81" s="2" t="s">
        <v>130</v>
      </c>
      <c r="DV81" s="2" t="s">
        <v>130</v>
      </c>
      <c r="DW81" s="4"/>
      <c r="DX81" s="8"/>
      <c r="DY81" s="4"/>
      <c r="DZ81" s="8"/>
      <c r="EA81" s="7"/>
      <c r="EB81" s="7"/>
      <c r="EC81" s="2" t="s">
        <v>130</v>
      </c>
      <c r="ED81" s="2" t="s">
        <v>130</v>
      </c>
      <c r="EE81" s="2" t="s">
        <v>130</v>
      </c>
      <c r="EF81" s="2" t="s">
        <v>130</v>
      </c>
      <c r="EG81" s="2" t="s">
        <v>130</v>
      </c>
      <c r="EH81" s="2" t="s">
        <v>130</v>
      </c>
      <c r="EI81" s="4"/>
      <c r="EJ81" s="8"/>
      <c r="EK81" s="4"/>
      <c r="EL81" s="8"/>
      <c r="EM81" s="7"/>
      <c r="EN81" s="7"/>
      <c r="EO81" s="2" t="s">
        <v>130</v>
      </c>
      <c r="EP81" s="2" t="s">
        <v>130</v>
      </c>
      <c r="EQ81" s="2" t="s">
        <v>130</v>
      </c>
      <c r="ER81" s="2" t="s">
        <v>130</v>
      </c>
      <c r="ES81" s="2" t="s">
        <v>130</v>
      </c>
      <c r="ET81" s="2" t="s">
        <v>130</v>
      </c>
      <c r="EU81" s="4"/>
      <c r="EV81" s="8"/>
      <c r="EW81" s="4"/>
      <c r="EX81" s="8"/>
      <c r="EY81" s="7"/>
      <c r="EZ81" s="7"/>
      <c r="FA81" s="2" t="s">
        <v>130</v>
      </c>
      <c r="FB81" s="2" t="s">
        <v>130</v>
      </c>
      <c r="FC81" s="2" t="s">
        <v>130</v>
      </c>
      <c r="FD81" s="2" t="s">
        <v>130</v>
      </c>
      <c r="FE81" s="2" t="s">
        <v>130</v>
      </c>
      <c r="FF81" s="2" t="s">
        <v>130</v>
      </c>
      <c r="FG81" s="4"/>
      <c r="FH81" s="8"/>
      <c r="FI81" s="4"/>
      <c r="FJ81" s="8"/>
      <c r="FK81" s="7"/>
      <c r="FL81" s="7"/>
      <c r="FM81" s="2" t="s">
        <v>130</v>
      </c>
      <c r="FN81" s="2" t="s">
        <v>130</v>
      </c>
      <c r="FO81" s="2" t="s">
        <v>130</v>
      </c>
      <c r="FP81" s="2" t="s">
        <v>130</v>
      </c>
      <c r="FQ81" s="2" t="s">
        <v>130</v>
      </c>
      <c r="FR81" s="2" t="s">
        <v>130</v>
      </c>
      <c r="FS81" s="4"/>
      <c r="FT81" s="8"/>
      <c r="FU81" s="4"/>
      <c r="FV81" s="8"/>
      <c r="FW81" s="7"/>
      <c r="FX81" s="7"/>
      <c r="FY81" s="2" t="s">
        <v>130</v>
      </c>
      <c r="FZ81" s="2" t="s">
        <v>130</v>
      </c>
      <c r="GA81" s="2" t="s">
        <v>130</v>
      </c>
      <c r="GB81" s="2" t="s">
        <v>130</v>
      </c>
      <c r="GC81" s="2" t="s">
        <v>130</v>
      </c>
      <c r="GD81" s="2" t="s">
        <v>130</v>
      </c>
      <c r="GE81" s="4"/>
      <c r="GF81" s="8"/>
      <c r="GG81" s="4"/>
      <c r="GH81" s="8"/>
      <c r="GI81" s="7"/>
      <c r="GJ81" s="7"/>
      <c r="GK81" s="2" t="s">
        <v>130</v>
      </c>
      <c r="GL81" s="2" t="s">
        <v>130</v>
      </c>
      <c r="GM81" s="2" t="s">
        <v>130</v>
      </c>
      <c r="GN81" s="2" t="s">
        <v>130</v>
      </c>
      <c r="GO81" s="2" t="s">
        <v>130</v>
      </c>
      <c r="GP81" s="2" t="s">
        <v>130</v>
      </c>
      <c r="GQ81" s="4"/>
      <c r="GR81" s="8"/>
      <c r="GS81" s="4"/>
      <c r="GT81" s="8"/>
      <c r="GU81" s="7"/>
      <c r="GV81" s="7"/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2" t="s">
        <v>130</v>
      </c>
      <c r="HC81" s="4"/>
      <c r="HD81" s="8"/>
      <c r="HE81" s="4"/>
      <c r="HF81" s="8"/>
      <c r="HG81" s="7"/>
      <c r="HH81" s="7"/>
      <c r="HI81" s="2" t="s">
        <v>130</v>
      </c>
      <c r="HJ81" s="2" t="s">
        <v>130</v>
      </c>
      <c r="HK81" s="2" t="s">
        <v>130</v>
      </c>
      <c r="HL81" s="2" t="s">
        <v>130</v>
      </c>
      <c r="HM81" s="2" t="s">
        <v>130</v>
      </c>
      <c r="HN81" s="2" t="s">
        <v>130</v>
      </c>
      <c r="HO81" s="4"/>
      <c r="HP81" s="8"/>
      <c r="HQ81" s="4"/>
      <c r="HR81" s="8"/>
      <c r="HS81" s="7"/>
      <c r="HT81" s="7"/>
      <c r="HU81" s="2" t="s">
        <v>130</v>
      </c>
      <c r="HV81" s="2" t="s">
        <v>130</v>
      </c>
      <c r="HW81" s="2" t="s">
        <v>130</v>
      </c>
      <c r="HX81" s="2" t="s">
        <v>130</v>
      </c>
      <c r="HY81" s="2" t="s">
        <v>130</v>
      </c>
      <c r="HZ81" s="2" t="s">
        <v>130</v>
      </c>
      <c r="IA81" s="4"/>
      <c r="IB81" s="8"/>
      <c r="IC81" s="4"/>
      <c r="ID81" s="8"/>
      <c r="IE81" s="7"/>
      <c r="IF81" s="7"/>
      <c r="IG81" s="2" t="s">
        <v>130</v>
      </c>
      <c r="IH81" s="2" t="s">
        <v>130</v>
      </c>
      <c r="II81" s="2" t="s">
        <v>130</v>
      </c>
      <c r="IJ81" s="2" t="s">
        <v>130</v>
      </c>
      <c r="IK81" s="2" t="s">
        <v>130</v>
      </c>
      <c r="IL81" s="2" t="s">
        <v>130</v>
      </c>
      <c r="IM81" s="4"/>
      <c r="IN81" s="8"/>
      <c r="IO81" s="4"/>
      <c r="IP81" s="8"/>
      <c r="IQ81" s="7"/>
      <c r="IR81" s="7"/>
      <c r="IS81" s="2" t="s">
        <v>130</v>
      </c>
      <c r="IT81" s="2" t="s">
        <v>130</v>
      </c>
      <c r="IU81" s="2" t="s">
        <v>130</v>
      </c>
      <c r="IV81" s="2" t="s">
        <v>130</v>
      </c>
      <c r="IW81" s="2" t="s">
        <v>130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130</v>
      </c>
      <c r="QP81" s="2" t="s">
        <v>130</v>
      </c>
      <c r="QQ81" s="2" t="s">
        <v>130</v>
      </c>
      <c r="QR81" s="2" t="s">
        <v>130</v>
      </c>
      <c r="QS81" s="2" t="s">
        <v>130</v>
      </c>
      <c r="QT81" s="2" t="s">
        <v>130</v>
      </c>
    </row>
    <row r="82">
      <c r="A82" s="2" t="s">
        <v>868</v>
      </c>
      <c r="B82" s="2" t="s">
        <v>119</v>
      </c>
      <c r="C82" s="2" t="s">
        <v>849</v>
      </c>
      <c r="D82" s="2" t="s">
        <v>121</v>
      </c>
      <c r="E82" s="2" t="s">
        <v>434</v>
      </c>
      <c r="F82" s="2" t="s">
        <v>865</v>
      </c>
      <c r="G82" s="2" t="s">
        <v>130</v>
      </c>
      <c r="H82" s="2" t="s">
        <v>130</v>
      </c>
      <c r="I82" s="2" t="s">
        <v>130</v>
      </c>
      <c r="J82" s="2" t="s">
        <v>869</v>
      </c>
      <c r="K82" s="2" t="s">
        <v>126</v>
      </c>
      <c r="L82" s="3">
        <v>32.88</v>
      </c>
      <c r="M82" s="3"/>
      <c r="N82" s="3"/>
      <c r="O82" s="2" t="s">
        <v>127</v>
      </c>
      <c r="P82" s="2" t="s">
        <v>130</v>
      </c>
      <c r="Q82" s="2" t="s">
        <v>130</v>
      </c>
      <c r="R82" s="2" t="s">
        <v>867</v>
      </c>
      <c r="S82" s="2" t="s">
        <v>130</v>
      </c>
      <c r="T82" s="2" t="s">
        <v>130</v>
      </c>
      <c r="U82" s="2" t="s">
        <v>130</v>
      </c>
      <c r="V82" s="2" t="s">
        <v>130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2" t="s">
        <v>130</v>
      </c>
      <c r="CA82" s="4"/>
      <c r="CB82" s="8"/>
      <c r="CC82" s="4"/>
      <c r="CD82" s="8"/>
      <c r="CE82" s="7"/>
      <c r="CF82" s="7"/>
      <c r="CG82" s="2" t="s">
        <v>130</v>
      </c>
      <c r="CH82" s="2" t="s">
        <v>130</v>
      </c>
      <c r="CI82" s="2" t="s">
        <v>130</v>
      </c>
      <c r="CJ82" s="2" t="s">
        <v>130</v>
      </c>
      <c r="CK82" s="2" t="s">
        <v>130</v>
      </c>
      <c r="CL82" s="2" t="s">
        <v>130</v>
      </c>
      <c r="CM82" s="4"/>
      <c r="CN82" s="8"/>
      <c r="CO82" s="4"/>
      <c r="CP82" s="8"/>
      <c r="CQ82" s="7"/>
      <c r="CR82" s="7"/>
      <c r="CS82" s="2" t="s">
        <v>130</v>
      </c>
      <c r="CT82" s="2" t="s">
        <v>130</v>
      </c>
      <c r="CU82" s="2" t="s">
        <v>130</v>
      </c>
      <c r="CV82" s="2" t="s">
        <v>130</v>
      </c>
      <c r="CW82" s="2" t="s">
        <v>130</v>
      </c>
      <c r="CX82" s="2" t="s">
        <v>130</v>
      </c>
      <c r="CY82" s="4"/>
      <c r="CZ82" s="8"/>
      <c r="DA82" s="4"/>
      <c r="DB82" s="8"/>
      <c r="DC82" s="7"/>
      <c r="DD82" s="7"/>
      <c r="DE82" s="2" t="s">
        <v>130</v>
      </c>
      <c r="DF82" s="2" t="s">
        <v>130</v>
      </c>
      <c r="DG82" s="2" t="s">
        <v>130</v>
      </c>
      <c r="DH82" s="2" t="s">
        <v>130</v>
      </c>
      <c r="DI82" s="2" t="s">
        <v>130</v>
      </c>
      <c r="DJ82" s="2" t="s">
        <v>130</v>
      </c>
      <c r="DK82" s="4"/>
      <c r="DL82" s="8"/>
      <c r="DM82" s="4"/>
      <c r="DN82" s="8"/>
      <c r="DO82" s="7"/>
      <c r="DP82" s="7"/>
      <c r="DQ82" s="2" t="s">
        <v>130</v>
      </c>
      <c r="DR82" s="2" t="s">
        <v>130</v>
      </c>
      <c r="DS82" s="2" t="s">
        <v>130</v>
      </c>
      <c r="DT82" s="2" t="s">
        <v>130</v>
      </c>
      <c r="DU82" s="2" t="s">
        <v>130</v>
      </c>
      <c r="DV82" s="2" t="s">
        <v>130</v>
      </c>
      <c r="DW82" s="4"/>
      <c r="DX82" s="8"/>
      <c r="DY82" s="4"/>
      <c r="DZ82" s="8"/>
      <c r="EA82" s="7"/>
      <c r="EB82" s="7"/>
      <c r="EC82" s="2" t="s">
        <v>130</v>
      </c>
      <c r="ED82" s="2" t="s">
        <v>130</v>
      </c>
      <c r="EE82" s="2" t="s">
        <v>130</v>
      </c>
      <c r="EF82" s="2" t="s">
        <v>130</v>
      </c>
      <c r="EG82" s="2" t="s">
        <v>130</v>
      </c>
      <c r="EH82" s="2" t="s">
        <v>130</v>
      </c>
      <c r="EI82" s="4"/>
      <c r="EJ82" s="8"/>
      <c r="EK82" s="4"/>
      <c r="EL82" s="8"/>
      <c r="EM82" s="7"/>
      <c r="EN82" s="7"/>
      <c r="EO82" s="2" t="s">
        <v>130</v>
      </c>
      <c r="EP82" s="2" t="s">
        <v>130</v>
      </c>
      <c r="EQ82" s="2" t="s">
        <v>130</v>
      </c>
      <c r="ER82" s="2" t="s">
        <v>130</v>
      </c>
      <c r="ES82" s="2" t="s">
        <v>130</v>
      </c>
      <c r="ET82" s="2" t="s">
        <v>130</v>
      </c>
      <c r="EU82" s="4"/>
      <c r="EV82" s="8"/>
      <c r="EW82" s="4"/>
      <c r="EX82" s="8"/>
      <c r="EY82" s="7"/>
      <c r="EZ82" s="7"/>
      <c r="FA82" s="2" t="s">
        <v>130</v>
      </c>
      <c r="FB82" s="2" t="s">
        <v>130</v>
      </c>
      <c r="FC82" s="2" t="s">
        <v>130</v>
      </c>
      <c r="FD82" s="2" t="s">
        <v>130</v>
      </c>
      <c r="FE82" s="2" t="s">
        <v>130</v>
      </c>
      <c r="FF82" s="2" t="s">
        <v>130</v>
      </c>
      <c r="FG82" s="4"/>
      <c r="FH82" s="8"/>
      <c r="FI82" s="4"/>
      <c r="FJ82" s="8"/>
      <c r="FK82" s="7"/>
      <c r="FL82" s="7"/>
      <c r="FM82" s="2" t="s">
        <v>130</v>
      </c>
      <c r="FN82" s="2" t="s">
        <v>130</v>
      </c>
      <c r="FO82" s="2" t="s">
        <v>130</v>
      </c>
      <c r="FP82" s="2" t="s">
        <v>130</v>
      </c>
      <c r="FQ82" s="2" t="s">
        <v>130</v>
      </c>
      <c r="FR82" s="2" t="s">
        <v>130</v>
      </c>
      <c r="FS82" s="4"/>
      <c r="FT82" s="8"/>
      <c r="FU82" s="4"/>
      <c r="FV82" s="8"/>
      <c r="FW82" s="7"/>
      <c r="FX82" s="7"/>
      <c r="FY82" s="2" t="s">
        <v>130</v>
      </c>
      <c r="FZ82" s="2" t="s">
        <v>130</v>
      </c>
      <c r="GA82" s="2" t="s">
        <v>130</v>
      </c>
      <c r="GB82" s="2" t="s">
        <v>130</v>
      </c>
      <c r="GC82" s="2" t="s">
        <v>130</v>
      </c>
      <c r="GD82" s="2" t="s">
        <v>130</v>
      </c>
      <c r="GE82" s="4"/>
      <c r="GF82" s="8"/>
      <c r="GG82" s="4"/>
      <c r="GH82" s="8"/>
      <c r="GI82" s="7"/>
      <c r="GJ82" s="7"/>
      <c r="GK82" s="2" t="s">
        <v>130</v>
      </c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2" t="s">
        <v>130</v>
      </c>
      <c r="HC82" s="4"/>
      <c r="HD82" s="8"/>
      <c r="HE82" s="4"/>
      <c r="HF82" s="8"/>
      <c r="HG82" s="7"/>
      <c r="HH82" s="7"/>
      <c r="HI82" s="2" t="s">
        <v>130</v>
      </c>
      <c r="HJ82" s="2" t="s">
        <v>130</v>
      </c>
      <c r="HK82" s="2" t="s">
        <v>130</v>
      </c>
      <c r="HL82" s="2" t="s">
        <v>130</v>
      </c>
      <c r="HM82" s="2" t="s">
        <v>130</v>
      </c>
      <c r="HN82" s="2" t="s">
        <v>130</v>
      </c>
      <c r="HO82" s="4"/>
      <c r="HP82" s="8"/>
      <c r="HQ82" s="4"/>
      <c r="HR82" s="8"/>
      <c r="HS82" s="7"/>
      <c r="HT82" s="7"/>
      <c r="HU82" s="2" t="s">
        <v>130</v>
      </c>
      <c r="HV82" s="2" t="s">
        <v>130</v>
      </c>
      <c r="HW82" s="2" t="s">
        <v>130</v>
      </c>
      <c r="HX82" s="2" t="s">
        <v>130</v>
      </c>
      <c r="HY82" s="2" t="s">
        <v>130</v>
      </c>
      <c r="HZ82" s="2" t="s">
        <v>130</v>
      </c>
      <c r="IA82" s="4"/>
      <c r="IB82" s="8"/>
      <c r="IC82" s="4"/>
      <c r="ID82" s="8"/>
      <c r="IE82" s="7"/>
      <c r="IF82" s="7"/>
      <c r="IG82" s="2" t="s">
        <v>130</v>
      </c>
      <c r="IH82" s="2" t="s">
        <v>130</v>
      </c>
      <c r="II82" s="2" t="s">
        <v>130</v>
      </c>
      <c r="IJ82" s="2" t="s">
        <v>130</v>
      </c>
      <c r="IK82" s="2" t="s">
        <v>130</v>
      </c>
      <c r="IL82" s="2" t="s">
        <v>130</v>
      </c>
      <c r="IM82" s="4"/>
      <c r="IN82" s="8"/>
      <c r="IO82" s="4"/>
      <c r="IP82" s="8"/>
      <c r="IQ82" s="7"/>
      <c r="IR82" s="7"/>
      <c r="IS82" s="2" t="s">
        <v>130</v>
      </c>
      <c r="IT82" s="2" t="s">
        <v>130</v>
      </c>
      <c r="IU82" s="2" t="s">
        <v>130</v>
      </c>
      <c r="IV82" s="2" t="s">
        <v>130</v>
      </c>
      <c r="IW82" s="2" t="s">
        <v>130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130</v>
      </c>
      <c r="JR82" s="2" t="s">
        <v>130</v>
      </c>
      <c r="JS82" s="2" t="s">
        <v>130</v>
      </c>
      <c r="JT82" s="2" t="s">
        <v>130</v>
      </c>
      <c r="JU82" s="2" t="s">
        <v>130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870</v>
      </c>
      <c r="B83" s="2" t="s">
        <v>119</v>
      </c>
      <c r="C83" s="2" t="s">
        <v>849</v>
      </c>
      <c r="D83" s="2" t="s">
        <v>121</v>
      </c>
      <c r="E83" s="2" t="s">
        <v>434</v>
      </c>
      <c r="F83" s="2" t="s">
        <v>865</v>
      </c>
      <c r="G83" s="2" t="s">
        <v>130</v>
      </c>
      <c r="H83" s="2" t="s">
        <v>130</v>
      </c>
      <c r="I83" s="2" t="s">
        <v>130</v>
      </c>
      <c r="J83" s="2" t="s">
        <v>871</v>
      </c>
      <c r="K83" s="2" t="s">
        <v>126</v>
      </c>
      <c r="L83" s="3">
        <v>51.35</v>
      </c>
      <c r="M83" s="3"/>
      <c r="N83" s="3"/>
      <c r="O83" s="2" t="s">
        <v>127</v>
      </c>
      <c r="P83" s="2" t="s">
        <v>130</v>
      </c>
      <c r="Q83" s="2" t="s">
        <v>130</v>
      </c>
      <c r="R83" s="2" t="s">
        <v>867</v>
      </c>
      <c r="S83" s="2" t="s">
        <v>130</v>
      </c>
      <c r="T83" s="2" t="s">
        <v>130</v>
      </c>
      <c r="U83" s="2" t="s">
        <v>130</v>
      </c>
      <c r="V83" s="2" t="s">
        <v>130</v>
      </c>
      <c r="W83" s="2" t="s">
        <v>130</v>
      </c>
      <c r="X83" s="2" t="s">
        <v>130</v>
      </c>
      <c r="Y83" s="2" t="s">
        <v>130</v>
      </c>
      <c r="Z83" s="4"/>
      <c r="AA83" s="4">
        <f>=ROUNDDOWN({0},0)</f>
      </c>
      <c r="AB83" s="5"/>
      <c r="AC83" s="2" t="s">
        <v>130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2" t="s">
        <v>130</v>
      </c>
      <c r="CA83" s="4"/>
      <c r="CB83" s="8"/>
      <c r="CC83" s="4"/>
      <c r="CD83" s="8"/>
      <c r="CE83" s="7"/>
      <c r="CF83" s="7"/>
      <c r="CG83" s="2" t="s">
        <v>130</v>
      </c>
      <c r="CH83" s="2" t="s">
        <v>130</v>
      </c>
      <c r="CI83" s="2" t="s">
        <v>130</v>
      </c>
      <c r="CJ83" s="2" t="s">
        <v>130</v>
      </c>
      <c r="CK83" s="2" t="s">
        <v>130</v>
      </c>
      <c r="CL83" s="2" t="s">
        <v>130</v>
      </c>
      <c r="CM83" s="4"/>
      <c r="CN83" s="8"/>
      <c r="CO83" s="4"/>
      <c r="CP83" s="8"/>
      <c r="CQ83" s="7"/>
      <c r="CR83" s="7"/>
      <c r="CS83" s="2" t="s">
        <v>130</v>
      </c>
      <c r="CT83" s="2" t="s">
        <v>130</v>
      </c>
      <c r="CU83" s="2" t="s">
        <v>130</v>
      </c>
      <c r="CV83" s="2" t="s">
        <v>130</v>
      </c>
      <c r="CW83" s="2" t="s">
        <v>130</v>
      </c>
      <c r="CX83" s="2" t="s">
        <v>130</v>
      </c>
      <c r="CY83" s="4"/>
      <c r="CZ83" s="8"/>
      <c r="DA83" s="4"/>
      <c r="DB83" s="8"/>
      <c r="DC83" s="7"/>
      <c r="DD83" s="7"/>
      <c r="DE83" s="2" t="s">
        <v>130</v>
      </c>
      <c r="DF83" s="2" t="s">
        <v>130</v>
      </c>
      <c r="DG83" s="2" t="s">
        <v>130</v>
      </c>
      <c r="DH83" s="2" t="s">
        <v>130</v>
      </c>
      <c r="DI83" s="2" t="s">
        <v>130</v>
      </c>
      <c r="DJ83" s="2" t="s">
        <v>130</v>
      </c>
      <c r="DK83" s="4"/>
      <c r="DL83" s="8"/>
      <c r="DM83" s="4"/>
      <c r="DN83" s="8"/>
      <c r="DO83" s="7"/>
      <c r="DP83" s="7"/>
      <c r="DQ83" s="2" t="s">
        <v>130</v>
      </c>
      <c r="DR83" s="2" t="s">
        <v>130</v>
      </c>
      <c r="DS83" s="2" t="s">
        <v>130</v>
      </c>
      <c r="DT83" s="2" t="s">
        <v>130</v>
      </c>
      <c r="DU83" s="2" t="s">
        <v>130</v>
      </c>
      <c r="DV83" s="2" t="s">
        <v>130</v>
      </c>
      <c r="DW83" s="4"/>
      <c r="DX83" s="8"/>
      <c r="DY83" s="4"/>
      <c r="DZ83" s="8"/>
      <c r="EA83" s="7"/>
      <c r="EB83" s="7"/>
      <c r="EC83" s="2" t="s">
        <v>130</v>
      </c>
      <c r="ED83" s="2" t="s">
        <v>130</v>
      </c>
      <c r="EE83" s="2" t="s">
        <v>130</v>
      </c>
      <c r="EF83" s="2" t="s">
        <v>130</v>
      </c>
      <c r="EG83" s="2" t="s">
        <v>130</v>
      </c>
      <c r="EH83" s="2" t="s">
        <v>130</v>
      </c>
      <c r="EI83" s="4"/>
      <c r="EJ83" s="8"/>
      <c r="EK83" s="4"/>
      <c r="EL83" s="8"/>
      <c r="EM83" s="7"/>
      <c r="EN83" s="7"/>
      <c r="EO83" s="2" t="s">
        <v>130</v>
      </c>
      <c r="EP83" s="2" t="s">
        <v>130</v>
      </c>
      <c r="EQ83" s="2" t="s">
        <v>130</v>
      </c>
      <c r="ER83" s="2" t="s">
        <v>130</v>
      </c>
      <c r="ES83" s="2" t="s">
        <v>130</v>
      </c>
      <c r="ET83" s="2" t="s">
        <v>130</v>
      </c>
      <c r="EU83" s="4"/>
      <c r="EV83" s="8"/>
      <c r="EW83" s="4"/>
      <c r="EX83" s="8"/>
      <c r="EY83" s="7"/>
      <c r="EZ83" s="7"/>
      <c r="FA83" s="2" t="s">
        <v>130</v>
      </c>
      <c r="FB83" s="2" t="s">
        <v>130</v>
      </c>
      <c r="FC83" s="2" t="s">
        <v>130</v>
      </c>
      <c r="FD83" s="2" t="s">
        <v>130</v>
      </c>
      <c r="FE83" s="2" t="s">
        <v>130</v>
      </c>
      <c r="FF83" s="2" t="s">
        <v>130</v>
      </c>
      <c r="FG83" s="4"/>
      <c r="FH83" s="8"/>
      <c r="FI83" s="4"/>
      <c r="FJ83" s="8"/>
      <c r="FK83" s="7"/>
      <c r="FL83" s="7"/>
      <c r="FM83" s="2" t="s">
        <v>130</v>
      </c>
      <c r="FN83" s="2" t="s">
        <v>130</v>
      </c>
      <c r="FO83" s="2" t="s">
        <v>130</v>
      </c>
      <c r="FP83" s="2" t="s">
        <v>130</v>
      </c>
      <c r="FQ83" s="2" t="s">
        <v>130</v>
      </c>
      <c r="FR83" s="2" t="s">
        <v>130</v>
      </c>
      <c r="FS83" s="4"/>
      <c r="FT83" s="8"/>
      <c r="FU83" s="4"/>
      <c r="FV83" s="8"/>
      <c r="FW83" s="7"/>
      <c r="FX83" s="7"/>
      <c r="FY83" s="2" t="s">
        <v>130</v>
      </c>
      <c r="FZ83" s="2" t="s">
        <v>130</v>
      </c>
      <c r="GA83" s="2" t="s">
        <v>130</v>
      </c>
      <c r="GB83" s="2" t="s">
        <v>130</v>
      </c>
      <c r="GC83" s="2" t="s">
        <v>130</v>
      </c>
      <c r="GD83" s="2" t="s">
        <v>130</v>
      </c>
      <c r="GE83" s="4"/>
      <c r="GF83" s="8"/>
      <c r="GG83" s="4"/>
      <c r="GH83" s="8"/>
      <c r="GI83" s="7"/>
      <c r="GJ83" s="7"/>
      <c r="GK83" s="2" t="s">
        <v>130</v>
      </c>
      <c r="GL83" s="2" t="s">
        <v>130</v>
      </c>
      <c r="GM83" s="2" t="s">
        <v>130</v>
      </c>
      <c r="GN83" s="2" t="s">
        <v>130</v>
      </c>
      <c r="GO83" s="2" t="s">
        <v>130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2" t="s">
        <v>130</v>
      </c>
      <c r="HC83" s="4"/>
      <c r="HD83" s="8"/>
      <c r="HE83" s="4"/>
      <c r="HF83" s="8"/>
      <c r="HG83" s="7"/>
      <c r="HH83" s="7"/>
      <c r="HI83" s="2" t="s">
        <v>130</v>
      </c>
      <c r="HJ83" s="2" t="s">
        <v>130</v>
      </c>
      <c r="HK83" s="2" t="s">
        <v>130</v>
      </c>
      <c r="HL83" s="2" t="s">
        <v>130</v>
      </c>
      <c r="HM83" s="2" t="s">
        <v>130</v>
      </c>
      <c r="HN83" s="2" t="s">
        <v>130</v>
      </c>
      <c r="HO83" s="4"/>
      <c r="HP83" s="8"/>
      <c r="HQ83" s="4"/>
      <c r="HR83" s="8"/>
      <c r="HS83" s="7"/>
      <c r="HT83" s="7"/>
      <c r="HU83" s="2" t="s">
        <v>130</v>
      </c>
      <c r="HV83" s="2" t="s">
        <v>130</v>
      </c>
      <c r="HW83" s="2" t="s">
        <v>130</v>
      </c>
      <c r="HX83" s="2" t="s">
        <v>130</v>
      </c>
      <c r="HY83" s="2" t="s">
        <v>130</v>
      </c>
      <c r="HZ83" s="2" t="s">
        <v>130</v>
      </c>
      <c r="IA83" s="4"/>
      <c r="IB83" s="8"/>
      <c r="IC83" s="4"/>
      <c r="ID83" s="8"/>
      <c r="IE83" s="7"/>
      <c r="IF83" s="7"/>
      <c r="IG83" s="2" t="s">
        <v>130</v>
      </c>
      <c r="IH83" s="2" t="s">
        <v>130</v>
      </c>
      <c r="II83" s="2" t="s">
        <v>130</v>
      </c>
      <c r="IJ83" s="2" t="s">
        <v>130</v>
      </c>
      <c r="IK83" s="2" t="s">
        <v>130</v>
      </c>
      <c r="IL83" s="2" t="s">
        <v>130</v>
      </c>
      <c r="IM83" s="4"/>
      <c r="IN83" s="8"/>
      <c r="IO83" s="4"/>
      <c r="IP83" s="8"/>
      <c r="IQ83" s="7"/>
      <c r="IR83" s="7"/>
      <c r="IS83" s="2" t="s">
        <v>130</v>
      </c>
      <c r="IT83" s="2" t="s">
        <v>130</v>
      </c>
      <c r="IU83" s="2" t="s">
        <v>130</v>
      </c>
      <c r="IV83" s="2" t="s">
        <v>130</v>
      </c>
      <c r="IW83" s="2" t="s">
        <v>130</v>
      </c>
      <c r="IX83" s="2" t="s">
        <v>130</v>
      </c>
      <c r="IY83" s="4"/>
      <c r="IZ83" s="8"/>
      <c r="JA83" s="4"/>
      <c r="JB83" s="8"/>
      <c r="JC83" s="7"/>
      <c r="JD83" s="7"/>
      <c r="JE83" s="2" t="s">
        <v>130</v>
      </c>
      <c r="JF83" s="2" t="s">
        <v>130</v>
      </c>
      <c r="JG83" s="2" t="s">
        <v>130</v>
      </c>
      <c r="JH83" s="2" t="s">
        <v>130</v>
      </c>
      <c r="JI83" s="2" t="s">
        <v>130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130</v>
      </c>
      <c r="OT83" s="2" t="s">
        <v>130</v>
      </c>
      <c r="OU83" s="2" t="s">
        <v>130</v>
      </c>
      <c r="OV83" s="2" t="s">
        <v>130</v>
      </c>
      <c r="OW83" s="2" t="s">
        <v>130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130</v>
      </c>
      <c r="QP83" s="2" t="s">
        <v>130</v>
      </c>
      <c r="QQ83" s="2" t="s">
        <v>130</v>
      </c>
      <c r="QR83" s="2" t="s">
        <v>130</v>
      </c>
      <c r="QS83" s="2" t="s">
        <v>130</v>
      </c>
      <c r="QT83" s="2" t="s">
        <v>130</v>
      </c>
    </row>
    <row r="84">
      <c r="A84" s="2" t="s">
        <v>872</v>
      </c>
      <c r="B84" s="2" t="s">
        <v>119</v>
      </c>
      <c r="C84" s="2" t="s">
        <v>849</v>
      </c>
      <c r="D84" s="2" t="s">
        <v>121</v>
      </c>
      <c r="E84" s="2" t="s">
        <v>434</v>
      </c>
      <c r="F84" s="2" t="s">
        <v>865</v>
      </c>
      <c r="G84" s="2" t="s">
        <v>130</v>
      </c>
      <c r="H84" s="2" t="s">
        <v>130</v>
      </c>
      <c r="I84" s="2" t="s">
        <v>130</v>
      </c>
      <c r="J84" s="2" t="s">
        <v>873</v>
      </c>
      <c r="K84" s="2" t="s">
        <v>126</v>
      </c>
      <c r="L84" s="3">
        <v>47.65</v>
      </c>
      <c r="M84" s="3"/>
      <c r="N84" s="3"/>
      <c r="O84" s="2" t="s">
        <v>127</v>
      </c>
      <c r="P84" s="2" t="s">
        <v>130</v>
      </c>
      <c r="Q84" s="2" t="s">
        <v>130</v>
      </c>
      <c r="R84" s="2" t="s">
        <v>867</v>
      </c>
      <c r="S84" s="2" t="s">
        <v>130</v>
      </c>
      <c r="T84" s="2" t="s">
        <v>130</v>
      </c>
      <c r="U84" s="2" t="s">
        <v>130</v>
      </c>
      <c r="V84" s="2" t="s">
        <v>130</v>
      </c>
      <c r="W84" s="2" t="s">
        <v>130</v>
      </c>
      <c r="X84" s="2" t="s">
        <v>130</v>
      </c>
      <c r="Y84" s="2" t="s">
        <v>130</v>
      </c>
      <c r="Z84" s="4"/>
      <c r="AA84" s="4">
        <f>=ROUNDDOWN({0},0)</f>
      </c>
      <c r="AB84" s="5"/>
      <c r="AC84" s="2" t="s">
        <v>130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130</v>
      </c>
      <c r="AW84" s="8" t="s">
        <v>130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/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/>
      <c r="BJ84" s="4"/>
      <c r="BK84" s="8"/>
      <c r="BL84" s="2" t="s">
        <v>130</v>
      </c>
      <c r="BM84" s="7"/>
      <c r="BN84" s="7"/>
      <c r="BO84" s="4"/>
      <c r="BP84" s="8"/>
      <c r="BQ84" s="4"/>
      <c r="BR84" s="8"/>
      <c r="BS84" s="7"/>
      <c r="BT84" s="7"/>
      <c r="BU84" s="2" t="s">
        <v>130</v>
      </c>
      <c r="BV84" s="2" t="s">
        <v>130</v>
      </c>
      <c r="BW84" s="2" t="s">
        <v>130</v>
      </c>
      <c r="BX84" s="2" t="s">
        <v>130</v>
      </c>
      <c r="BY84" s="2" t="s">
        <v>130</v>
      </c>
      <c r="BZ84" s="2" t="s">
        <v>130</v>
      </c>
      <c r="CA84" s="4"/>
      <c r="CB84" s="8"/>
      <c r="CC84" s="4"/>
      <c r="CD84" s="8"/>
      <c r="CE84" s="7"/>
      <c r="CF84" s="7"/>
      <c r="CG84" s="2" t="s">
        <v>130</v>
      </c>
      <c r="CH84" s="2" t="s">
        <v>130</v>
      </c>
      <c r="CI84" s="2" t="s">
        <v>130</v>
      </c>
      <c r="CJ84" s="2" t="s">
        <v>130</v>
      </c>
      <c r="CK84" s="2" t="s">
        <v>130</v>
      </c>
      <c r="CL84" s="2" t="s">
        <v>130</v>
      </c>
      <c r="CM84" s="4"/>
      <c r="CN84" s="8"/>
      <c r="CO84" s="4"/>
      <c r="CP84" s="8"/>
      <c r="CQ84" s="7"/>
      <c r="CR84" s="7"/>
      <c r="CS84" s="2" t="s">
        <v>130</v>
      </c>
      <c r="CT84" s="2" t="s">
        <v>130</v>
      </c>
      <c r="CU84" s="2" t="s">
        <v>130</v>
      </c>
      <c r="CV84" s="2" t="s">
        <v>130</v>
      </c>
      <c r="CW84" s="2" t="s">
        <v>130</v>
      </c>
      <c r="CX84" s="2" t="s">
        <v>130</v>
      </c>
      <c r="CY84" s="4"/>
      <c r="CZ84" s="8"/>
      <c r="DA84" s="4"/>
      <c r="DB84" s="8"/>
      <c r="DC84" s="7"/>
      <c r="DD84" s="7"/>
      <c r="DE84" s="2" t="s">
        <v>130</v>
      </c>
      <c r="DF84" s="2" t="s">
        <v>130</v>
      </c>
      <c r="DG84" s="2" t="s">
        <v>130</v>
      </c>
      <c r="DH84" s="2" t="s">
        <v>130</v>
      </c>
      <c r="DI84" s="2" t="s">
        <v>130</v>
      </c>
      <c r="DJ84" s="2" t="s">
        <v>130</v>
      </c>
      <c r="DK84" s="4"/>
      <c r="DL84" s="8"/>
      <c r="DM84" s="4"/>
      <c r="DN84" s="8"/>
      <c r="DO84" s="7"/>
      <c r="DP84" s="7"/>
      <c r="DQ84" s="2" t="s">
        <v>130</v>
      </c>
      <c r="DR84" s="2" t="s">
        <v>130</v>
      </c>
      <c r="DS84" s="2" t="s">
        <v>130</v>
      </c>
      <c r="DT84" s="2" t="s">
        <v>130</v>
      </c>
      <c r="DU84" s="2" t="s">
        <v>130</v>
      </c>
      <c r="DV84" s="2" t="s">
        <v>130</v>
      </c>
      <c r="DW84" s="4"/>
      <c r="DX84" s="8"/>
      <c r="DY84" s="4"/>
      <c r="DZ84" s="8"/>
      <c r="EA84" s="7"/>
      <c r="EB84" s="7"/>
      <c r="EC84" s="2" t="s">
        <v>130</v>
      </c>
      <c r="ED84" s="2" t="s">
        <v>130</v>
      </c>
      <c r="EE84" s="2" t="s">
        <v>130</v>
      </c>
      <c r="EF84" s="2" t="s">
        <v>130</v>
      </c>
      <c r="EG84" s="2" t="s">
        <v>130</v>
      </c>
      <c r="EH84" s="2" t="s">
        <v>130</v>
      </c>
      <c r="EI84" s="4"/>
      <c r="EJ84" s="8"/>
      <c r="EK84" s="4"/>
      <c r="EL84" s="8"/>
      <c r="EM84" s="7"/>
      <c r="EN84" s="7"/>
      <c r="EO84" s="2" t="s">
        <v>130</v>
      </c>
      <c r="EP84" s="2" t="s">
        <v>130</v>
      </c>
      <c r="EQ84" s="2" t="s">
        <v>130</v>
      </c>
      <c r="ER84" s="2" t="s">
        <v>130</v>
      </c>
      <c r="ES84" s="2" t="s">
        <v>130</v>
      </c>
      <c r="ET84" s="2" t="s">
        <v>130</v>
      </c>
      <c r="EU84" s="4"/>
      <c r="EV84" s="8"/>
      <c r="EW84" s="4"/>
      <c r="EX84" s="8"/>
      <c r="EY84" s="7"/>
      <c r="EZ84" s="7"/>
      <c r="FA84" s="2" t="s">
        <v>130</v>
      </c>
      <c r="FB84" s="2" t="s">
        <v>130</v>
      </c>
      <c r="FC84" s="2" t="s">
        <v>130</v>
      </c>
      <c r="FD84" s="2" t="s">
        <v>130</v>
      </c>
      <c r="FE84" s="2" t="s">
        <v>130</v>
      </c>
      <c r="FF84" s="2" t="s">
        <v>130</v>
      </c>
      <c r="FG84" s="4"/>
      <c r="FH84" s="8"/>
      <c r="FI84" s="4"/>
      <c r="FJ84" s="8"/>
      <c r="FK84" s="7"/>
      <c r="FL84" s="7"/>
      <c r="FM84" s="2" t="s">
        <v>130</v>
      </c>
      <c r="FN84" s="2" t="s">
        <v>130</v>
      </c>
      <c r="FO84" s="2" t="s">
        <v>130</v>
      </c>
      <c r="FP84" s="2" t="s">
        <v>130</v>
      </c>
      <c r="FQ84" s="2" t="s">
        <v>130</v>
      </c>
      <c r="FR84" s="2" t="s">
        <v>130</v>
      </c>
      <c r="FS84" s="4"/>
      <c r="FT84" s="8"/>
      <c r="FU84" s="4"/>
      <c r="FV84" s="8"/>
      <c r="FW84" s="7"/>
      <c r="FX84" s="7"/>
      <c r="FY84" s="2" t="s">
        <v>130</v>
      </c>
      <c r="FZ84" s="2" t="s">
        <v>130</v>
      </c>
      <c r="GA84" s="2" t="s">
        <v>130</v>
      </c>
      <c r="GB84" s="2" t="s">
        <v>130</v>
      </c>
      <c r="GC84" s="2" t="s">
        <v>130</v>
      </c>
      <c r="GD84" s="2" t="s">
        <v>130</v>
      </c>
      <c r="GE84" s="4"/>
      <c r="GF84" s="8"/>
      <c r="GG84" s="4"/>
      <c r="GH84" s="8"/>
      <c r="GI84" s="7"/>
      <c r="GJ84" s="7"/>
      <c r="GK84" s="2" t="s">
        <v>130</v>
      </c>
      <c r="GL84" s="2" t="s">
        <v>130</v>
      </c>
      <c r="GM84" s="2" t="s">
        <v>130</v>
      </c>
      <c r="GN84" s="2" t="s">
        <v>130</v>
      </c>
      <c r="GO84" s="2" t="s">
        <v>130</v>
      </c>
      <c r="GP84" s="2" t="s">
        <v>130</v>
      </c>
      <c r="GQ84" s="4"/>
      <c r="GR84" s="8"/>
      <c r="GS84" s="4"/>
      <c r="GT84" s="8"/>
      <c r="GU84" s="7"/>
      <c r="GV84" s="7"/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2" t="s">
        <v>130</v>
      </c>
      <c r="HC84" s="4"/>
      <c r="HD84" s="8"/>
      <c r="HE84" s="4"/>
      <c r="HF84" s="8"/>
      <c r="HG84" s="7"/>
      <c r="HH84" s="7"/>
      <c r="HI84" s="2" t="s">
        <v>130</v>
      </c>
      <c r="HJ84" s="2" t="s">
        <v>130</v>
      </c>
      <c r="HK84" s="2" t="s">
        <v>130</v>
      </c>
      <c r="HL84" s="2" t="s">
        <v>130</v>
      </c>
      <c r="HM84" s="2" t="s">
        <v>130</v>
      </c>
      <c r="HN84" s="2" t="s">
        <v>130</v>
      </c>
      <c r="HO84" s="4"/>
      <c r="HP84" s="8"/>
      <c r="HQ84" s="4"/>
      <c r="HR84" s="8"/>
      <c r="HS84" s="7"/>
      <c r="HT84" s="7"/>
      <c r="HU84" s="2" t="s">
        <v>130</v>
      </c>
      <c r="HV84" s="2" t="s">
        <v>130</v>
      </c>
      <c r="HW84" s="2" t="s">
        <v>130</v>
      </c>
      <c r="HX84" s="2" t="s">
        <v>130</v>
      </c>
      <c r="HY84" s="2" t="s">
        <v>130</v>
      </c>
      <c r="HZ84" s="2" t="s">
        <v>130</v>
      </c>
      <c r="IA84" s="4"/>
      <c r="IB84" s="8"/>
      <c r="IC84" s="4"/>
      <c r="ID84" s="8"/>
      <c r="IE84" s="7"/>
      <c r="IF84" s="7"/>
      <c r="IG84" s="2" t="s">
        <v>130</v>
      </c>
      <c r="IH84" s="2" t="s">
        <v>130</v>
      </c>
      <c r="II84" s="2" t="s">
        <v>130</v>
      </c>
      <c r="IJ84" s="2" t="s">
        <v>130</v>
      </c>
      <c r="IK84" s="2" t="s">
        <v>130</v>
      </c>
      <c r="IL84" s="2" t="s">
        <v>130</v>
      </c>
      <c r="IM84" s="4"/>
      <c r="IN84" s="8"/>
      <c r="IO84" s="4"/>
      <c r="IP84" s="8"/>
      <c r="IQ84" s="7"/>
      <c r="IR84" s="7"/>
      <c r="IS84" s="2" t="s">
        <v>130</v>
      </c>
      <c r="IT84" s="2" t="s">
        <v>130</v>
      </c>
      <c r="IU84" s="2" t="s">
        <v>130</v>
      </c>
      <c r="IV84" s="2" t="s">
        <v>130</v>
      </c>
      <c r="IW84" s="2" t="s">
        <v>130</v>
      </c>
      <c r="IX84" s="2" t="s">
        <v>130</v>
      </c>
      <c r="IY84" s="4"/>
      <c r="IZ84" s="8"/>
      <c r="JA84" s="4"/>
      <c r="JB84" s="8"/>
      <c r="JC84" s="7"/>
      <c r="JD84" s="7"/>
      <c r="JE84" s="2" t="s">
        <v>130</v>
      </c>
      <c r="JF84" s="2" t="s">
        <v>130</v>
      </c>
      <c r="JG84" s="2" t="s">
        <v>130</v>
      </c>
      <c r="JH84" s="2" t="s">
        <v>130</v>
      </c>
      <c r="JI84" s="2" t="s">
        <v>130</v>
      </c>
      <c r="JJ84" s="2" t="s">
        <v>130</v>
      </c>
      <c r="JK84" s="4"/>
      <c r="JL84" s="8"/>
      <c r="JM84" s="4"/>
      <c r="JN84" s="8"/>
      <c r="JO84" s="7"/>
      <c r="JP84" s="7"/>
      <c r="JQ84" s="2" t="s">
        <v>130</v>
      </c>
      <c r="JR84" s="2" t="s">
        <v>130</v>
      </c>
      <c r="JS84" s="2" t="s">
        <v>130</v>
      </c>
      <c r="JT84" s="2" t="s">
        <v>130</v>
      </c>
      <c r="JU84" s="2" t="s">
        <v>130</v>
      </c>
      <c r="JV84" s="2" t="s">
        <v>130</v>
      </c>
      <c r="JW84" s="4"/>
      <c r="JX84" s="8"/>
      <c r="JY84" s="4"/>
      <c r="JZ84" s="8"/>
      <c r="KA84" s="7"/>
      <c r="KB84" s="7"/>
      <c r="KC84" s="2" t="s">
        <v>130</v>
      </c>
      <c r="KD84" s="2" t="s">
        <v>130</v>
      </c>
      <c r="KE84" s="2" t="s">
        <v>130</v>
      </c>
      <c r="KF84" s="2" t="s">
        <v>130</v>
      </c>
      <c r="KG84" s="2" t="s">
        <v>130</v>
      </c>
      <c r="KH84" s="2" t="s">
        <v>130</v>
      </c>
      <c r="KI84" s="4"/>
      <c r="KJ84" s="8"/>
      <c r="KK84" s="4"/>
      <c r="KL84" s="8"/>
      <c r="KM84" s="7"/>
      <c r="KN84" s="7"/>
      <c r="KO84" s="2" t="s">
        <v>130</v>
      </c>
      <c r="KP84" s="2" t="s">
        <v>130</v>
      </c>
      <c r="KQ84" s="2" t="s">
        <v>130</v>
      </c>
      <c r="KR84" s="2" t="s">
        <v>130</v>
      </c>
      <c r="KS84" s="2" t="s">
        <v>130</v>
      </c>
      <c r="KT84" s="2" t="s">
        <v>130</v>
      </c>
      <c r="KU84" s="4"/>
      <c r="KV84" s="8"/>
      <c r="KW84" s="4"/>
      <c r="KX84" s="8"/>
      <c r="KY84" s="7"/>
      <c r="KZ84" s="7"/>
      <c r="LA84" s="2" t="s">
        <v>130</v>
      </c>
      <c r="LB84" s="2" t="s">
        <v>130</v>
      </c>
      <c r="LC84" s="2" t="s">
        <v>130</v>
      </c>
      <c r="LD84" s="2" t="s">
        <v>130</v>
      </c>
      <c r="LE84" s="2" t="s">
        <v>130</v>
      </c>
      <c r="LF84" s="2" t="s">
        <v>130</v>
      </c>
      <c r="LG84" s="4"/>
      <c r="LH84" s="8"/>
      <c r="LI84" s="4"/>
      <c r="LJ84" s="8"/>
      <c r="LK84" s="7"/>
      <c r="LL84" s="7"/>
      <c r="LM84" s="2" t="s">
        <v>130</v>
      </c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2" t="s">
        <v>130</v>
      </c>
      <c r="ME84" s="4"/>
      <c r="MF84" s="8"/>
      <c r="MG84" s="4"/>
      <c r="MH84" s="8"/>
      <c r="MI84" s="7"/>
      <c r="MJ84" s="7"/>
      <c r="MK84" s="2" t="s">
        <v>130</v>
      </c>
      <c r="ML84" s="2" t="s">
        <v>130</v>
      </c>
      <c r="MM84" s="2" t="s">
        <v>130</v>
      </c>
      <c r="MN84" s="2" t="s">
        <v>130</v>
      </c>
      <c r="MO84" s="2" t="s">
        <v>130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130</v>
      </c>
      <c r="OT84" s="2" t="s">
        <v>130</v>
      </c>
      <c r="OU84" s="2" t="s">
        <v>130</v>
      </c>
      <c r="OV84" s="2" t="s">
        <v>130</v>
      </c>
      <c r="OW84" s="2" t="s">
        <v>130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130</v>
      </c>
      <c r="QP84" s="2" t="s">
        <v>130</v>
      </c>
      <c r="QQ84" s="2" t="s">
        <v>130</v>
      </c>
      <c r="QR84" s="2" t="s">
        <v>130</v>
      </c>
      <c r="QS84" s="2" t="s">
        <v>130</v>
      </c>
      <c r="QT84" s="2" t="s">
        <v>130</v>
      </c>
    </row>
    <row r="85">
      <c r="A85" s="2" t="s">
        <v>874</v>
      </c>
      <c r="B85" s="2" t="s">
        <v>119</v>
      </c>
      <c r="C85" s="2" t="s">
        <v>849</v>
      </c>
      <c r="D85" s="2" t="s">
        <v>121</v>
      </c>
      <c r="E85" s="2" t="s">
        <v>434</v>
      </c>
      <c r="F85" s="2" t="s">
        <v>865</v>
      </c>
      <c r="G85" s="2" t="s">
        <v>130</v>
      </c>
      <c r="H85" s="2" t="s">
        <v>130</v>
      </c>
      <c r="I85" s="2" t="s">
        <v>130</v>
      </c>
      <c r="J85" s="2" t="s">
        <v>875</v>
      </c>
      <c r="K85" s="2" t="s">
        <v>126</v>
      </c>
      <c r="L85" s="3">
        <v>29.18</v>
      </c>
      <c r="M85" s="3"/>
      <c r="N85" s="3"/>
      <c r="O85" s="2" t="s">
        <v>127</v>
      </c>
      <c r="P85" s="2" t="s">
        <v>130</v>
      </c>
      <c r="Q85" s="2" t="s">
        <v>130</v>
      </c>
      <c r="R85" s="2" t="s">
        <v>867</v>
      </c>
      <c r="S85" s="2" t="s">
        <v>130</v>
      </c>
      <c r="T85" s="2" t="s">
        <v>130</v>
      </c>
      <c r="U85" s="2" t="s">
        <v>130</v>
      </c>
      <c r="V85" s="2" t="s">
        <v>130</v>
      </c>
      <c r="W85" s="2" t="s">
        <v>130</v>
      </c>
      <c r="X85" s="2" t="s">
        <v>130</v>
      </c>
      <c r="Y85" s="2" t="s">
        <v>130</v>
      </c>
      <c r="Z85" s="4"/>
      <c r="AA85" s="4">
        <f>=ROUNDDOWN({0},0)</f>
      </c>
      <c r="AB85" s="5"/>
      <c r="AC85" s="2" t="s">
        <v>130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/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130</v>
      </c>
      <c r="BV85" s="2" t="s">
        <v>130</v>
      </c>
      <c r="BW85" s="2" t="s">
        <v>130</v>
      </c>
      <c r="BX85" s="2" t="s">
        <v>130</v>
      </c>
      <c r="BY85" s="2" t="s">
        <v>130</v>
      </c>
      <c r="BZ85" s="2" t="s">
        <v>130</v>
      </c>
      <c r="CA85" s="4"/>
      <c r="CB85" s="8"/>
      <c r="CC85" s="4"/>
      <c r="CD85" s="8"/>
      <c r="CE85" s="7"/>
      <c r="CF85" s="7"/>
      <c r="CG85" s="2" t="s">
        <v>130</v>
      </c>
      <c r="CH85" s="2" t="s">
        <v>130</v>
      </c>
      <c r="CI85" s="2" t="s">
        <v>130</v>
      </c>
      <c r="CJ85" s="2" t="s">
        <v>130</v>
      </c>
      <c r="CK85" s="2" t="s">
        <v>130</v>
      </c>
      <c r="CL85" s="2" t="s">
        <v>130</v>
      </c>
      <c r="CM85" s="4"/>
      <c r="CN85" s="8"/>
      <c r="CO85" s="4"/>
      <c r="CP85" s="8"/>
      <c r="CQ85" s="7"/>
      <c r="CR85" s="7"/>
      <c r="CS85" s="2" t="s">
        <v>130</v>
      </c>
      <c r="CT85" s="2" t="s">
        <v>130</v>
      </c>
      <c r="CU85" s="2" t="s">
        <v>130</v>
      </c>
      <c r="CV85" s="2" t="s">
        <v>130</v>
      </c>
      <c r="CW85" s="2" t="s">
        <v>130</v>
      </c>
      <c r="CX85" s="2" t="s">
        <v>130</v>
      </c>
      <c r="CY85" s="4"/>
      <c r="CZ85" s="8"/>
      <c r="DA85" s="4"/>
      <c r="DB85" s="8"/>
      <c r="DC85" s="7"/>
      <c r="DD85" s="7"/>
      <c r="DE85" s="2" t="s">
        <v>130</v>
      </c>
      <c r="DF85" s="2" t="s">
        <v>130</v>
      </c>
      <c r="DG85" s="2" t="s">
        <v>130</v>
      </c>
      <c r="DH85" s="2" t="s">
        <v>130</v>
      </c>
      <c r="DI85" s="2" t="s">
        <v>130</v>
      </c>
      <c r="DJ85" s="2" t="s">
        <v>130</v>
      </c>
      <c r="DK85" s="4"/>
      <c r="DL85" s="8"/>
      <c r="DM85" s="4"/>
      <c r="DN85" s="8"/>
      <c r="DO85" s="7"/>
      <c r="DP85" s="7"/>
      <c r="DQ85" s="2" t="s">
        <v>130</v>
      </c>
      <c r="DR85" s="2" t="s">
        <v>130</v>
      </c>
      <c r="DS85" s="2" t="s">
        <v>130</v>
      </c>
      <c r="DT85" s="2" t="s">
        <v>130</v>
      </c>
      <c r="DU85" s="2" t="s">
        <v>130</v>
      </c>
      <c r="DV85" s="2" t="s">
        <v>130</v>
      </c>
      <c r="DW85" s="4"/>
      <c r="DX85" s="8"/>
      <c r="DY85" s="4"/>
      <c r="DZ85" s="8"/>
      <c r="EA85" s="7"/>
      <c r="EB85" s="7"/>
      <c r="EC85" s="2" t="s">
        <v>130</v>
      </c>
      <c r="ED85" s="2" t="s">
        <v>130</v>
      </c>
      <c r="EE85" s="2" t="s">
        <v>130</v>
      </c>
      <c r="EF85" s="2" t="s">
        <v>130</v>
      </c>
      <c r="EG85" s="2" t="s">
        <v>130</v>
      </c>
      <c r="EH85" s="2" t="s">
        <v>130</v>
      </c>
      <c r="EI85" s="4"/>
      <c r="EJ85" s="8"/>
      <c r="EK85" s="4"/>
      <c r="EL85" s="8"/>
      <c r="EM85" s="7"/>
      <c r="EN85" s="7"/>
      <c r="EO85" s="2" t="s">
        <v>130</v>
      </c>
      <c r="EP85" s="2" t="s">
        <v>130</v>
      </c>
      <c r="EQ85" s="2" t="s">
        <v>130</v>
      </c>
      <c r="ER85" s="2" t="s">
        <v>130</v>
      </c>
      <c r="ES85" s="2" t="s">
        <v>130</v>
      </c>
      <c r="ET85" s="2" t="s">
        <v>130</v>
      </c>
      <c r="EU85" s="4"/>
      <c r="EV85" s="8"/>
      <c r="EW85" s="4"/>
      <c r="EX85" s="8"/>
      <c r="EY85" s="7"/>
      <c r="EZ85" s="7"/>
      <c r="FA85" s="2" t="s">
        <v>130</v>
      </c>
      <c r="FB85" s="2" t="s">
        <v>130</v>
      </c>
      <c r="FC85" s="2" t="s">
        <v>130</v>
      </c>
      <c r="FD85" s="2" t="s">
        <v>130</v>
      </c>
      <c r="FE85" s="2" t="s">
        <v>130</v>
      </c>
      <c r="FF85" s="2" t="s">
        <v>130</v>
      </c>
      <c r="FG85" s="4"/>
      <c r="FH85" s="8"/>
      <c r="FI85" s="4"/>
      <c r="FJ85" s="8"/>
      <c r="FK85" s="7"/>
      <c r="FL85" s="7"/>
      <c r="FM85" s="2" t="s">
        <v>130</v>
      </c>
      <c r="FN85" s="2" t="s">
        <v>130</v>
      </c>
      <c r="FO85" s="2" t="s">
        <v>130</v>
      </c>
      <c r="FP85" s="2" t="s">
        <v>130</v>
      </c>
      <c r="FQ85" s="2" t="s">
        <v>130</v>
      </c>
      <c r="FR85" s="2" t="s">
        <v>130</v>
      </c>
      <c r="FS85" s="4"/>
      <c r="FT85" s="8"/>
      <c r="FU85" s="4"/>
      <c r="FV85" s="8"/>
      <c r="FW85" s="7"/>
      <c r="FX85" s="7"/>
      <c r="FY85" s="2" t="s">
        <v>130</v>
      </c>
      <c r="FZ85" s="2" t="s">
        <v>130</v>
      </c>
      <c r="GA85" s="2" t="s">
        <v>130</v>
      </c>
      <c r="GB85" s="2" t="s">
        <v>130</v>
      </c>
      <c r="GC85" s="2" t="s">
        <v>130</v>
      </c>
      <c r="GD85" s="2" t="s">
        <v>130</v>
      </c>
      <c r="GE85" s="4"/>
      <c r="GF85" s="8"/>
      <c r="GG85" s="4"/>
      <c r="GH85" s="8"/>
      <c r="GI85" s="7"/>
      <c r="GJ85" s="7"/>
      <c r="GK85" s="2" t="s">
        <v>130</v>
      </c>
      <c r="GL85" s="2" t="s">
        <v>130</v>
      </c>
      <c r="GM85" s="2" t="s">
        <v>130</v>
      </c>
      <c r="GN85" s="2" t="s">
        <v>130</v>
      </c>
      <c r="GO85" s="2" t="s">
        <v>130</v>
      </c>
      <c r="GP85" s="2" t="s">
        <v>130</v>
      </c>
      <c r="GQ85" s="4"/>
      <c r="GR85" s="8"/>
      <c r="GS85" s="4"/>
      <c r="GT85" s="8"/>
      <c r="GU85" s="7"/>
      <c r="GV85" s="7"/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2" t="s">
        <v>130</v>
      </c>
      <c r="HC85" s="4"/>
      <c r="HD85" s="8"/>
      <c r="HE85" s="4"/>
      <c r="HF85" s="8"/>
      <c r="HG85" s="7"/>
      <c r="HH85" s="7"/>
      <c r="HI85" s="2" t="s">
        <v>130</v>
      </c>
      <c r="HJ85" s="2" t="s">
        <v>130</v>
      </c>
      <c r="HK85" s="2" t="s">
        <v>130</v>
      </c>
      <c r="HL85" s="2" t="s">
        <v>130</v>
      </c>
      <c r="HM85" s="2" t="s">
        <v>130</v>
      </c>
      <c r="HN85" s="2" t="s">
        <v>130</v>
      </c>
      <c r="HO85" s="4"/>
      <c r="HP85" s="8"/>
      <c r="HQ85" s="4"/>
      <c r="HR85" s="8"/>
      <c r="HS85" s="7"/>
      <c r="HT85" s="7"/>
      <c r="HU85" s="2" t="s">
        <v>130</v>
      </c>
      <c r="HV85" s="2" t="s">
        <v>130</v>
      </c>
      <c r="HW85" s="2" t="s">
        <v>130</v>
      </c>
      <c r="HX85" s="2" t="s">
        <v>130</v>
      </c>
      <c r="HY85" s="2" t="s">
        <v>130</v>
      </c>
      <c r="HZ85" s="2" t="s">
        <v>130</v>
      </c>
      <c r="IA85" s="4"/>
      <c r="IB85" s="8"/>
      <c r="IC85" s="4"/>
      <c r="ID85" s="8"/>
      <c r="IE85" s="7"/>
      <c r="IF85" s="7"/>
      <c r="IG85" s="2" t="s">
        <v>130</v>
      </c>
      <c r="IH85" s="2" t="s">
        <v>130</v>
      </c>
      <c r="II85" s="2" t="s">
        <v>130</v>
      </c>
      <c r="IJ85" s="2" t="s">
        <v>130</v>
      </c>
      <c r="IK85" s="2" t="s">
        <v>130</v>
      </c>
      <c r="IL85" s="2" t="s">
        <v>130</v>
      </c>
      <c r="IM85" s="4"/>
      <c r="IN85" s="8"/>
      <c r="IO85" s="4"/>
      <c r="IP85" s="8"/>
      <c r="IQ85" s="7"/>
      <c r="IR85" s="7"/>
      <c r="IS85" s="2" t="s">
        <v>130</v>
      </c>
      <c r="IT85" s="2" t="s">
        <v>130</v>
      </c>
      <c r="IU85" s="2" t="s">
        <v>130</v>
      </c>
      <c r="IV85" s="2" t="s">
        <v>130</v>
      </c>
      <c r="IW85" s="2" t="s">
        <v>130</v>
      </c>
      <c r="IX85" s="2" t="s">
        <v>130</v>
      </c>
      <c r="IY85" s="4"/>
      <c r="IZ85" s="8"/>
      <c r="JA85" s="4"/>
      <c r="JB85" s="8"/>
      <c r="JC85" s="7"/>
      <c r="JD85" s="7"/>
      <c r="JE85" s="2" t="s">
        <v>130</v>
      </c>
      <c r="JF85" s="2" t="s">
        <v>130</v>
      </c>
      <c r="JG85" s="2" t="s">
        <v>130</v>
      </c>
      <c r="JH85" s="2" t="s">
        <v>130</v>
      </c>
      <c r="JI85" s="2" t="s">
        <v>130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130</v>
      </c>
      <c r="KD85" s="2" t="s">
        <v>130</v>
      </c>
      <c r="KE85" s="2" t="s">
        <v>130</v>
      </c>
      <c r="KF85" s="2" t="s">
        <v>130</v>
      </c>
      <c r="KG85" s="2" t="s">
        <v>130</v>
      </c>
      <c r="KH85" s="2" t="s">
        <v>130</v>
      </c>
      <c r="KI85" s="4"/>
      <c r="KJ85" s="8"/>
      <c r="KK85" s="4"/>
      <c r="KL85" s="8"/>
      <c r="KM85" s="7"/>
      <c r="KN85" s="7"/>
      <c r="KO85" s="2" t="s">
        <v>130</v>
      </c>
      <c r="KP85" s="2" t="s">
        <v>130</v>
      </c>
      <c r="KQ85" s="2" t="s">
        <v>130</v>
      </c>
      <c r="KR85" s="2" t="s">
        <v>130</v>
      </c>
      <c r="KS85" s="2" t="s">
        <v>130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130</v>
      </c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2" t="s">
        <v>130</v>
      </c>
      <c r="ME85" s="4"/>
      <c r="MF85" s="8"/>
      <c r="MG85" s="4"/>
      <c r="MH85" s="8"/>
      <c r="MI85" s="7"/>
      <c r="MJ85" s="7"/>
      <c r="MK85" s="2" t="s">
        <v>130</v>
      </c>
      <c r="ML85" s="2" t="s">
        <v>130</v>
      </c>
      <c r="MM85" s="2" t="s">
        <v>130</v>
      </c>
      <c r="MN85" s="2" t="s">
        <v>130</v>
      </c>
      <c r="MO85" s="2" t="s">
        <v>130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130</v>
      </c>
      <c r="OT85" s="2" t="s">
        <v>130</v>
      </c>
      <c r="OU85" s="2" t="s">
        <v>130</v>
      </c>
      <c r="OV85" s="2" t="s">
        <v>130</v>
      </c>
      <c r="OW85" s="2" t="s">
        <v>130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130</v>
      </c>
      <c r="QP85" s="2" t="s">
        <v>130</v>
      </c>
      <c r="QQ85" s="2" t="s">
        <v>130</v>
      </c>
      <c r="QR85" s="2" t="s">
        <v>130</v>
      </c>
      <c r="QS85" s="2" t="s">
        <v>130</v>
      </c>
      <c r="QT85" s="2" t="s">
        <v>130</v>
      </c>
    </row>
    <row r="86">
      <c r="A86" s="2" t="s">
        <v>876</v>
      </c>
      <c r="B86" s="2" t="s">
        <v>119</v>
      </c>
      <c r="C86" s="2" t="s">
        <v>849</v>
      </c>
      <c r="D86" s="2" t="s">
        <v>121</v>
      </c>
      <c r="E86" s="2" t="s">
        <v>434</v>
      </c>
      <c r="F86" s="2" t="s">
        <v>865</v>
      </c>
      <c r="G86" s="2" t="s">
        <v>130</v>
      </c>
      <c r="H86" s="2" t="s">
        <v>130</v>
      </c>
      <c r="I86" s="2" t="s">
        <v>130</v>
      </c>
      <c r="J86" s="2" t="s">
        <v>877</v>
      </c>
      <c r="K86" s="2" t="s">
        <v>126</v>
      </c>
      <c r="L86" s="3">
        <v>29.18</v>
      </c>
      <c r="M86" s="3"/>
      <c r="N86" s="3"/>
      <c r="O86" s="2" t="s">
        <v>127</v>
      </c>
      <c r="P86" s="2" t="s">
        <v>130</v>
      </c>
      <c r="Q86" s="2" t="s">
        <v>130</v>
      </c>
      <c r="R86" s="2" t="s">
        <v>867</v>
      </c>
      <c r="S86" s="2" t="s">
        <v>130</v>
      </c>
      <c r="T86" s="2" t="s">
        <v>130</v>
      </c>
      <c r="U86" s="2" t="s">
        <v>130</v>
      </c>
      <c r="V86" s="2" t="s">
        <v>130</v>
      </c>
      <c r="W86" s="2" t="s">
        <v>130</v>
      </c>
      <c r="X86" s="2" t="s">
        <v>130</v>
      </c>
      <c r="Y86" s="2" t="s">
        <v>130</v>
      </c>
      <c r="Z86" s="4"/>
      <c r="AA86" s="4">
        <f>=ROUNDDOWN({0},0)</f>
      </c>
      <c r="AB86" s="5"/>
      <c r="AC86" s="2" t="s">
        <v>130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130</v>
      </c>
      <c r="AW86" s="8" t="s">
        <v>130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/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130</v>
      </c>
      <c r="BV86" s="2" t="s">
        <v>130</v>
      </c>
      <c r="BW86" s="2" t="s">
        <v>130</v>
      </c>
      <c r="BX86" s="2" t="s">
        <v>130</v>
      </c>
      <c r="BY86" s="2" t="s">
        <v>130</v>
      </c>
      <c r="BZ86" s="2" t="s">
        <v>130</v>
      </c>
      <c r="CA86" s="4"/>
      <c r="CB86" s="8"/>
      <c r="CC86" s="4"/>
      <c r="CD86" s="8"/>
      <c r="CE86" s="7"/>
      <c r="CF86" s="7"/>
      <c r="CG86" s="2" t="s">
        <v>130</v>
      </c>
      <c r="CH86" s="2" t="s">
        <v>130</v>
      </c>
      <c r="CI86" s="2" t="s">
        <v>130</v>
      </c>
      <c r="CJ86" s="2" t="s">
        <v>130</v>
      </c>
      <c r="CK86" s="2" t="s">
        <v>130</v>
      </c>
      <c r="CL86" s="2" t="s">
        <v>130</v>
      </c>
      <c r="CM86" s="4"/>
      <c r="CN86" s="8"/>
      <c r="CO86" s="4"/>
      <c r="CP86" s="8"/>
      <c r="CQ86" s="7"/>
      <c r="CR86" s="7"/>
      <c r="CS86" s="2" t="s">
        <v>130</v>
      </c>
      <c r="CT86" s="2" t="s">
        <v>130</v>
      </c>
      <c r="CU86" s="2" t="s">
        <v>130</v>
      </c>
      <c r="CV86" s="2" t="s">
        <v>130</v>
      </c>
      <c r="CW86" s="2" t="s">
        <v>130</v>
      </c>
      <c r="CX86" s="2" t="s">
        <v>130</v>
      </c>
      <c r="CY86" s="4"/>
      <c r="CZ86" s="8"/>
      <c r="DA86" s="4"/>
      <c r="DB86" s="8"/>
      <c r="DC86" s="7"/>
      <c r="DD86" s="7"/>
      <c r="DE86" s="2" t="s">
        <v>130</v>
      </c>
      <c r="DF86" s="2" t="s">
        <v>130</v>
      </c>
      <c r="DG86" s="2" t="s">
        <v>130</v>
      </c>
      <c r="DH86" s="2" t="s">
        <v>130</v>
      </c>
      <c r="DI86" s="2" t="s">
        <v>130</v>
      </c>
      <c r="DJ86" s="2" t="s">
        <v>130</v>
      </c>
      <c r="DK86" s="4"/>
      <c r="DL86" s="8"/>
      <c r="DM86" s="4"/>
      <c r="DN86" s="8"/>
      <c r="DO86" s="7"/>
      <c r="DP86" s="7"/>
      <c r="DQ86" s="2" t="s">
        <v>130</v>
      </c>
      <c r="DR86" s="2" t="s">
        <v>130</v>
      </c>
      <c r="DS86" s="2" t="s">
        <v>130</v>
      </c>
      <c r="DT86" s="2" t="s">
        <v>130</v>
      </c>
      <c r="DU86" s="2" t="s">
        <v>130</v>
      </c>
      <c r="DV86" s="2" t="s">
        <v>130</v>
      </c>
      <c r="DW86" s="4"/>
      <c r="DX86" s="8"/>
      <c r="DY86" s="4"/>
      <c r="DZ86" s="8"/>
      <c r="EA86" s="7"/>
      <c r="EB86" s="7"/>
      <c r="EC86" s="2" t="s">
        <v>130</v>
      </c>
      <c r="ED86" s="2" t="s">
        <v>130</v>
      </c>
      <c r="EE86" s="2" t="s">
        <v>130</v>
      </c>
      <c r="EF86" s="2" t="s">
        <v>130</v>
      </c>
      <c r="EG86" s="2" t="s">
        <v>130</v>
      </c>
      <c r="EH86" s="2" t="s">
        <v>130</v>
      </c>
      <c r="EI86" s="4"/>
      <c r="EJ86" s="8"/>
      <c r="EK86" s="4"/>
      <c r="EL86" s="8"/>
      <c r="EM86" s="7"/>
      <c r="EN86" s="7"/>
      <c r="EO86" s="2" t="s">
        <v>130</v>
      </c>
      <c r="EP86" s="2" t="s">
        <v>130</v>
      </c>
      <c r="EQ86" s="2" t="s">
        <v>130</v>
      </c>
      <c r="ER86" s="2" t="s">
        <v>130</v>
      </c>
      <c r="ES86" s="2" t="s">
        <v>130</v>
      </c>
      <c r="ET86" s="2" t="s">
        <v>130</v>
      </c>
      <c r="EU86" s="4"/>
      <c r="EV86" s="8"/>
      <c r="EW86" s="4"/>
      <c r="EX86" s="8"/>
      <c r="EY86" s="7"/>
      <c r="EZ86" s="7"/>
      <c r="FA86" s="2" t="s">
        <v>130</v>
      </c>
      <c r="FB86" s="2" t="s">
        <v>130</v>
      </c>
      <c r="FC86" s="2" t="s">
        <v>130</v>
      </c>
      <c r="FD86" s="2" t="s">
        <v>130</v>
      </c>
      <c r="FE86" s="2" t="s">
        <v>130</v>
      </c>
      <c r="FF86" s="2" t="s">
        <v>130</v>
      </c>
      <c r="FG86" s="4"/>
      <c r="FH86" s="8"/>
      <c r="FI86" s="4"/>
      <c r="FJ86" s="8"/>
      <c r="FK86" s="7"/>
      <c r="FL86" s="7"/>
      <c r="FM86" s="2" t="s">
        <v>130</v>
      </c>
      <c r="FN86" s="2" t="s">
        <v>130</v>
      </c>
      <c r="FO86" s="2" t="s">
        <v>130</v>
      </c>
      <c r="FP86" s="2" t="s">
        <v>130</v>
      </c>
      <c r="FQ86" s="2" t="s">
        <v>130</v>
      </c>
      <c r="FR86" s="2" t="s">
        <v>130</v>
      </c>
      <c r="FS86" s="4"/>
      <c r="FT86" s="8"/>
      <c r="FU86" s="4"/>
      <c r="FV86" s="8"/>
      <c r="FW86" s="7"/>
      <c r="FX86" s="7"/>
      <c r="FY86" s="2" t="s">
        <v>130</v>
      </c>
      <c r="FZ86" s="2" t="s">
        <v>130</v>
      </c>
      <c r="GA86" s="2" t="s">
        <v>130</v>
      </c>
      <c r="GB86" s="2" t="s">
        <v>130</v>
      </c>
      <c r="GC86" s="2" t="s">
        <v>130</v>
      </c>
      <c r="GD86" s="2" t="s">
        <v>130</v>
      </c>
      <c r="GE86" s="4"/>
      <c r="GF86" s="8"/>
      <c r="GG86" s="4"/>
      <c r="GH86" s="8"/>
      <c r="GI86" s="7"/>
      <c r="GJ86" s="7"/>
      <c r="GK86" s="2" t="s">
        <v>130</v>
      </c>
      <c r="GL86" s="2" t="s">
        <v>130</v>
      </c>
      <c r="GM86" s="2" t="s">
        <v>130</v>
      </c>
      <c r="GN86" s="2" t="s">
        <v>130</v>
      </c>
      <c r="GO86" s="2" t="s">
        <v>130</v>
      </c>
      <c r="GP86" s="2" t="s">
        <v>130</v>
      </c>
      <c r="GQ86" s="4"/>
      <c r="GR86" s="8"/>
      <c r="GS86" s="4"/>
      <c r="GT86" s="8"/>
      <c r="GU86" s="7"/>
      <c r="GV86" s="7"/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2" t="s">
        <v>130</v>
      </c>
      <c r="HC86" s="4"/>
      <c r="HD86" s="8"/>
      <c r="HE86" s="4"/>
      <c r="HF86" s="8"/>
      <c r="HG86" s="7"/>
      <c r="HH86" s="7"/>
      <c r="HI86" s="2" t="s">
        <v>130</v>
      </c>
      <c r="HJ86" s="2" t="s">
        <v>130</v>
      </c>
      <c r="HK86" s="2" t="s">
        <v>130</v>
      </c>
      <c r="HL86" s="2" t="s">
        <v>130</v>
      </c>
      <c r="HM86" s="2" t="s">
        <v>130</v>
      </c>
      <c r="HN86" s="2" t="s">
        <v>130</v>
      </c>
      <c r="HO86" s="4"/>
      <c r="HP86" s="8"/>
      <c r="HQ86" s="4"/>
      <c r="HR86" s="8"/>
      <c r="HS86" s="7"/>
      <c r="HT86" s="7"/>
      <c r="HU86" s="2" t="s">
        <v>130</v>
      </c>
      <c r="HV86" s="2" t="s">
        <v>130</v>
      </c>
      <c r="HW86" s="2" t="s">
        <v>130</v>
      </c>
      <c r="HX86" s="2" t="s">
        <v>130</v>
      </c>
      <c r="HY86" s="2" t="s">
        <v>130</v>
      </c>
      <c r="HZ86" s="2" t="s">
        <v>130</v>
      </c>
      <c r="IA86" s="4"/>
      <c r="IB86" s="8"/>
      <c r="IC86" s="4"/>
      <c r="ID86" s="8"/>
      <c r="IE86" s="7"/>
      <c r="IF86" s="7"/>
      <c r="IG86" s="2" t="s">
        <v>130</v>
      </c>
      <c r="IH86" s="2" t="s">
        <v>130</v>
      </c>
      <c r="II86" s="2" t="s">
        <v>130</v>
      </c>
      <c r="IJ86" s="2" t="s">
        <v>130</v>
      </c>
      <c r="IK86" s="2" t="s">
        <v>130</v>
      </c>
      <c r="IL86" s="2" t="s">
        <v>130</v>
      </c>
      <c r="IM86" s="4"/>
      <c r="IN86" s="8"/>
      <c r="IO86" s="4"/>
      <c r="IP86" s="8"/>
      <c r="IQ86" s="7"/>
      <c r="IR86" s="7"/>
      <c r="IS86" s="2" t="s">
        <v>130</v>
      </c>
      <c r="IT86" s="2" t="s">
        <v>130</v>
      </c>
      <c r="IU86" s="2" t="s">
        <v>130</v>
      </c>
      <c r="IV86" s="2" t="s">
        <v>130</v>
      </c>
      <c r="IW86" s="2" t="s">
        <v>130</v>
      </c>
      <c r="IX86" s="2" t="s">
        <v>130</v>
      </c>
      <c r="IY86" s="4"/>
      <c r="IZ86" s="8"/>
      <c r="JA86" s="4"/>
      <c r="JB86" s="8"/>
      <c r="JC86" s="7"/>
      <c r="JD86" s="7"/>
      <c r="JE86" s="2" t="s">
        <v>130</v>
      </c>
      <c r="JF86" s="2" t="s">
        <v>130</v>
      </c>
      <c r="JG86" s="2" t="s">
        <v>130</v>
      </c>
      <c r="JH86" s="2" t="s">
        <v>130</v>
      </c>
      <c r="JI86" s="2" t="s">
        <v>130</v>
      </c>
      <c r="JJ86" s="2" t="s">
        <v>130</v>
      </c>
      <c r="JK86" s="4"/>
      <c r="JL86" s="8"/>
      <c r="JM86" s="4"/>
      <c r="JN86" s="8"/>
      <c r="JO86" s="7"/>
      <c r="JP86" s="7"/>
      <c r="JQ86" s="2" t="s">
        <v>130</v>
      </c>
      <c r="JR86" s="2" t="s">
        <v>130</v>
      </c>
      <c r="JS86" s="2" t="s">
        <v>130</v>
      </c>
      <c r="JT86" s="2" t="s">
        <v>130</v>
      </c>
      <c r="JU86" s="2" t="s">
        <v>130</v>
      </c>
      <c r="JV86" s="2" t="s">
        <v>130</v>
      </c>
      <c r="JW86" s="4"/>
      <c r="JX86" s="8"/>
      <c r="JY86" s="4"/>
      <c r="JZ86" s="8"/>
      <c r="KA86" s="7"/>
      <c r="KB86" s="7"/>
      <c r="KC86" s="2" t="s">
        <v>130</v>
      </c>
      <c r="KD86" s="2" t="s">
        <v>130</v>
      </c>
      <c r="KE86" s="2" t="s">
        <v>130</v>
      </c>
      <c r="KF86" s="2" t="s">
        <v>130</v>
      </c>
      <c r="KG86" s="2" t="s">
        <v>130</v>
      </c>
      <c r="KH86" s="2" t="s">
        <v>130</v>
      </c>
      <c r="KI86" s="4"/>
      <c r="KJ86" s="8"/>
      <c r="KK86" s="4"/>
      <c r="KL86" s="8"/>
      <c r="KM86" s="7"/>
      <c r="KN86" s="7"/>
      <c r="KO86" s="2" t="s">
        <v>130</v>
      </c>
      <c r="KP86" s="2" t="s">
        <v>130</v>
      </c>
      <c r="KQ86" s="2" t="s">
        <v>130</v>
      </c>
      <c r="KR86" s="2" t="s">
        <v>130</v>
      </c>
      <c r="KS86" s="2" t="s">
        <v>130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130</v>
      </c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130</v>
      </c>
      <c r="ML86" s="2" t="s">
        <v>130</v>
      </c>
      <c r="MM86" s="2" t="s">
        <v>130</v>
      </c>
      <c r="MN86" s="2" t="s">
        <v>130</v>
      </c>
      <c r="MO86" s="2" t="s">
        <v>130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130</v>
      </c>
      <c r="OT86" s="2" t="s">
        <v>130</v>
      </c>
      <c r="OU86" s="2" t="s">
        <v>130</v>
      </c>
      <c r="OV86" s="2" t="s">
        <v>130</v>
      </c>
      <c r="OW86" s="2" t="s">
        <v>130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130</v>
      </c>
      <c r="QP86" s="2" t="s">
        <v>130</v>
      </c>
      <c r="QQ86" s="2" t="s">
        <v>130</v>
      </c>
      <c r="QR86" s="2" t="s">
        <v>130</v>
      </c>
      <c r="QS86" s="2" t="s">
        <v>130</v>
      </c>
      <c r="QT86" s="2" t="s">
        <v>130</v>
      </c>
    </row>
    <row r="87">
      <c r="A87" s="2" t="s">
        <v>878</v>
      </c>
      <c r="B87" s="2" t="s">
        <v>119</v>
      </c>
      <c r="C87" s="2" t="s">
        <v>849</v>
      </c>
      <c r="D87" s="2" t="s">
        <v>121</v>
      </c>
      <c r="E87" s="2" t="s">
        <v>434</v>
      </c>
      <c r="F87" s="2" t="s">
        <v>283</v>
      </c>
      <c r="G87" s="2" t="s">
        <v>130</v>
      </c>
      <c r="H87" s="2" t="s">
        <v>130</v>
      </c>
      <c r="I87" s="2" t="s">
        <v>130</v>
      </c>
      <c r="J87" s="2" t="s">
        <v>866</v>
      </c>
      <c r="K87" s="2" t="s">
        <v>126</v>
      </c>
      <c r="L87" s="3">
        <v>40.8</v>
      </c>
      <c r="M87" s="3"/>
      <c r="N87" s="3"/>
      <c r="O87" s="2" t="s">
        <v>127</v>
      </c>
      <c r="P87" s="2" t="s">
        <v>130</v>
      </c>
      <c r="Q87" s="2" t="s">
        <v>130</v>
      </c>
      <c r="R87" s="2" t="s">
        <v>867</v>
      </c>
      <c r="S87" s="2" t="s">
        <v>130</v>
      </c>
      <c r="T87" s="2" t="s">
        <v>130</v>
      </c>
      <c r="U87" s="2" t="s">
        <v>130</v>
      </c>
      <c r="V87" s="2" t="s">
        <v>130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/>
      <c r="CN87" s="8"/>
      <c r="CO87" s="4"/>
      <c r="CP87" s="8"/>
      <c r="CQ87" s="7"/>
      <c r="CR87" s="7"/>
      <c r="CS87" s="2" t="s">
        <v>130</v>
      </c>
      <c r="CT87" s="2" t="s">
        <v>130</v>
      </c>
      <c r="CU87" s="2" t="s">
        <v>130</v>
      </c>
      <c r="CV87" s="2" t="s">
        <v>130</v>
      </c>
      <c r="CW87" s="2" t="s">
        <v>130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879</v>
      </c>
      <c r="B88" s="2" t="s">
        <v>119</v>
      </c>
      <c r="C88" s="2" t="s">
        <v>849</v>
      </c>
      <c r="D88" s="2" t="s">
        <v>121</v>
      </c>
      <c r="E88" s="2" t="s">
        <v>434</v>
      </c>
      <c r="F88" s="2" t="s">
        <v>283</v>
      </c>
      <c r="G88" s="2" t="s">
        <v>130</v>
      </c>
      <c r="H88" s="2" t="s">
        <v>130</v>
      </c>
      <c r="I88" s="2" t="s">
        <v>130</v>
      </c>
      <c r="J88" s="2" t="s">
        <v>869</v>
      </c>
      <c r="K88" s="2" t="s">
        <v>126</v>
      </c>
      <c r="L88" s="3">
        <v>27.5</v>
      </c>
      <c r="M88" s="3"/>
      <c r="N88" s="3"/>
      <c r="O88" s="2" t="s">
        <v>127</v>
      </c>
      <c r="P88" s="2" t="s">
        <v>130</v>
      </c>
      <c r="Q88" s="2" t="s">
        <v>130</v>
      </c>
      <c r="R88" s="2" t="s">
        <v>867</v>
      </c>
      <c r="S88" s="2" t="s">
        <v>130</v>
      </c>
      <c r="T88" s="2" t="s">
        <v>130</v>
      </c>
      <c r="U88" s="2" t="s">
        <v>130</v>
      </c>
      <c r="V88" s="2" t="s">
        <v>130</v>
      </c>
      <c r="W88" s="2" t="s">
        <v>130</v>
      </c>
      <c r="X88" s="2" t="s">
        <v>130</v>
      </c>
      <c r="Y88" s="2" t="s">
        <v>130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/>
      <c r="CN88" s="8"/>
      <c r="CO88" s="4"/>
      <c r="CP88" s="8"/>
      <c r="CQ88" s="7"/>
      <c r="CR88" s="7"/>
      <c r="CS88" s="2" t="s">
        <v>130</v>
      </c>
      <c r="CT88" s="2" t="s">
        <v>130</v>
      </c>
      <c r="CU88" s="2" t="s">
        <v>130</v>
      </c>
      <c r="CV88" s="2" t="s">
        <v>130</v>
      </c>
      <c r="CW88" s="2" t="s">
        <v>130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880</v>
      </c>
      <c r="B89" s="2" t="s">
        <v>119</v>
      </c>
      <c r="C89" s="2" t="s">
        <v>849</v>
      </c>
      <c r="D89" s="2" t="s">
        <v>121</v>
      </c>
      <c r="E89" s="2" t="s">
        <v>434</v>
      </c>
      <c r="F89" s="2" t="s">
        <v>283</v>
      </c>
      <c r="G89" s="2" t="s">
        <v>130</v>
      </c>
      <c r="H89" s="2" t="s">
        <v>130</v>
      </c>
      <c r="I89" s="2" t="s">
        <v>130</v>
      </c>
      <c r="J89" s="2" t="s">
        <v>871</v>
      </c>
      <c r="K89" s="2" t="s">
        <v>126</v>
      </c>
      <c r="L89" s="3">
        <v>40.8</v>
      </c>
      <c r="M89" s="3"/>
      <c r="N89" s="3"/>
      <c r="O89" s="2" t="s">
        <v>127</v>
      </c>
      <c r="P89" s="2" t="s">
        <v>130</v>
      </c>
      <c r="Q89" s="2" t="s">
        <v>130</v>
      </c>
      <c r="R89" s="2" t="s">
        <v>867</v>
      </c>
      <c r="S89" s="2" t="s">
        <v>130</v>
      </c>
      <c r="T89" s="2" t="s">
        <v>130</v>
      </c>
      <c r="U89" s="2" t="s">
        <v>130</v>
      </c>
      <c r="V89" s="2" t="s">
        <v>130</v>
      </c>
      <c r="W89" s="2" t="s">
        <v>130</v>
      </c>
      <c r="X89" s="2" t="s">
        <v>130</v>
      </c>
      <c r="Y89" s="2" t="s">
        <v>130</v>
      </c>
      <c r="Z89" s="4"/>
      <c r="AA89" s="4">
        <f>=ROUNDDOWN({0},0)</f>
      </c>
      <c r="AB89" s="5"/>
      <c r="AC89" s="2" t="s">
        <v>130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130</v>
      </c>
      <c r="AW89" s="8" t="s">
        <v>130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/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/>
      <c r="BJ89" s="4"/>
      <c r="BK89" s="8"/>
      <c r="BL89" s="2" t="s">
        <v>130</v>
      </c>
      <c r="BM89" s="7"/>
      <c r="BN89" s="7"/>
      <c r="BO89" s="4"/>
      <c r="BP89" s="8"/>
      <c r="BQ89" s="4"/>
      <c r="BR89" s="8"/>
      <c r="BS89" s="7"/>
      <c r="BT89" s="7"/>
      <c r="BU89" s="2" t="s">
        <v>130</v>
      </c>
      <c r="BV89" s="2" t="s">
        <v>130</v>
      </c>
      <c r="BW89" s="2" t="s">
        <v>130</v>
      </c>
      <c r="BX89" s="2" t="s">
        <v>130</v>
      </c>
      <c r="BY89" s="2" t="s">
        <v>130</v>
      </c>
      <c r="BZ89" s="2" t="s">
        <v>130</v>
      </c>
      <c r="CA89" s="4"/>
      <c r="CB89" s="8"/>
      <c r="CC89" s="4"/>
      <c r="CD89" s="8"/>
      <c r="CE89" s="7"/>
      <c r="CF89" s="7"/>
      <c r="CG89" s="2" t="s">
        <v>130</v>
      </c>
      <c r="CH89" s="2" t="s">
        <v>130</v>
      </c>
      <c r="CI89" s="2" t="s">
        <v>130</v>
      </c>
      <c r="CJ89" s="2" t="s">
        <v>130</v>
      </c>
      <c r="CK89" s="2" t="s">
        <v>130</v>
      </c>
      <c r="CL89" s="2" t="s">
        <v>130</v>
      </c>
      <c r="CM89" s="4"/>
      <c r="CN89" s="8"/>
      <c r="CO89" s="4"/>
      <c r="CP89" s="8"/>
      <c r="CQ89" s="7"/>
      <c r="CR89" s="7"/>
      <c r="CS89" s="2" t="s">
        <v>130</v>
      </c>
      <c r="CT89" s="2" t="s">
        <v>130</v>
      </c>
      <c r="CU89" s="2" t="s">
        <v>130</v>
      </c>
      <c r="CV89" s="2" t="s">
        <v>130</v>
      </c>
      <c r="CW89" s="2" t="s">
        <v>130</v>
      </c>
      <c r="CX89" s="2" t="s">
        <v>130</v>
      </c>
      <c r="CY89" s="4"/>
      <c r="CZ89" s="8"/>
      <c r="DA89" s="4"/>
      <c r="DB89" s="8"/>
      <c r="DC89" s="7"/>
      <c r="DD89" s="7"/>
      <c r="DE89" s="2" t="s">
        <v>130</v>
      </c>
      <c r="DF89" s="2" t="s">
        <v>130</v>
      </c>
      <c r="DG89" s="2" t="s">
        <v>130</v>
      </c>
      <c r="DH89" s="2" t="s">
        <v>130</v>
      </c>
      <c r="DI89" s="2" t="s">
        <v>130</v>
      </c>
      <c r="DJ89" s="2" t="s">
        <v>130</v>
      </c>
      <c r="DK89" s="4"/>
      <c r="DL89" s="8"/>
      <c r="DM89" s="4"/>
      <c r="DN89" s="8"/>
      <c r="DO89" s="7"/>
      <c r="DP89" s="7"/>
      <c r="DQ89" s="2" t="s">
        <v>130</v>
      </c>
      <c r="DR89" s="2" t="s">
        <v>130</v>
      </c>
      <c r="DS89" s="2" t="s">
        <v>130</v>
      </c>
      <c r="DT89" s="2" t="s">
        <v>130</v>
      </c>
      <c r="DU89" s="2" t="s">
        <v>130</v>
      </c>
      <c r="DV89" s="2" t="s">
        <v>130</v>
      </c>
      <c r="DW89" s="4"/>
      <c r="DX89" s="8"/>
      <c r="DY89" s="4"/>
      <c r="DZ89" s="8"/>
      <c r="EA89" s="7"/>
      <c r="EB89" s="7"/>
      <c r="EC89" s="2" t="s">
        <v>130</v>
      </c>
      <c r="ED89" s="2" t="s">
        <v>130</v>
      </c>
      <c r="EE89" s="2" t="s">
        <v>130</v>
      </c>
      <c r="EF89" s="2" t="s">
        <v>130</v>
      </c>
      <c r="EG89" s="2" t="s">
        <v>130</v>
      </c>
      <c r="EH89" s="2" t="s">
        <v>130</v>
      </c>
      <c r="EI89" s="4"/>
      <c r="EJ89" s="8"/>
      <c r="EK89" s="4"/>
      <c r="EL89" s="8"/>
      <c r="EM89" s="7"/>
      <c r="EN89" s="7"/>
      <c r="EO89" s="2" t="s">
        <v>130</v>
      </c>
      <c r="EP89" s="2" t="s">
        <v>130</v>
      </c>
      <c r="EQ89" s="2" t="s">
        <v>130</v>
      </c>
      <c r="ER89" s="2" t="s">
        <v>130</v>
      </c>
      <c r="ES89" s="2" t="s">
        <v>130</v>
      </c>
      <c r="ET89" s="2" t="s">
        <v>130</v>
      </c>
      <c r="EU89" s="4"/>
      <c r="EV89" s="8"/>
      <c r="EW89" s="4"/>
      <c r="EX89" s="8"/>
      <c r="EY89" s="7"/>
      <c r="EZ89" s="7"/>
      <c r="FA89" s="2" t="s">
        <v>130</v>
      </c>
      <c r="FB89" s="2" t="s">
        <v>130</v>
      </c>
      <c r="FC89" s="2" t="s">
        <v>130</v>
      </c>
      <c r="FD89" s="2" t="s">
        <v>130</v>
      </c>
      <c r="FE89" s="2" t="s">
        <v>130</v>
      </c>
      <c r="FF89" s="2" t="s">
        <v>130</v>
      </c>
      <c r="FG89" s="4"/>
      <c r="FH89" s="8"/>
      <c r="FI89" s="4"/>
      <c r="FJ89" s="8"/>
      <c r="FK89" s="7"/>
      <c r="FL89" s="7"/>
      <c r="FM89" s="2" t="s">
        <v>130</v>
      </c>
      <c r="FN89" s="2" t="s">
        <v>130</v>
      </c>
      <c r="FO89" s="2" t="s">
        <v>130</v>
      </c>
      <c r="FP89" s="2" t="s">
        <v>130</v>
      </c>
      <c r="FQ89" s="2" t="s">
        <v>130</v>
      </c>
      <c r="FR89" s="2" t="s">
        <v>130</v>
      </c>
      <c r="FS89" s="4"/>
      <c r="FT89" s="8"/>
      <c r="FU89" s="4"/>
      <c r="FV89" s="8"/>
      <c r="FW89" s="7"/>
      <c r="FX89" s="7"/>
      <c r="FY89" s="2" t="s">
        <v>130</v>
      </c>
      <c r="FZ89" s="2" t="s">
        <v>130</v>
      </c>
      <c r="GA89" s="2" t="s">
        <v>130</v>
      </c>
      <c r="GB89" s="2" t="s">
        <v>130</v>
      </c>
      <c r="GC89" s="2" t="s">
        <v>130</v>
      </c>
      <c r="GD89" s="2" t="s">
        <v>130</v>
      </c>
      <c r="GE89" s="4"/>
      <c r="GF89" s="8"/>
      <c r="GG89" s="4"/>
      <c r="GH89" s="8"/>
      <c r="GI89" s="7"/>
      <c r="GJ89" s="7"/>
      <c r="GK89" s="2" t="s">
        <v>130</v>
      </c>
      <c r="GL89" s="2" t="s">
        <v>130</v>
      </c>
      <c r="GM89" s="2" t="s">
        <v>130</v>
      </c>
      <c r="GN89" s="2" t="s">
        <v>130</v>
      </c>
      <c r="GO89" s="2" t="s">
        <v>130</v>
      </c>
      <c r="GP89" s="2" t="s">
        <v>130</v>
      </c>
      <c r="GQ89" s="4"/>
      <c r="GR89" s="8"/>
      <c r="GS89" s="4"/>
      <c r="GT89" s="8"/>
      <c r="GU89" s="7"/>
      <c r="GV89" s="7"/>
      <c r="GW89" s="2" t="s">
        <v>130</v>
      </c>
      <c r="GX89" s="2" t="s">
        <v>130</v>
      </c>
      <c r="GY89" s="2" t="s">
        <v>130</v>
      </c>
      <c r="GZ89" s="2" t="s">
        <v>130</v>
      </c>
      <c r="HA89" s="2" t="s">
        <v>130</v>
      </c>
      <c r="HB89" s="2" t="s">
        <v>130</v>
      </c>
      <c r="HC89" s="4"/>
      <c r="HD89" s="8"/>
      <c r="HE89" s="4"/>
      <c r="HF89" s="8"/>
      <c r="HG89" s="7"/>
      <c r="HH89" s="7"/>
      <c r="HI89" s="2" t="s">
        <v>130</v>
      </c>
      <c r="HJ89" s="2" t="s">
        <v>130</v>
      </c>
      <c r="HK89" s="2" t="s">
        <v>130</v>
      </c>
      <c r="HL89" s="2" t="s">
        <v>130</v>
      </c>
      <c r="HM89" s="2" t="s">
        <v>130</v>
      </c>
      <c r="HN89" s="2" t="s">
        <v>130</v>
      </c>
      <c r="HO89" s="4"/>
      <c r="HP89" s="8"/>
      <c r="HQ89" s="4"/>
      <c r="HR89" s="8"/>
      <c r="HS89" s="7"/>
      <c r="HT89" s="7"/>
      <c r="HU89" s="2" t="s">
        <v>130</v>
      </c>
      <c r="HV89" s="2" t="s">
        <v>130</v>
      </c>
      <c r="HW89" s="2" t="s">
        <v>130</v>
      </c>
      <c r="HX89" s="2" t="s">
        <v>130</v>
      </c>
      <c r="HY89" s="2" t="s">
        <v>130</v>
      </c>
      <c r="HZ89" s="2" t="s">
        <v>130</v>
      </c>
      <c r="IA89" s="4"/>
      <c r="IB89" s="8"/>
      <c r="IC89" s="4"/>
      <c r="ID89" s="8"/>
      <c r="IE89" s="7"/>
      <c r="IF89" s="7"/>
      <c r="IG89" s="2" t="s">
        <v>130</v>
      </c>
      <c r="IH89" s="2" t="s">
        <v>130</v>
      </c>
      <c r="II89" s="2" t="s">
        <v>130</v>
      </c>
      <c r="IJ89" s="2" t="s">
        <v>130</v>
      </c>
      <c r="IK89" s="2" t="s">
        <v>130</v>
      </c>
      <c r="IL89" s="2" t="s">
        <v>130</v>
      </c>
      <c r="IM89" s="4"/>
      <c r="IN89" s="8"/>
      <c r="IO89" s="4"/>
      <c r="IP89" s="8"/>
      <c r="IQ89" s="7"/>
      <c r="IR89" s="7"/>
      <c r="IS89" s="2" t="s">
        <v>130</v>
      </c>
      <c r="IT89" s="2" t="s">
        <v>130</v>
      </c>
      <c r="IU89" s="2" t="s">
        <v>130</v>
      </c>
      <c r="IV89" s="2" t="s">
        <v>130</v>
      </c>
      <c r="IW89" s="2" t="s">
        <v>130</v>
      </c>
      <c r="IX89" s="2" t="s">
        <v>130</v>
      </c>
      <c r="IY89" s="4"/>
      <c r="IZ89" s="8"/>
      <c r="JA89" s="4"/>
      <c r="JB89" s="8"/>
      <c r="JC89" s="7"/>
      <c r="JD89" s="7"/>
      <c r="JE89" s="2" t="s">
        <v>130</v>
      </c>
      <c r="JF89" s="2" t="s">
        <v>130</v>
      </c>
      <c r="JG89" s="2" t="s">
        <v>130</v>
      </c>
      <c r="JH89" s="2" t="s">
        <v>130</v>
      </c>
      <c r="JI89" s="2" t="s">
        <v>130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130</v>
      </c>
      <c r="KD89" s="2" t="s">
        <v>130</v>
      </c>
      <c r="KE89" s="2" t="s">
        <v>130</v>
      </c>
      <c r="KF89" s="2" t="s">
        <v>130</v>
      </c>
      <c r="KG89" s="2" t="s">
        <v>130</v>
      </c>
      <c r="KH89" s="2" t="s">
        <v>130</v>
      </c>
      <c r="KI89" s="4"/>
      <c r="KJ89" s="8"/>
      <c r="KK89" s="4"/>
      <c r="KL89" s="8"/>
      <c r="KM89" s="7"/>
      <c r="KN89" s="7"/>
      <c r="KO89" s="2" t="s">
        <v>130</v>
      </c>
      <c r="KP89" s="2" t="s">
        <v>130</v>
      </c>
      <c r="KQ89" s="2" t="s">
        <v>130</v>
      </c>
      <c r="KR89" s="2" t="s">
        <v>130</v>
      </c>
      <c r="KS89" s="2" t="s">
        <v>130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130</v>
      </c>
      <c r="ML89" s="2" t="s">
        <v>130</v>
      </c>
      <c r="MM89" s="2" t="s">
        <v>130</v>
      </c>
      <c r="MN89" s="2" t="s">
        <v>130</v>
      </c>
      <c r="MO89" s="2" t="s">
        <v>130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130</v>
      </c>
      <c r="OT89" s="2" t="s">
        <v>130</v>
      </c>
      <c r="OU89" s="2" t="s">
        <v>130</v>
      </c>
      <c r="OV89" s="2" t="s">
        <v>130</v>
      </c>
      <c r="OW89" s="2" t="s">
        <v>130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130</v>
      </c>
      <c r="QP89" s="2" t="s">
        <v>130</v>
      </c>
      <c r="QQ89" s="2" t="s">
        <v>130</v>
      </c>
      <c r="QR89" s="2" t="s">
        <v>130</v>
      </c>
      <c r="QS89" s="2" t="s">
        <v>130</v>
      </c>
      <c r="QT89" s="2" t="s">
        <v>130</v>
      </c>
    </row>
    <row r="90">
      <c r="A90" s="2" t="s">
        <v>881</v>
      </c>
      <c r="B90" s="2" t="s">
        <v>119</v>
      </c>
      <c r="C90" s="2" t="s">
        <v>849</v>
      </c>
      <c r="D90" s="2" t="s">
        <v>121</v>
      </c>
      <c r="E90" s="2" t="s">
        <v>434</v>
      </c>
      <c r="F90" s="2" t="s">
        <v>283</v>
      </c>
      <c r="G90" s="2" t="s">
        <v>130</v>
      </c>
      <c r="H90" s="2" t="s">
        <v>130</v>
      </c>
      <c r="I90" s="2" t="s">
        <v>130</v>
      </c>
      <c r="J90" s="2" t="s">
        <v>877</v>
      </c>
      <c r="K90" s="2" t="s">
        <v>126</v>
      </c>
      <c r="L90" s="3">
        <v>20.2</v>
      </c>
      <c r="M90" s="3"/>
      <c r="N90" s="3"/>
      <c r="O90" s="2" t="s">
        <v>127</v>
      </c>
      <c r="P90" s="2" t="s">
        <v>130</v>
      </c>
      <c r="Q90" s="2" t="s">
        <v>130</v>
      </c>
      <c r="R90" s="2" t="s">
        <v>867</v>
      </c>
      <c r="S90" s="2" t="s">
        <v>130</v>
      </c>
      <c r="T90" s="2" t="s">
        <v>130</v>
      </c>
      <c r="U90" s="2" t="s">
        <v>130</v>
      </c>
      <c r="V90" s="2" t="s">
        <v>130</v>
      </c>
      <c r="W90" s="2" t="s">
        <v>130</v>
      </c>
      <c r="X90" s="2" t="s">
        <v>130</v>
      </c>
      <c r="Y90" s="2" t="s">
        <v>130</v>
      </c>
      <c r="Z90" s="4"/>
      <c r="AA90" s="4">
        <f>=ROUNDDOWN({0},0)</f>
      </c>
      <c r="AB90" s="5"/>
      <c r="AC90" s="2" t="s">
        <v>130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/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/>
      <c r="BJ90" s="4"/>
      <c r="BK90" s="8"/>
      <c r="BL90" s="2" t="s">
        <v>130</v>
      </c>
      <c r="BM90" s="7"/>
      <c r="BN90" s="7"/>
      <c r="BO90" s="4"/>
      <c r="BP90" s="8"/>
      <c r="BQ90" s="4"/>
      <c r="BR90" s="8"/>
      <c r="BS90" s="7"/>
      <c r="BT90" s="7"/>
      <c r="BU90" s="2" t="s">
        <v>130</v>
      </c>
      <c r="BV90" s="2" t="s">
        <v>130</v>
      </c>
      <c r="BW90" s="2" t="s">
        <v>130</v>
      </c>
      <c r="BX90" s="2" t="s">
        <v>130</v>
      </c>
      <c r="BY90" s="2" t="s">
        <v>130</v>
      </c>
      <c r="BZ90" s="2" t="s">
        <v>130</v>
      </c>
      <c r="CA90" s="4"/>
      <c r="CB90" s="8"/>
      <c r="CC90" s="4"/>
      <c r="CD90" s="8"/>
      <c r="CE90" s="7"/>
      <c r="CF90" s="7"/>
      <c r="CG90" s="2" t="s">
        <v>130</v>
      </c>
      <c r="CH90" s="2" t="s">
        <v>130</v>
      </c>
      <c r="CI90" s="2" t="s">
        <v>130</v>
      </c>
      <c r="CJ90" s="2" t="s">
        <v>130</v>
      </c>
      <c r="CK90" s="2" t="s">
        <v>130</v>
      </c>
      <c r="CL90" s="2" t="s">
        <v>130</v>
      </c>
      <c r="CM90" s="4"/>
      <c r="CN90" s="8"/>
      <c r="CO90" s="4"/>
      <c r="CP90" s="8"/>
      <c r="CQ90" s="7"/>
      <c r="CR90" s="7"/>
      <c r="CS90" s="2" t="s">
        <v>130</v>
      </c>
      <c r="CT90" s="2" t="s">
        <v>130</v>
      </c>
      <c r="CU90" s="2" t="s">
        <v>130</v>
      </c>
      <c r="CV90" s="2" t="s">
        <v>130</v>
      </c>
      <c r="CW90" s="2" t="s">
        <v>130</v>
      </c>
      <c r="CX90" s="2" t="s">
        <v>130</v>
      </c>
      <c r="CY90" s="4"/>
      <c r="CZ90" s="8"/>
      <c r="DA90" s="4"/>
      <c r="DB90" s="8"/>
      <c r="DC90" s="7"/>
      <c r="DD90" s="7"/>
      <c r="DE90" s="2" t="s">
        <v>130</v>
      </c>
      <c r="DF90" s="2" t="s">
        <v>130</v>
      </c>
      <c r="DG90" s="2" t="s">
        <v>130</v>
      </c>
      <c r="DH90" s="2" t="s">
        <v>130</v>
      </c>
      <c r="DI90" s="2" t="s">
        <v>130</v>
      </c>
      <c r="DJ90" s="2" t="s">
        <v>130</v>
      </c>
      <c r="DK90" s="4"/>
      <c r="DL90" s="8"/>
      <c r="DM90" s="4"/>
      <c r="DN90" s="8"/>
      <c r="DO90" s="7"/>
      <c r="DP90" s="7"/>
      <c r="DQ90" s="2" t="s">
        <v>130</v>
      </c>
      <c r="DR90" s="2" t="s">
        <v>130</v>
      </c>
      <c r="DS90" s="2" t="s">
        <v>130</v>
      </c>
      <c r="DT90" s="2" t="s">
        <v>130</v>
      </c>
      <c r="DU90" s="2" t="s">
        <v>130</v>
      </c>
      <c r="DV90" s="2" t="s">
        <v>130</v>
      </c>
      <c r="DW90" s="4"/>
      <c r="DX90" s="8"/>
      <c r="DY90" s="4"/>
      <c r="DZ90" s="8"/>
      <c r="EA90" s="7"/>
      <c r="EB90" s="7"/>
      <c r="EC90" s="2" t="s">
        <v>130</v>
      </c>
      <c r="ED90" s="2" t="s">
        <v>130</v>
      </c>
      <c r="EE90" s="2" t="s">
        <v>130</v>
      </c>
      <c r="EF90" s="2" t="s">
        <v>130</v>
      </c>
      <c r="EG90" s="2" t="s">
        <v>130</v>
      </c>
      <c r="EH90" s="2" t="s">
        <v>130</v>
      </c>
      <c r="EI90" s="4"/>
      <c r="EJ90" s="8"/>
      <c r="EK90" s="4"/>
      <c r="EL90" s="8"/>
      <c r="EM90" s="7"/>
      <c r="EN90" s="7"/>
      <c r="EO90" s="2" t="s">
        <v>130</v>
      </c>
      <c r="EP90" s="2" t="s">
        <v>130</v>
      </c>
      <c r="EQ90" s="2" t="s">
        <v>130</v>
      </c>
      <c r="ER90" s="2" t="s">
        <v>130</v>
      </c>
      <c r="ES90" s="2" t="s">
        <v>130</v>
      </c>
      <c r="ET90" s="2" t="s">
        <v>130</v>
      </c>
      <c r="EU90" s="4"/>
      <c r="EV90" s="8"/>
      <c r="EW90" s="4"/>
      <c r="EX90" s="8"/>
      <c r="EY90" s="7"/>
      <c r="EZ90" s="7"/>
      <c r="FA90" s="2" t="s">
        <v>130</v>
      </c>
      <c r="FB90" s="2" t="s">
        <v>130</v>
      </c>
      <c r="FC90" s="2" t="s">
        <v>130</v>
      </c>
      <c r="FD90" s="2" t="s">
        <v>130</v>
      </c>
      <c r="FE90" s="2" t="s">
        <v>130</v>
      </c>
      <c r="FF90" s="2" t="s">
        <v>130</v>
      </c>
      <c r="FG90" s="4"/>
      <c r="FH90" s="8"/>
      <c r="FI90" s="4"/>
      <c r="FJ90" s="8"/>
      <c r="FK90" s="7"/>
      <c r="FL90" s="7"/>
      <c r="FM90" s="2" t="s">
        <v>130</v>
      </c>
      <c r="FN90" s="2" t="s">
        <v>130</v>
      </c>
      <c r="FO90" s="2" t="s">
        <v>130</v>
      </c>
      <c r="FP90" s="2" t="s">
        <v>130</v>
      </c>
      <c r="FQ90" s="2" t="s">
        <v>130</v>
      </c>
      <c r="FR90" s="2" t="s">
        <v>130</v>
      </c>
      <c r="FS90" s="4"/>
      <c r="FT90" s="8"/>
      <c r="FU90" s="4"/>
      <c r="FV90" s="8"/>
      <c r="FW90" s="7"/>
      <c r="FX90" s="7"/>
      <c r="FY90" s="2" t="s">
        <v>130</v>
      </c>
      <c r="FZ90" s="2" t="s">
        <v>130</v>
      </c>
      <c r="GA90" s="2" t="s">
        <v>130</v>
      </c>
      <c r="GB90" s="2" t="s">
        <v>130</v>
      </c>
      <c r="GC90" s="2" t="s">
        <v>130</v>
      </c>
      <c r="GD90" s="2" t="s">
        <v>130</v>
      </c>
      <c r="GE90" s="4"/>
      <c r="GF90" s="8"/>
      <c r="GG90" s="4"/>
      <c r="GH90" s="8"/>
      <c r="GI90" s="7"/>
      <c r="GJ90" s="7"/>
      <c r="GK90" s="2" t="s">
        <v>130</v>
      </c>
      <c r="GL90" s="2" t="s">
        <v>130</v>
      </c>
      <c r="GM90" s="2" t="s">
        <v>130</v>
      </c>
      <c r="GN90" s="2" t="s">
        <v>130</v>
      </c>
      <c r="GO90" s="2" t="s">
        <v>130</v>
      </c>
      <c r="GP90" s="2" t="s">
        <v>130</v>
      </c>
      <c r="GQ90" s="4"/>
      <c r="GR90" s="8"/>
      <c r="GS90" s="4"/>
      <c r="GT90" s="8"/>
      <c r="GU90" s="7"/>
      <c r="GV90" s="7"/>
      <c r="GW90" s="2" t="s">
        <v>130</v>
      </c>
      <c r="GX90" s="2" t="s">
        <v>130</v>
      </c>
      <c r="GY90" s="2" t="s">
        <v>130</v>
      </c>
      <c r="GZ90" s="2" t="s">
        <v>130</v>
      </c>
      <c r="HA90" s="2" t="s">
        <v>130</v>
      </c>
      <c r="HB90" s="2" t="s">
        <v>130</v>
      </c>
      <c r="HC90" s="4"/>
      <c r="HD90" s="8"/>
      <c r="HE90" s="4"/>
      <c r="HF90" s="8"/>
      <c r="HG90" s="7"/>
      <c r="HH90" s="7"/>
      <c r="HI90" s="2" t="s">
        <v>130</v>
      </c>
      <c r="HJ90" s="2" t="s">
        <v>130</v>
      </c>
      <c r="HK90" s="2" t="s">
        <v>130</v>
      </c>
      <c r="HL90" s="2" t="s">
        <v>130</v>
      </c>
      <c r="HM90" s="2" t="s">
        <v>130</v>
      </c>
      <c r="HN90" s="2" t="s">
        <v>130</v>
      </c>
      <c r="HO90" s="4"/>
      <c r="HP90" s="8"/>
      <c r="HQ90" s="4"/>
      <c r="HR90" s="8"/>
      <c r="HS90" s="7"/>
      <c r="HT90" s="7"/>
      <c r="HU90" s="2" t="s">
        <v>130</v>
      </c>
      <c r="HV90" s="2" t="s">
        <v>130</v>
      </c>
      <c r="HW90" s="2" t="s">
        <v>130</v>
      </c>
      <c r="HX90" s="2" t="s">
        <v>130</v>
      </c>
      <c r="HY90" s="2" t="s">
        <v>130</v>
      </c>
      <c r="HZ90" s="2" t="s">
        <v>130</v>
      </c>
      <c r="IA90" s="4"/>
      <c r="IB90" s="8"/>
      <c r="IC90" s="4"/>
      <c r="ID90" s="8"/>
      <c r="IE90" s="7"/>
      <c r="IF90" s="7"/>
      <c r="IG90" s="2" t="s">
        <v>130</v>
      </c>
      <c r="IH90" s="2" t="s">
        <v>130</v>
      </c>
      <c r="II90" s="2" t="s">
        <v>130</v>
      </c>
      <c r="IJ90" s="2" t="s">
        <v>130</v>
      </c>
      <c r="IK90" s="2" t="s">
        <v>130</v>
      </c>
      <c r="IL90" s="2" t="s">
        <v>130</v>
      </c>
      <c r="IM90" s="4"/>
      <c r="IN90" s="8"/>
      <c r="IO90" s="4"/>
      <c r="IP90" s="8"/>
      <c r="IQ90" s="7"/>
      <c r="IR90" s="7"/>
      <c r="IS90" s="2" t="s">
        <v>130</v>
      </c>
      <c r="IT90" s="2" t="s">
        <v>130</v>
      </c>
      <c r="IU90" s="2" t="s">
        <v>130</v>
      </c>
      <c r="IV90" s="2" t="s">
        <v>130</v>
      </c>
      <c r="IW90" s="2" t="s">
        <v>130</v>
      </c>
      <c r="IX90" s="2" t="s">
        <v>130</v>
      </c>
      <c r="IY90" s="4"/>
      <c r="IZ90" s="8"/>
      <c r="JA90" s="4"/>
      <c r="JB90" s="8"/>
      <c r="JC90" s="7"/>
      <c r="JD90" s="7"/>
      <c r="JE90" s="2" t="s">
        <v>130</v>
      </c>
      <c r="JF90" s="2" t="s">
        <v>130</v>
      </c>
      <c r="JG90" s="2" t="s">
        <v>130</v>
      </c>
      <c r="JH90" s="2" t="s">
        <v>130</v>
      </c>
      <c r="JI90" s="2" t="s">
        <v>130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130</v>
      </c>
      <c r="KD90" s="2" t="s">
        <v>130</v>
      </c>
      <c r="KE90" s="2" t="s">
        <v>130</v>
      </c>
      <c r="KF90" s="2" t="s">
        <v>130</v>
      </c>
      <c r="KG90" s="2" t="s">
        <v>130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130</v>
      </c>
      <c r="ML90" s="2" t="s">
        <v>130</v>
      </c>
      <c r="MM90" s="2" t="s">
        <v>130</v>
      </c>
      <c r="MN90" s="2" t="s">
        <v>130</v>
      </c>
      <c r="MO90" s="2" t="s">
        <v>130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130</v>
      </c>
      <c r="OT90" s="2" t="s">
        <v>130</v>
      </c>
      <c r="OU90" s="2" t="s">
        <v>130</v>
      </c>
      <c r="OV90" s="2" t="s">
        <v>130</v>
      </c>
      <c r="OW90" s="2" t="s">
        <v>130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130</v>
      </c>
      <c r="QP90" s="2" t="s">
        <v>130</v>
      </c>
      <c r="QQ90" s="2" t="s">
        <v>130</v>
      </c>
      <c r="QR90" s="2" t="s">
        <v>130</v>
      </c>
      <c r="QS90" s="2" t="s">
        <v>130</v>
      </c>
      <c r="QT90" s="2" t="s">
        <v>130</v>
      </c>
    </row>
    <row r="91">
      <c r="A91" s="2" t="s">
        <v>882</v>
      </c>
      <c r="B91" s="2" t="s">
        <v>119</v>
      </c>
      <c r="C91" s="2" t="s">
        <v>849</v>
      </c>
      <c r="D91" s="2" t="s">
        <v>121</v>
      </c>
      <c r="E91" s="2" t="s">
        <v>434</v>
      </c>
      <c r="F91" s="2" t="s">
        <v>883</v>
      </c>
      <c r="G91" s="2" t="s">
        <v>130</v>
      </c>
      <c r="H91" s="2" t="s">
        <v>130</v>
      </c>
      <c r="I91" s="2" t="s">
        <v>130</v>
      </c>
      <c r="J91" s="2" t="s">
        <v>866</v>
      </c>
      <c r="K91" s="2" t="s">
        <v>126</v>
      </c>
      <c r="L91" s="3">
        <v>40.8</v>
      </c>
      <c r="M91" s="3"/>
      <c r="N91" s="3"/>
      <c r="O91" s="2" t="s">
        <v>127</v>
      </c>
      <c r="P91" s="2" t="s">
        <v>130</v>
      </c>
      <c r="Q91" s="2" t="s">
        <v>130</v>
      </c>
      <c r="R91" s="2" t="s">
        <v>867</v>
      </c>
      <c r="S91" s="2" t="s">
        <v>130</v>
      </c>
      <c r="T91" s="2" t="s">
        <v>130</v>
      </c>
      <c r="U91" s="2" t="s">
        <v>130</v>
      </c>
      <c r="V91" s="2" t="s">
        <v>130</v>
      </c>
      <c r="W91" s="2" t="s">
        <v>130</v>
      </c>
      <c r="X91" s="2" t="s">
        <v>130</v>
      </c>
      <c r="Y91" s="2" t="s">
        <v>130</v>
      </c>
      <c r="Z91" s="4"/>
      <c r="AA91" s="4">
        <f>=ROUNDDOWN({0},0)</f>
      </c>
      <c r="AB91" s="5"/>
      <c r="AC91" s="2" t="s">
        <v>130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130</v>
      </c>
      <c r="AW91" s="8" t="s">
        <v>130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/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/>
      <c r="DL91" s="8"/>
      <c r="DM91" s="4"/>
      <c r="DN91" s="8"/>
      <c r="DO91" s="7"/>
      <c r="DP91" s="7"/>
      <c r="DQ91" s="2" t="s">
        <v>130</v>
      </c>
      <c r="DR91" s="2" t="s">
        <v>130</v>
      </c>
      <c r="DS91" s="2" t="s">
        <v>130</v>
      </c>
      <c r="DT91" s="2" t="s">
        <v>130</v>
      </c>
      <c r="DU91" s="2" t="s">
        <v>130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130</v>
      </c>
      <c r="FN91" s="2" t="s">
        <v>130</v>
      </c>
      <c r="FO91" s="2" t="s">
        <v>130</v>
      </c>
      <c r="FP91" s="2" t="s">
        <v>130</v>
      </c>
      <c r="FQ91" s="2" t="s">
        <v>130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884</v>
      </c>
      <c r="B92" s="2" t="s">
        <v>119</v>
      </c>
      <c r="C92" s="2" t="s">
        <v>849</v>
      </c>
      <c r="D92" s="2" t="s">
        <v>121</v>
      </c>
      <c r="E92" s="2" t="s">
        <v>434</v>
      </c>
      <c r="F92" s="2" t="s">
        <v>883</v>
      </c>
      <c r="G92" s="2" t="s">
        <v>130</v>
      </c>
      <c r="H92" s="2" t="s">
        <v>130</v>
      </c>
      <c r="I92" s="2" t="s">
        <v>130</v>
      </c>
      <c r="J92" s="2" t="s">
        <v>869</v>
      </c>
      <c r="K92" s="2" t="s">
        <v>126</v>
      </c>
      <c r="L92" s="3">
        <v>27.5</v>
      </c>
      <c r="M92" s="3"/>
      <c r="N92" s="3"/>
      <c r="O92" s="2" t="s">
        <v>127</v>
      </c>
      <c r="P92" s="2" t="s">
        <v>130</v>
      </c>
      <c r="Q92" s="2" t="s">
        <v>130</v>
      </c>
      <c r="R92" s="2" t="s">
        <v>867</v>
      </c>
      <c r="S92" s="2" t="s">
        <v>130</v>
      </c>
      <c r="T92" s="2" t="s">
        <v>130</v>
      </c>
      <c r="U92" s="2" t="s">
        <v>130</v>
      </c>
      <c r="V92" s="2" t="s">
        <v>130</v>
      </c>
      <c r="W92" s="2" t="s">
        <v>130</v>
      </c>
      <c r="X92" s="2" t="s">
        <v>130</v>
      </c>
      <c r="Y92" s="2" t="s">
        <v>130</v>
      </c>
      <c r="Z92" s="4"/>
      <c r="AA92" s="4">
        <f>=ROUNDDOWN({0},0)</f>
      </c>
      <c r="AB92" s="5"/>
      <c r="AC92" s="2" t="s">
        <v>130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130</v>
      </c>
      <c r="BV92" s="2" t="s">
        <v>130</v>
      </c>
      <c r="BW92" s="2" t="s">
        <v>130</v>
      </c>
      <c r="BX92" s="2" t="s">
        <v>130</v>
      </c>
      <c r="BY92" s="2" t="s">
        <v>130</v>
      </c>
      <c r="BZ92" s="2" t="s">
        <v>130</v>
      </c>
      <c r="CA92" s="4"/>
      <c r="CB92" s="8"/>
      <c r="CC92" s="4"/>
      <c r="CD92" s="8"/>
      <c r="CE92" s="7"/>
      <c r="CF92" s="7"/>
      <c r="CG92" s="2" t="s">
        <v>130</v>
      </c>
      <c r="CH92" s="2" t="s">
        <v>130</v>
      </c>
      <c r="CI92" s="2" t="s">
        <v>130</v>
      </c>
      <c r="CJ92" s="2" t="s">
        <v>130</v>
      </c>
      <c r="CK92" s="2" t="s">
        <v>130</v>
      </c>
      <c r="CL92" s="2" t="s">
        <v>130</v>
      </c>
      <c r="CM92" s="4"/>
      <c r="CN92" s="8"/>
      <c r="CO92" s="4"/>
      <c r="CP92" s="8"/>
      <c r="CQ92" s="7"/>
      <c r="CR92" s="7"/>
      <c r="CS92" s="2" t="s">
        <v>130</v>
      </c>
      <c r="CT92" s="2" t="s">
        <v>130</v>
      </c>
      <c r="CU92" s="2" t="s">
        <v>130</v>
      </c>
      <c r="CV92" s="2" t="s">
        <v>130</v>
      </c>
      <c r="CW92" s="2" t="s">
        <v>130</v>
      </c>
      <c r="CX92" s="2" t="s">
        <v>130</v>
      </c>
      <c r="CY92" s="4"/>
      <c r="CZ92" s="8"/>
      <c r="DA92" s="4"/>
      <c r="DB92" s="8"/>
      <c r="DC92" s="7"/>
      <c r="DD92" s="7"/>
      <c r="DE92" s="2" t="s">
        <v>130</v>
      </c>
      <c r="DF92" s="2" t="s">
        <v>130</v>
      </c>
      <c r="DG92" s="2" t="s">
        <v>130</v>
      </c>
      <c r="DH92" s="2" t="s">
        <v>130</v>
      </c>
      <c r="DI92" s="2" t="s">
        <v>130</v>
      </c>
      <c r="DJ92" s="2" t="s">
        <v>130</v>
      </c>
      <c r="DK92" s="4"/>
      <c r="DL92" s="8"/>
      <c r="DM92" s="4"/>
      <c r="DN92" s="8"/>
      <c r="DO92" s="7"/>
      <c r="DP92" s="7"/>
      <c r="DQ92" s="2" t="s">
        <v>130</v>
      </c>
      <c r="DR92" s="2" t="s">
        <v>130</v>
      </c>
      <c r="DS92" s="2" t="s">
        <v>130</v>
      </c>
      <c r="DT92" s="2" t="s">
        <v>130</v>
      </c>
      <c r="DU92" s="2" t="s">
        <v>130</v>
      </c>
      <c r="DV92" s="2" t="s">
        <v>130</v>
      </c>
      <c r="DW92" s="4"/>
      <c r="DX92" s="8"/>
      <c r="DY92" s="4"/>
      <c r="DZ92" s="8"/>
      <c r="EA92" s="7"/>
      <c r="EB92" s="7"/>
      <c r="EC92" s="2" t="s">
        <v>130</v>
      </c>
      <c r="ED92" s="2" t="s">
        <v>130</v>
      </c>
      <c r="EE92" s="2" t="s">
        <v>130</v>
      </c>
      <c r="EF92" s="2" t="s">
        <v>130</v>
      </c>
      <c r="EG92" s="2" t="s">
        <v>130</v>
      </c>
      <c r="EH92" s="2" t="s">
        <v>130</v>
      </c>
      <c r="EI92" s="4"/>
      <c r="EJ92" s="8"/>
      <c r="EK92" s="4"/>
      <c r="EL92" s="8"/>
      <c r="EM92" s="7"/>
      <c r="EN92" s="7"/>
      <c r="EO92" s="2" t="s">
        <v>130</v>
      </c>
      <c r="EP92" s="2" t="s">
        <v>130</v>
      </c>
      <c r="EQ92" s="2" t="s">
        <v>130</v>
      </c>
      <c r="ER92" s="2" t="s">
        <v>130</v>
      </c>
      <c r="ES92" s="2" t="s">
        <v>130</v>
      </c>
      <c r="ET92" s="2" t="s">
        <v>130</v>
      </c>
      <c r="EU92" s="4"/>
      <c r="EV92" s="8"/>
      <c r="EW92" s="4"/>
      <c r="EX92" s="8"/>
      <c r="EY92" s="7"/>
      <c r="EZ92" s="7"/>
      <c r="FA92" s="2" t="s">
        <v>130</v>
      </c>
      <c r="FB92" s="2" t="s">
        <v>130</v>
      </c>
      <c r="FC92" s="2" t="s">
        <v>130</v>
      </c>
      <c r="FD92" s="2" t="s">
        <v>130</v>
      </c>
      <c r="FE92" s="2" t="s">
        <v>130</v>
      </c>
      <c r="FF92" s="2" t="s">
        <v>130</v>
      </c>
      <c r="FG92" s="4"/>
      <c r="FH92" s="8"/>
      <c r="FI92" s="4"/>
      <c r="FJ92" s="8"/>
      <c r="FK92" s="7"/>
      <c r="FL92" s="7"/>
      <c r="FM92" s="2" t="s">
        <v>130</v>
      </c>
      <c r="FN92" s="2" t="s">
        <v>130</v>
      </c>
      <c r="FO92" s="2" t="s">
        <v>130</v>
      </c>
      <c r="FP92" s="2" t="s">
        <v>130</v>
      </c>
      <c r="FQ92" s="2" t="s">
        <v>130</v>
      </c>
      <c r="FR92" s="2" t="s">
        <v>130</v>
      </c>
      <c r="FS92" s="4"/>
      <c r="FT92" s="8"/>
      <c r="FU92" s="4"/>
      <c r="FV92" s="8"/>
      <c r="FW92" s="7"/>
      <c r="FX92" s="7"/>
      <c r="FY92" s="2" t="s">
        <v>130</v>
      </c>
      <c r="FZ92" s="2" t="s">
        <v>130</v>
      </c>
      <c r="GA92" s="2" t="s">
        <v>130</v>
      </c>
      <c r="GB92" s="2" t="s">
        <v>130</v>
      </c>
      <c r="GC92" s="2" t="s">
        <v>130</v>
      </c>
      <c r="GD92" s="2" t="s">
        <v>130</v>
      </c>
      <c r="GE92" s="4"/>
      <c r="GF92" s="8"/>
      <c r="GG92" s="4"/>
      <c r="GH92" s="8"/>
      <c r="GI92" s="7"/>
      <c r="GJ92" s="7"/>
      <c r="GK92" s="2" t="s">
        <v>130</v>
      </c>
      <c r="GL92" s="2" t="s">
        <v>130</v>
      </c>
      <c r="GM92" s="2" t="s">
        <v>130</v>
      </c>
      <c r="GN92" s="2" t="s">
        <v>130</v>
      </c>
      <c r="GO92" s="2" t="s">
        <v>130</v>
      </c>
      <c r="GP92" s="2" t="s">
        <v>130</v>
      </c>
      <c r="GQ92" s="4"/>
      <c r="GR92" s="8"/>
      <c r="GS92" s="4"/>
      <c r="GT92" s="8"/>
      <c r="GU92" s="7"/>
      <c r="GV92" s="7"/>
      <c r="GW92" s="2" t="s">
        <v>130</v>
      </c>
      <c r="GX92" s="2" t="s">
        <v>130</v>
      </c>
      <c r="GY92" s="2" t="s">
        <v>130</v>
      </c>
      <c r="GZ92" s="2" t="s">
        <v>130</v>
      </c>
      <c r="HA92" s="2" t="s">
        <v>130</v>
      </c>
      <c r="HB92" s="2" t="s">
        <v>130</v>
      </c>
      <c r="HC92" s="4"/>
      <c r="HD92" s="8"/>
      <c r="HE92" s="4"/>
      <c r="HF92" s="8"/>
      <c r="HG92" s="7"/>
      <c r="HH92" s="7"/>
      <c r="HI92" s="2" t="s">
        <v>130</v>
      </c>
      <c r="HJ92" s="2" t="s">
        <v>130</v>
      </c>
      <c r="HK92" s="2" t="s">
        <v>130</v>
      </c>
      <c r="HL92" s="2" t="s">
        <v>130</v>
      </c>
      <c r="HM92" s="2" t="s">
        <v>130</v>
      </c>
      <c r="HN92" s="2" t="s">
        <v>130</v>
      </c>
      <c r="HO92" s="4"/>
      <c r="HP92" s="8"/>
      <c r="HQ92" s="4"/>
      <c r="HR92" s="8"/>
      <c r="HS92" s="7"/>
      <c r="HT92" s="7"/>
      <c r="HU92" s="2" t="s">
        <v>130</v>
      </c>
      <c r="HV92" s="2" t="s">
        <v>130</v>
      </c>
      <c r="HW92" s="2" t="s">
        <v>130</v>
      </c>
      <c r="HX92" s="2" t="s">
        <v>130</v>
      </c>
      <c r="HY92" s="2" t="s">
        <v>130</v>
      </c>
      <c r="HZ92" s="2" t="s">
        <v>130</v>
      </c>
      <c r="IA92" s="4"/>
      <c r="IB92" s="8"/>
      <c r="IC92" s="4"/>
      <c r="ID92" s="8"/>
      <c r="IE92" s="7"/>
      <c r="IF92" s="7"/>
      <c r="IG92" s="2" t="s">
        <v>130</v>
      </c>
      <c r="IH92" s="2" t="s">
        <v>130</v>
      </c>
      <c r="II92" s="2" t="s">
        <v>130</v>
      </c>
      <c r="IJ92" s="2" t="s">
        <v>130</v>
      </c>
      <c r="IK92" s="2" t="s">
        <v>130</v>
      </c>
      <c r="IL92" s="2" t="s">
        <v>130</v>
      </c>
      <c r="IM92" s="4"/>
      <c r="IN92" s="8"/>
      <c r="IO92" s="4"/>
      <c r="IP92" s="8"/>
      <c r="IQ92" s="7"/>
      <c r="IR92" s="7"/>
      <c r="IS92" s="2" t="s">
        <v>130</v>
      </c>
      <c r="IT92" s="2" t="s">
        <v>130</v>
      </c>
      <c r="IU92" s="2" t="s">
        <v>130</v>
      </c>
      <c r="IV92" s="2" t="s">
        <v>130</v>
      </c>
      <c r="IW92" s="2" t="s">
        <v>130</v>
      </c>
      <c r="IX92" s="2" t="s">
        <v>130</v>
      </c>
      <c r="IY92" s="4"/>
      <c r="IZ92" s="8"/>
      <c r="JA92" s="4"/>
      <c r="JB92" s="8"/>
      <c r="JC92" s="7"/>
      <c r="JD92" s="7"/>
      <c r="JE92" s="2" t="s">
        <v>130</v>
      </c>
      <c r="JF92" s="2" t="s">
        <v>130</v>
      </c>
      <c r="JG92" s="2" t="s">
        <v>130</v>
      </c>
      <c r="JH92" s="2" t="s">
        <v>130</v>
      </c>
      <c r="JI92" s="2" t="s">
        <v>130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130</v>
      </c>
      <c r="KP92" s="2" t="s">
        <v>130</v>
      </c>
      <c r="KQ92" s="2" t="s">
        <v>130</v>
      </c>
      <c r="KR92" s="2" t="s">
        <v>130</v>
      </c>
      <c r="KS92" s="2" t="s">
        <v>130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130</v>
      </c>
      <c r="QP92" s="2" t="s">
        <v>130</v>
      </c>
      <c r="QQ92" s="2" t="s">
        <v>130</v>
      </c>
      <c r="QR92" s="2" t="s">
        <v>130</v>
      </c>
      <c r="QS92" s="2" t="s">
        <v>130</v>
      </c>
      <c r="QT92" s="2" t="s">
        <v>130</v>
      </c>
    </row>
    <row r="93">
      <c r="A93" s="2" t="s">
        <v>885</v>
      </c>
      <c r="B93" s="2" t="s">
        <v>119</v>
      </c>
      <c r="C93" s="2" t="s">
        <v>849</v>
      </c>
      <c r="D93" s="2" t="s">
        <v>121</v>
      </c>
      <c r="E93" s="2" t="s">
        <v>434</v>
      </c>
      <c r="F93" s="2" t="s">
        <v>883</v>
      </c>
      <c r="G93" s="2" t="s">
        <v>130</v>
      </c>
      <c r="H93" s="2" t="s">
        <v>130</v>
      </c>
      <c r="I93" s="2" t="s">
        <v>130</v>
      </c>
      <c r="J93" s="2" t="s">
        <v>871</v>
      </c>
      <c r="K93" s="2" t="s">
        <v>126</v>
      </c>
      <c r="L93" s="3">
        <v>40.8</v>
      </c>
      <c r="M93" s="3"/>
      <c r="N93" s="3"/>
      <c r="O93" s="2" t="s">
        <v>127</v>
      </c>
      <c r="P93" s="2" t="s">
        <v>130</v>
      </c>
      <c r="Q93" s="2" t="s">
        <v>130</v>
      </c>
      <c r="R93" s="2" t="s">
        <v>867</v>
      </c>
      <c r="S93" s="2" t="s">
        <v>130</v>
      </c>
      <c r="T93" s="2" t="s">
        <v>130</v>
      </c>
      <c r="U93" s="2" t="s">
        <v>130</v>
      </c>
      <c r="V93" s="2" t="s">
        <v>130</v>
      </c>
      <c r="W93" s="2" t="s">
        <v>130</v>
      </c>
      <c r="X93" s="2" t="s">
        <v>130</v>
      </c>
      <c r="Y93" s="2" t="s">
        <v>130</v>
      </c>
      <c r="Z93" s="4"/>
      <c r="AA93" s="4">
        <f>=ROUNDDOWN({0},0)</f>
      </c>
      <c r="AB93" s="5"/>
      <c r="AC93" s="2" t="s">
        <v>130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130</v>
      </c>
      <c r="AW93" s="8" t="s">
        <v>130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/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130</v>
      </c>
      <c r="BV93" s="2" t="s">
        <v>130</v>
      </c>
      <c r="BW93" s="2" t="s">
        <v>130</v>
      </c>
      <c r="BX93" s="2" t="s">
        <v>130</v>
      </c>
      <c r="BY93" s="2" t="s">
        <v>130</v>
      </c>
      <c r="BZ93" s="2" t="s">
        <v>130</v>
      </c>
      <c r="CA93" s="4"/>
      <c r="CB93" s="8"/>
      <c r="CC93" s="4"/>
      <c r="CD93" s="8"/>
      <c r="CE93" s="7"/>
      <c r="CF93" s="7"/>
      <c r="CG93" s="2" t="s">
        <v>130</v>
      </c>
      <c r="CH93" s="2" t="s">
        <v>130</v>
      </c>
      <c r="CI93" s="2" t="s">
        <v>130</v>
      </c>
      <c r="CJ93" s="2" t="s">
        <v>130</v>
      </c>
      <c r="CK93" s="2" t="s">
        <v>130</v>
      </c>
      <c r="CL93" s="2" t="s">
        <v>130</v>
      </c>
      <c r="CM93" s="4"/>
      <c r="CN93" s="8"/>
      <c r="CO93" s="4"/>
      <c r="CP93" s="8"/>
      <c r="CQ93" s="7"/>
      <c r="CR93" s="7"/>
      <c r="CS93" s="2" t="s">
        <v>130</v>
      </c>
      <c r="CT93" s="2" t="s">
        <v>130</v>
      </c>
      <c r="CU93" s="2" t="s">
        <v>130</v>
      </c>
      <c r="CV93" s="2" t="s">
        <v>130</v>
      </c>
      <c r="CW93" s="2" t="s">
        <v>130</v>
      </c>
      <c r="CX93" s="2" t="s">
        <v>130</v>
      </c>
      <c r="CY93" s="4"/>
      <c r="CZ93" s="8"/>
      <c r="DA93" s="4"/>
      <c r="DB93" s="8"/>
      <c r="DC93" s="7"/>
      <c r="DD93" s="7"/>
      <c r="DE93" s="2" t="s">
        <v>130</v>
      </c>
      <c r="DF93" s="2" t="s">
        <v>130</v>
      </c>
      <c r="DG93" s="2" t="s">
        <v>130</v>
      </c>
      <c r="DH93" s="2" t="s">
        <v>130</v>
      </c>
      <c r="DI93" s="2" t="s">
        <v>130</v>
      </c>
      <c r="DJ93" s="2" t="s">
        <v>130</v>
      </c>
      <c r="DK93" s="4"/>
      <c r="DL93" s="8"/>
      <c r="DM93" s="4"/>
      <c r="DN93" s="8"/>
      <c r="DO93" s="7"/>
      <c r="DP93" s="7"/>
      <c r="DQ93" s="2" t="s">
        <v>130</v>
      </c>
      <c r="DR93" s="2" t="s">
        <v>130</v>
      </c>
      <c r="DS93" s="2" t="s">
        <v>130</v>
      </c>
      <c r="DT93" s="2" t="s">
        <v>130</v>
      </c>
      <c r="DU93" s="2" t="s">
        <v>130</v>
      </c>
      <c r="DV93" s="2" t="s">
        <v>130</v>
      </c>
      <c r="DW93" s="4"/>
      <c r="DX93" s="8"/>
      <c r="DY93" s="4"/>
      <c r="DZ93" s="8"/>
      <c r="EA93" s="7"/>
      <c r="EB93" s="7"/>
      <c r="EC93" s="2" t="s">
        <v>130</v>
      </c>
      <c r="ED93" s="2" t="s">
        <v>130</v>
      </c>
      <c r="EE93" s="2" t="s">
        <v>130</v>
      </c>
      <c r="EF93" s="2" t="s">
        <v>130</v>
      </c>
      <c r="EG93" s="2" t="s">
        <v>130</v>
      </c>
      <c r="EH93" s="2" t="s">
        <v>130</v>
      </c>
      <c r="EI93" s="4"/>
      <c r="EJ93" s="8"/>
      <c r="EK93" s="4"/>
      <c r="EL93" s="8"/>
      <c r="EM93" s="7"/>
      <c r="EN93" s="7"/>
      <c r="EO93" s="2" t="s">
        <v>130</v>
      </c>
      <c r="EP93" s="2" t="s">
        <v>130</v>
      </c>
      <c r="EQ93" s="2" t="s">
        <v>130</v>
      </c>
      <c r="ER93" s="2" t="s">
        <v>130</v>
      </c>
      <c r="ES93" s="2" t="s">
        <v>130</v>
      </c>
      <c r="ET93" s="2" t="s">
        <v>130</v>
      </c>
      <c r="EU93" s="4"/>
      <c r="EV93" s="8"/>
      <c r="EW93" s="4"/>
      <c r="EX93" s="8"/>
      <c r="EY93" s="7"/>
      <c r="EZ93" s="7"/>
      <c r="FA93" s="2" t="s">
        <v>130</v>
      </c>
      <c r="FB93" s="2" t="s">
        <v>130</v>
      </c>
      <c r="FC93" s="2" t="s">
        <v>130</v>
      </c>
      <c r="FD93" s="2" t="s">
        <v>130</v>
      </c>
      <c r="FE93" s="2" t="s">
        <v>130</v>
      </c>
      <c r="FF93" s="2" t="s">
        <v>130</v>
      </c>
      <c r="FG93" s="4"/>
      <c r="FH93" s="8"/>
      <c r="FI93" s="4"/>
      <c r="FJ93" s="8"/>
      <c r="FK93" s="7"/>
      <c r="FL93" s="7"/>
      <c r="FM93" s="2" t="s">
        <v>130</v>
      </c>
      <c r="FN93" s="2" t="s">
        <v>130</v>
      </c>
      <c r="FO93" s="2" t="s">
        <v>130</v>
      </c>
      <c r="FP93" s="2" t="s">
        <v>130</v>
      </c>
      <c r="FQ93" s="2" t="s">
        <v>130</v>
      </c>
      <c r="FR93" s="2" t="s">
        <v>130</v>
      </c>
      <c r="FS93" s="4"/>
      <c r="FT93" s="8"/>
      <c r="FU93" s="4"/>
      <c r="FV93" s="8"/>
      <c r="FW93" s="7"/>
      <c r="FX93" s="7"/>
      <c r="FY93" s="2" t="s">
        <v>130</v>
      </c>
      <c r="FZ93" s="2" t="s">
        <v>130</v>
      </c>
      <c r="GA93" s="2" t="s">
        <v>130</v>
      </c>
      <c r="GB93" s="2" t="s">
        <v>130</v>
      </c>
      <c r="GC93" s="2" t="s">
        <v>130</v>
      </c>
      <c r="GD93" s="2" t="s">
        <v>130</v>
      </c>
      <c r="GE93" s="4"/>
      <c r="GF93" s="8"/>
      <c r="GG93" s="4"/>
      <c r="GH93" s="8"/>
      <c r="GI93" s="7"/>
      <c r="GJ93" s="7"/>
      <c r="GK93" s="2" t="s">
        <v>130</v>
      </c>
      <c r="GL93" s="2" t="s">
        <v>130</v>
      </c>
      <c r="GM93" s="2" t="s">
        <v>130</v>
      </c>
      <c r="GN93" s="2" t="s">
        <v>130</v>
      </c>
      <c r="GO93" s="2" t="s">
        <v>130</v>
      </c>
      <c r="GP93" s="2" t="s">
        <v>130</v>
      </c>
      <c r="GQ93" s="4"/>
      <c r="GR93" s="8"/>
      <c r="GS93" s="4"/>
      <c r="GT93" s="8"/>
      <c r="GU93" s="7"/>
      <c r="GV93" s="7"/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2" t="s">
        <v>130</v>
      </c>
      <c r="HC93" s="4"/>
      <c r="HD93" s="8"/>
      <c r="HE93" s="4"/>
      <c r="HF93" s="8"/>
      <c r="HG93" s="7"/>
      <c r="HH93" s="7"/>
      <c r="HI93" s="2" t="s">
        <v>130</v>
      </c>
      <c r="HJ93" s="2" t="s">
        <v>130</v>
      </c>
      <c r="HK93" s="2" t="s">
        <v>130</v>
      </c>
      <c r="HL93" s="2" t="s">
        <v>130</v>
      </c>
      <c r="HM93" s="2" t="s">
        <v>130</v>
      </c>
      <c r="HN93" s="2" t="s">
        <v>130</v>
      </c>
      <c r="HO93" s="4"/>
      <c r="HP93" s="8"/>
      <c r="HQ93" s="4"/>
      <c r="HR93" s="8"/>
      <c r="HS93" s="7"/>
      <c r="HT93" s="7"/>
      <c r="HU93" s="2" t="s">
        <v>130</v>
      </c>
      <c r="HV93" s="2" t="s">
        <v>130</v>
      </c>
      <c r="HW93" s="2" t="s">
        <v>130</v>
      </c>
      <c r="HX93" s="2" t="s">
        <v>130</v>
      </c>
      <c r="HY93" s="2" t="s">
        <v>130</v>
      </c>
      <c r="HZ93" s="2" t="s">
        <v>130</v>
      </c>
      <c r="IA93" s="4"/>
      <c r="IB93" s="8"/>
      <c r="IC93" s="4"/>
      <c r="ID93" s="8"/>
      <c r="IE93" s="7"/>
      <c r="IF93" s="7"/>
      <c r="IG93" s="2" t="s">
        <v>130</v>
      </c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4"/>
      <c r="IN93" s="8"/>
      <c r="IO93" s="4"/>
      <c r="IP93" s="8"/>
      <c r="IQ93" s="7"/>
      <c r="IR93" s="7"/>
      <c r="IS93" s="2" t="s">
        <v>130</v>
      </c>
      <c r="IT93" s="2" t="s">
        <v>130</v>
      </c>
      <c r="IU93" s="2" t="s">
        <v>130</v>
      </c>
      <c r="IV93" s="2" t="s">
        <v>130</v>
      </c>
      <c r="IW93" s="2" t="s">
        <v>130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130</v>
      </c>
      <c r="KD93" s="2" t="s">
        <v>130</v>
      </c>
      <c r="KE93" s="2" t="s">
        <v>130</v>
      </c>
      <c r="KF93" s="2" t="s">
        <v>130</v>
      </c>
      <c r="KG93" s="2" t="s">
        <v>130</v>
      </c>
      <c r="KH93" s="2" t="s">
        <v>130</v>
      </c>
      <c r="KI93" s="4"/>
      <c r="KJ93" s="8"/>
      <c r="KK93" s="4"/>
      <c r="KL93" s="8"/>
      <c r="KM93" s="7"/>
      <c r="KN93" s="7"/>
      <c r="KO93" s="2" t="s">
        <v>130</v>
      </c>
      <c r="KP93" s="2" t="s">
        <v>130</v>
      </c>
      <c r="KQ93" s="2" t="s">
        <v>130</v>
      </c>
      <c r="KR93" s="2" t="s">
        <v>130</v>
      </c>
      <c r="KS93" s="2" t="s">
        <v>130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130</v>
      </c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130</v>
      </c>
      <c r="QP93" s="2" t="s">
        <v>130</v>
      </c>
      <c r="QQ93" s="2" t="s">
        <v>130</v>
      </c>
      <c r="QR93" s="2" t="s">
        <v>130</v>
      </c>
      <c r="QS93" s="2" t="s">
        <v>130</v>
      </c>
      <c r="QT93" s="2" t="s">
        <v>130</v>
      </c>
    </row>
    <row r="94">
      <c r="A94" s="2" t="s">
        <v>886</v>
      </c>
      <c r="B94" s="2" t="s">
        <v>119</v>
      </c>
      <c r="C94" s="2" t="s">
        <v>849</v>
      </c>
      <c r="D94" s="2" t="s">
        <v>121</v>
      </c>
      <c r="E94" s="2" t="s">
        <v>434</v>
      </c>
      <c r="F94" s="2" t="s">
        <v>883</v>
      </c>
      <c r="G94" s="2" t="s">
        <v>130</v>
      </c>
      <c r="H94" s="2" t="s">
        <v>130</v>
      </c>
      <c r="I94" s="2" t="s">
        <v>130</v>
      </c>
      <c r="J94" s="2" t="s">
        <v>873</v>
      </c>
      <c r="K94" s="2" t="s">
        <v>126</v>
      </c>
      <c r="L94" s="3">
        <v>36.3</v>
      </c>
      <c r="M94" s="3"/>
      <c r="N94" s="3"/>
      <c r="O94" s="2" t="s">
        <v>127</v>
      </c>
      <c r="P94" s="2" t="s">
        <v>130</v>
      </c>
      <c r="Q94" s="2" t="s">
        <v>130</v>
      </c>
      <c r="R94" s="2" t="s">
        <v>867</v>
      </c>
      <c r="S94" s="2" t="s">
        <v>130</v>
      </c>
      <c r="T94" s="2" t="s">
        <v>130</v>
      </c>
      <c r="U94" s="2" t="s">
        <v>130</v>
      </c>
      <c r="V94" s="2" t="s">
        <v>130</v>
      </c>
      <c r="W94" s="2" t="s">
        <v>130</v>
      </c>
      <c r="X94" s="2" t="s">
        <v>130</v>
      </c>
      <c r="Y94" s="2" t="s">
        <v>130</v>
      </c>
      <c r="Z94" s="4"/>
      <c r="AA94" s="4">
        <f>=ROUNDDOWN({0},0)</f>
      </c>
      <c r="AB94" s="5"/>
      <c r="AC94" s="2" t="s">
        <v>130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130</v>
      </c>
      <c r="AW94" s="8" t="s">
        <v>130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/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130</v>
      </c>
      <c r="BV94" s="2" t="s">
        <v>130</v>
      </c>
      <c r="BW94" s="2" t="s">
        <v>130</v>
      </c>
      <c r="BX94" s="2" t="s">
        <v>130</v>
      </c>
      <c r="BY94" s="2" t="s">
        <v>130</v>
      </c>
      <c r="BZ94" s="2" t="s">
        <v>130</v>
      </c>
      <c r="CA94" s="4"/>
      <c r="CB94" s="8"/>
      <c r="CC94" s="4"/>
      <c r="CD94" s="8"/>
      <c r="CE94" s="7"/>
      <c r="CF94" s="7"/>
      <c r="CG94" s="2" t="s">
        <v>130</v>
      </c>
      <c r="CH94" s="2" t="s">
        <v>130</v>
      </c>
      <c r="CI94" s="2" t="s">
        <v>130</v>
      </c>
      <c r="CJ94" s="2" t="s">
        <v>130</v>
      </c>
      <c r="CK94" s="2" t="s">
        <v>130</v>
      </c>
      <c r="CL94" s="2" t="s">
        <v>130</v>
      </c>
      <c r="CM94" s="4"/>
      <c r="CN94" s="8"/>
      <c r="CO94" s="4"/>
      <c r="CP94" s="8"/>
      <c r="CQ94" s="7"/>
      <c r="CR94" s="7"/>
      <c r="CS94" s="2" t="s">
        <v>130</v>
      </c>
      <c r="CT94" s="2" t="s">
        <v>130</v>
      </c>
      <c r="CU94" s="2" t="s">
        <v>130</v>
      </c>
      <c r="CV94" s="2" t="s">
        <v>130</v>
      </c>
      <c r="CW94" s="2" t="s">
        <v>130</v>
      </c>
      <c r="CX94" s="2" t="s">
        <v>130</v>
      </c>
      <c r="CY94" s="4"/>
      <c r="CZ94" s="8"/>
      <c r="DA94" s="4"/>
      <c r="DB94" s="8"/>
      <c r="DC94" s="7"/>
      <c r="DD94" s="7"/>
      <c r="DE94" s="2" t="s">
        <v>130</v>
      </c>
      <c r="DF94" s="2" t="s">
        <v>130</v>
      </c>
      <c r="DG94" s="2" t="s">
        <v>130</v>
      </c>
      <c r="DH94" s="2" t="s">
        <v>130</v>
      </c>
      <c r="DI94" s="2" t="s">
        <v>130</v>
      </c>
      <c r="DJ94" s="2" t="s">
        <v>130</v>
      </c>
      <c r="DK94" s="4"/>
      <c r="DL94" s="8"/>
      <c r="DM94" s="4"/>
      <c r="DN94" s="8"/>
      <c r="DO94" s="7"/>
      <c r="DP94" s="7"/>
      <c r="DQ94" s="2" t="s">
        <v>130</v>
      </c>
      <c r="DR94" s="2" t="s">
        <v>130</v>
      </c>
      <c r="DS94" s="2" t="s">
        <v>130</v>
      </c>
      <c r="DT94" s="2" t="s">
        <v>130</v>
      </c>
      <c r="DU94" s="2" t="s">
        <v>130</v>
      </c>
      <c r="DV94" s="2" t="s">
        <v>130</v>
      </c>
      <c r="DW94" s="4"/>
      <c r="DX94" s="8"/>
      <c r="DY94" s="4"/>
      <c r="DZ94" s="8"/>
      <c r="EA94" s="7"/>
      <c r="EB94" s="7"/>
      <c r="EC94" s="2" t="s">
        <v>130</v>
      </c>
      <c r="ED94" s="2" t="s">
        <v>130</v>
      </c>
      <c r="EE94" s="2" t="s">
        <v>130</v>
      </c>
      <c r="EF94" s="2" t="s">
        <v>130</v>
      </c>
      <c r="EG94" s="2" t="s">
        <v>130</v>
      </c>
      <c r="EH94" s="2" t="s">
        <v>130</v>
      </c>
      <c r="EI94" s="4"/>
      <c r="EJ94" s="8"/>
      <c r="EK94" s="4"/>
      <c r="EL94" s="8"/>
      <c r="EM94" s="7"/>
      <c r="EN94" s="7"/>
      <c r="EO94" s="2" t="s">
        <v>130</v>
      </c>
      <c r="EP94" s="2" t="s">
        <v>130</v>
      </c>
      <c r="EQ94" s="2" t="s">
        <v>130</v>
      </c>
      <c r="ER94" s="2" t="s">
        <v>130</v>
      </c>
      <c r="ES94" s="2" t="s">
        <v>130</v>
      </c>
      <c r="ET94" s="2" t="s">
        <v>130</v>
      </c>
      <c r="EU94" s="4"/>
      <c r="EV94" s="8"/>
      <c r="EW94" s="4"/>
      <c r="EX94" s="8"/>
      <c r="EY94" s="7"/>
      <c r="EZ94" s="7"/>
      <c r="FA94" s="2" t="s">
        <v>130</v>
      </c>
      <c r="FB94" s="2" t="s">
        <v>130</v>
      </c>
      <c r="FC94" s="2" t="s">
        <v>130</v>
      </c>
      <c r="FD94" s="2" t="s">
        <v>130</v>
      </c>
      <c r="FE94" s="2" t="s">
        <v>130</v>
      </c>
      <c r="FF94" s="2" t="s">
        <v>130</v>
      </c>
      <c r="FG94" s="4"/>
      <c r="FH94" s="8"/>
      <c r="FI94" s="4"/>
      <c r="FJ94" s="8"/>
      <c r="FK94" s="7"/>
      <c r="FL94" s="7"/>
      <c r="FM94" s="2" t="s">
        <v>130</v>
      </c>
      <c r="FN94" s="2" t="s">
        <v>130</v>
      </c>
      <c r="FO94" s="2" t="s">
        <v>130</v>
      </c>
      <c r="FP94" s="2" t="s">
        <v>130</v>
      </c>
      <c r="FQ94" s="2" t="s">
        <v>130</v>
      </c>
      <c r="FR94" s="2" t="s">
        <v>130</v>
      </c>
      <c r="FS94" s="4"/>
      <c r="FT94" s="8"/>
      <c r="FU94" s="4"/>
      <c r="FV94" s="8"/>
      <c r="FW94" s="7"/>
      <c r="FX94" s="7"/>
      <c r="FY94" s="2" t="s">
        <v>130</v>
      </c>
      <c r="FZ94" s="2" t="s">
        <v>130</v>
      </c>
      <c r="GA94" s="2" t="s">
        <v>130</v>
      </c>
      <c r="GB94" s="2" t="s">
        <v>130</v>
      </c>
      <c r="GC94" s="2" t="s">
        <v>130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130</v>
      </c>
      <c r="HV94" s="2" t="s">
        <v>130</v>
      </c>
      <c r="HW94" s="2" t="s">
        <v>130</v>
      </c>
      <c r="HX94" s="2" t="s">
        <v>130</v>
      </c>
      <c r="HY94" s="2" t="s">
        <v>130</v>
      </c>
      <c r="HZ94" s="2" t="s">
        <v>130</v>
      </c>
      <c r="IA94" s="4"/>
      <c r="IB94" s="8"/>
      <c r="IC94" s="4"/>
      <c r="ID94" s="8"/>
      <c r="IE94" s="7"/>
      <c r="IF94" s="7"/>
      <c r="IG94" s="2" t="s">
        <v>130</v>
      </c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130</v>
      </c>
      <c r="JF94" s="2" t="s">
        <v>130</v>
      </c>
      <c r="JG94" s="2" t="s">
        <v>130</v>
      </c>
      <c r="JH94" s="2" t="s">
        <v>130</v>
      </c>
      <c r="JI94" s="2" t="s">
        <v>130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130</v>
      </c>
      <c r="KP94" s="2" t="s">
        <v>130</v>
      </c>
      <c r="KQ94" s="2" t="s">
        <v>130</v>
      </c>
      <c r="KR94" s="2" t="s">
        <v>130</v>
      </c>
      <c r="KS94" s="2" t="s">
        <v>130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130</v>
      </c>
      <c r="QP94" s="2" t="s">
        <v>130</v>
      </c>
      <c r="QQ94" s="2" t="s">
        <v>130</v>
      </c>
      <c r="QR94" s="2" t="s">
        <v>130</v>
      </c>
      <c r="QS94" s="2" t="s">
        <v>130</v>
      </c>
      <c r="QT94" s="2" t="s">
        <v>130</v>
      </c>
    </row>
    <row r="95">
      <c r="A95" s="2" t="s">
        <v>887</v>
      </c>
      <c r="B95" s="2" t="s">
        <v>119</v>
      </c>
      <c r="C95" s="2" t="s">
        <v>849</v>
      </c>
      <c r="D95" s="2" t="s">
        <v>121</v>
      </c>
      <c r="E95" s="2" t="s">
        <v>434</v>
      </c>
      <c r="F95" s="2" t="s">
        <v>883</v>
      </c>
      <c r="G95" s="2" t="s">
        <v>130</v>
      </c>
      <c r="H95" s="2" t="s">
        <v>130</v>
      </c>
      <c r="I95" s="2" t="s">
        <v>130</v>
      </c>
      <c r="J95" s="2" t="s">
        <v>877</v>
      </c>
      <c r="K95" s="2" t="s">
        <v>126</v>
      </c>
      <c r="L95" s="3">
        <v>20.2</v>
      </c>
      <c r="M95" s="3"/>
      <c r="N95" s="3"/>
      <c r="O95" s="2" t="s">
        <v>127</v>
      </c>
      <c r="P95" s="2" t="s">
        <v>130</v>
      </c>
      <c r="Q95" s="2" t="s">
        <v>130</v>
      </c>
      <c r="R95" s="2" t="s">
        <v>867</v>
      </c>
      <c r="S95" s="2" t="s">
        <v>130</v>
      </c>
      <c r="T95" s="2" t="s">
        <v>130</v>
      </c>
      <c r="U95" s="2" t="s">
        <v>130</v>
      </c>
      <c r="V95" s="2" t="s">
        <v>130</v>
      </c>
      <c r="W95" s="2" t="s">
        <v>130</v>
      </c>
      <c r="X95" s="2" t="s">
        <v>130</v>
      </c>
      <c r="Y95" s="2" t="s">
        <v>130</v>
      </c>
      <c r="Z95" s="4"/>
      <c r="AA95" s="4">
        <f>=ROUNDDOWN({0},0)</f>
      </c>
      <c r="AB95" s="5"/>
      <c r="AC95" s="2" t="s">
        <v>130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/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130</v>
      </c>
      <c r="BV95" s="2" t="s">
        <v>130</v>
      </c>
      <c r="BW95" s="2" t="s">
        <v>130</v>
      </c>
      <c r="BX95" s="2" t="s">
        <v>130</v>
      </c>
      <c r="BY95" s="2" t="s">
        <v>130</v>
      </c>
      <c r="BZ95" s="2" t="s">
        <v>130</v>
      </c>
      <c r="CA95" s="4"/>
      <c r="CB95" s="8"/>
      <c r="CC95" s="4"/>
      <c r="CD95" s="8"/>
      <c r="CE95" s="7"/>
      <c r="CF95" s="7"/>
      <c r="CG95" s="2" t="s">
        <v>130</v>
      </c>
      <c r="CH95" s="2" t="s">
        <v>130</v>
      </c>
      <c r="CI95" s="2" t="s">
        <v>130</v>
      </c>
      <c r="CJ95" s="2" t="s">
        <v>130</v>
      </c>
      <c r="CK95" s="2" t="s">
        <v>130</v>
      </c>
      <c r="CL95" s="2" t="s">
        <v>130</v>
      </c>
      <c r="CM95" s="4"/>
      <c r="CN95" s="8"/>
      <c r="CO95" s="4"/>
      <c r="CP95" s="8"/>
      <c r="CQ95" s="7"/>
      <c r="CR95" s="7"/>
      <c r="CS95" s="2" t="s">
        <v>130</v>
      </c>
      <c r="CT95" s="2" t="s">
        <v>130</v>
      </c>
      <c r="CU95" s="2" t="s">
        <v>130</v>
      </c>
      <c r="CV95" s="2" t="s">
        <v>130</v>
      </c>
      <c r="CW95" s="2" t="s">
        <v>130</v>
      </c>
      <c r="CX95" s="2" t="s">
        <v>130</v>
      </c>
      <c r="CY95" s="4"/>
      <c r="CZ95" s="8"/>
      <c r="DA95" s="4"/>
      <c r="DB95" s="8"/>
      <c r="DC95" s="7"/>
      <c r="DD95" s="7"/>
      <c r="DE95" s="2" t="s">
        <v>130</v>
      </c>
      <c r="DF95" s="2" t="s">
        <v>130</v>
      </c>
      <c r="DG95" s="2" t="s">
        <v>130</v>
      </c>
      <c r="DH95" s="2" t="s">
        <v>130</v>
      </c>
      <c r="DI95" s="2" t="s">
        <v>130</v>
      </c>
      <c r="DJ95" s="2" t="s">
        <v>130</v>
      </c>
      <c r="DK95" s="4"/>
      <c r="DL95" s="8"/>
      <c r="DM95" s="4"/>
      <c r="DN95" s="8"/>
      <c r="DO95" s="7"/>
      <c r="DP95" s="7"/>
      <c r="DQ95" s="2" t="s">
        <v>130</v>
      </c>
      <c r="DR95" s="2" t="s">
        <v>130</v>
      </c>
      <c r="DS95" s="2" t="s">
        <v>130</v>
      </c>
      <c r="DT95" s="2" t="s">
        <v>130</v>
      </c>
      <c r="DU95" s="2" t="s">
        <v>130</v>
      </c>
      <c r="DV95" s="2" t="s">
        <v>130</v>
      </c>
      <c r="DW95" s="4"/>
      <c r="DX95" s="8"/>
      <c r="DY95" s="4"/>
      <c r="DZ95" s="8"/>
      <c r="EA95" s="7"/>
      <c r="EB95" s="7"/>
      <c r="EC95" s="2" t="s">
        <v>130</v>
      </c>
      <c r="ED95" s="2" t="s">
        <v>130</v>
      </c>
      <c r="EE95" s="2" t="s">
        <v>130</v>
      </c>
      <c r="EF95" s="2" t="s">
        <v>130</v>
      </c>
      <c r="EG95" s="2" t="s">
        <v>130</v>
      </c>
      <c r="EH95" s="2" t="s">
        <v>130</v>
      </c>
      <c r="EI95" s="4"/>
      <c r="EJ95" s="8"/>
      <c r="EK95" s="4"/>
      <c r="EL95" s="8"/>
      <c r="EM95" s="7"/>
      <c r="EN95" s="7"/>
      <c r="EO95" s="2" t="s">
        <v>130</v>
      </c>
      <c r="EP95" s="2" t="s">
        <v>130</v>
      </c>
      <c r="EQ95" s="2" t="s">
        <v>130</v>
      </c>
      <c r="ER95" s="2" t="s">
        <v>130</v>
      </c>
      <c r="ES95" s="2" t="s">
        <v>130</v>
      </c>
      <c r="ET95" s="2" t="s">
        <v>130</v>
      </c>
      <c r="EU95" s="4"/>
      <c r="EV95" s="8"/>
      <c r="EW95" s="4"/>
      <c r="EX95" s="8"/>
      <c r="EY95" s="7"/>
      <c r="EZ95" s="7"/>
      <c r="FA95" s="2" t="s">
        <v>130</v>
      </c>
      <c r="FB95" s="2" t="s">
        <v>130</v>
      </c>
      <c r="FC95" s="2" t="s">
        <v>130</v>
      </c>
      <c r="FD95" s="2" t="s">
        <v>130</v>
      </c>
      <c r="FE95" s="2" t="s">
        <v>130</v>
      </c>
      <c r="FF95" s="2" t="s">
        <v>130</v>
      </c>
      <c r="FG95" s="4"/>
      <c r="FH95" s="8"/>
      <c r="FI95" s="4"/>
      <c r="FJ95" s="8"/>
      <c r="FK95" s="7"/>
      <c r="FL95" s="7"/>
      <c r="FM95" s="2" t="s">
        <v>130</v>
      </c>
      <c r="FN95" s="2" t="s">
        <v>130</v>
      </c>
      <c r="FO95" s="2" t="s">
        <v>130</v>
      </c>
      <c r="FP95" s="2" t="s">
        <v>130</v>
      </c>
      <c r="FQ95" s="2" t="s">
        <v>130</v>
      </c>
      <c r="FR95" s="2" t="s">
        <v>130</v>
      </c>
      <c r="FS95" s="4"/>
      <c r="FT95" s="8"/>
      <c r="FU95" s="4"/>
      <c r="FV95" s="8"/>
      <c r="FW95" s="7"/>
      <c r="FX95" s="7"/>
      <c r="FY95" s="2" t="s">
        <v>130</v>
      </c>
      <c r="FZ95" s="2" t="s">
        <v>130</v>
      </c>
      <c r="GA95" s="2" t="s">
        <v>130</v>
      </c>
      <c r="GB95" s="2" t="s">
        <v>130</v>
      </c>
      <c r="GC95" s="2" t="s">
        <v>130</v>
      </c>
      <c r="GD95" s="2" t="s">
        <v>130</v>
      </c>
      <c r="GE95" s="4"/>
      <c r="GF95" s="8"/>
      <c r="GG95" s="4"/>
      <c r="GH95" s="8"/>
      <c r="GI95" s="7"/>
      <c r="GJ95" s="7"/>
      <c r="GK95" s="2" t="s">
        <v>130</v>
      </c>
      <c r="GL95" s="2" t="s">
        <v>130</v>
      </c>
      <c r="GM95" s="2" t="s">
        <v>130</v>
      </c>
      <c r="GN95" s="2" t="s">
        <v>130</v>
      </c>
      <c r="GO95" s="2" t="s">
        <v>130</v>
      </c>
      <c r="GP95" s="2" t="s">
        <v>130</v>
      </c>
      <c r="GQ95" s="4"/>
      <c r="GR95" s="8"/>
      <c r="GS95" s="4"/>
      <c r="GT95" s="8"/>
      <c r="GU95" s="7"/>
      <c r="GV95" s="7"/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2" t="s">
        <v>130</v>
      </c>
      <c r="HC95" s="4"/>
      <c r="HD95" s="8"/>
      <c r="HE95" s="4"/>
      <c r="HF95" s="8"/>
      <c r="HG95" s="7"/>
      <c r="HH95" s="7"/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130</v>
      </c>
      <c r="HV95" s="2" t="s">
        <v>130</v>
      </c>
      <c r="HW95" s="2" t="s">
        <v>130</v>
      </c>
      <c r="HX95" s="2" t="s">
        <v>130</v>
      </c>
      <c r="HY95" s="2" t="s">
        <v>130</v>
      </c>
      <c r="HZ95" s="2" t="s">
        <v>130</v>
      </c>
      <c r="IA95" s="4"/>
      <c r="IB95" s="8"/>
      <c r="IC95" s="4"/>
      <c r="ID95" s="8"/>
      <c r="IE95" s="7"/>
      <c r="IF95" s="7"/>
      <c r="IG95" s="2" t="s">
        <v>130</v>
      </c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4"/>
      <c r="IN95" s="8"/>
      <c r="IO95" s="4"/>
      <c r="IP95" s="8"/>
      <c r="IQ95" s="7"/>
      <c r="IR95" s="7"/>
      <c r="IS95" s="2" t="s">
        <v>130</v>
      </c>
      <c r="IT95" s="2" t="s">
        <v>130</v>
      </c>
      <c r="IU95" s="2" t="s">
        <v>130</v>
      </c>
      <c r="IV95" s="2" t="s">
        <v>130</v>
      </c>
      <c r="IW95" s="2" t="s">
        <v>130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130</v>
      </c>
      <c r="KD95" s="2" t="s">
        <v>130</v>
      </c>
      <c r="KE95" s="2" t="s">
        <v>130</v>
      </c>
      <c r="KF95" s="2" t="s">
        <v>130</v>
      </c>
      <c r="KG95" s="2" t="s">
        <v>130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130</v>
      </c>
      <c r="QD95" s="2" t="s">
        <v>130</v>
      </c>
      <c r="QE95" s="2" t="s">
        <v>130</v>
      </c>
      <c r="QF95" s="2" t="s">
        <v>130</v>
      </c>
      <c r="QG95" s="2" t="s">
        <v>130</v>
      </c>
      <c r="QH95" s="2" t="s">
        <v>130</v>
      </c>
      <c r="QI95" s="4"/>
      <c r="QJ95" s="8"/>
      <c r="QK95" s="4"/>
      <c r="QL95" s="8"/>
      <c r="QM95" s="7"/>
      <c r="QN95" s="7"/>
      <c r="QO95" s="2" t="s">
        <v>130</v>
      </c>
      <c r="QP95" s="2" t="s">
        <v>130</v>
      </c>
      <c r="QQ95" s="2" t="s">
        <v>130</v>
      </c>
      <c r="QR95" s="2" t="s">
        <v>130</v>
      </c>
      <c r="QS95" s="2" t="s">
        <v>130</v>
      </c>
      <c r="QT95" s="2" t="s">
        <v>130</v>
      </c>
    </row>
    <row r="96">
      <c r="A96" s="16" t="s">
        <v>888</v>
      </c>
      <c r="B96" s="9" t="s">
        <v>130</v>
      </c>
      <c r="C96" s="9" t="s">
        <v>130</v>
      </c>
      <c r="D96" s="9" t="s">
        <v>130</v>
      </c>
      <c r="E96" s="9" t="s">
        <v>130</v>
      </c>
      <c r="F96" s="9" t="s">
        <v>130</v>
      </c>
      <c r="G96" s="9" t="s">
        <v>130</v>
      </c>
      <c r="H96" s="9" t="s">
        <v>130</v>
      </c>
      <c r="I96" s="9" t="s">
        <v>130</v>
      </c>
      <c r="J96" s="9" t="s">
        <v>130</v>
      </c>
      <c r="K96" s="9" t="s">
        <v>130</v>
      </c>
      <c r="L96" s="10"/>
      <c r="M96" s="10"/>
      <c r="N96" s="10"/>
      <c r="O96" s="9" t="s">
        <v>130</v>
      </c>
      <c r="P96" s="9" t="s">
        <v>130</v>
      </c>
      <c r="Q96" s="9" t="s">
        <v>130</v>
      </c>
      <c r="R96" s="9" t="s">
        <v>130</v>
      </c>
      <c r="S96" s="9" t="s">
        <v>130</v>
      </c>
      <c r="T96" s="9" t="s">
        <v>130</v>
      </c>
      <c r="U96" s="9" t="s">
        <v>130</v>
      </c>
      <c r="V96" s="9" t="s">
        <v>130</v>
      </c>
      <c r="W96" s="9" t="s">
        <v>130</v>
      </c>
      <c r="X96" s="9" t="s">
        <v>130</v>
      </c>
      <c r="Y96" s="9" t="s">
        <v>130</v>
      </c>
      <c r="Z96" s="11">
        <v>43090</v>
      </c>
      <c r="AA96" s="11">
        <f>=ROUNDDOWN({0},0)</f>
      </c>
      <c r="AB96" s="12">
        <v>4995.3</v>
      </c>
      <c r="AC96" s="9" t="s">
        <v>130</v>
      </c>
      <c r="AD96" s="11"/>
      <c r="AE96" s="11">
        <v>74330</v>
      </c>
      <c r="AF96" s="13"/>
      <c r="AG96" s="13"/>
      <c r="AH96" s="14"/>
      <c r="AI96" s="11"/>
      <c r="AJ96" s="11">
        <f>=ROUNDDOWN({0},0)</f>
      </c>
      <c r="AK96" s="12"/>
      <c r="AL96" s="9" t="s">
        <v>130</v>
      </c>
      <c r="AM96" s="11"/>
      <c r="AN96" s="11"/>
      <c r="AO96" s="14"/>
      <c r="AP96" s="11">
        <v>87488</v>
      </c>
      <c r="AQ96" s="15">
        <v>5727779.96</v>
      </c>
      <c r="AR96" s="11"/>
      <c r="AS96" s="15"/>
      <c r="AT96" s="14"/>
      <c r="AU96" s="14"/>
      <c r="AV96" s="11">
        <v>87488</v>
      </c>
      <c r="AW96" s="15">
        <v>5727779.96</v>
      </c>
      <c r="AX96" s="11"/>
      <c r="AY96" s="15"/>
      <c r="AZ96" s="14"/>
      <c r="BA96" s="14"/>
      <c r="BB96" s="14"/>
      <c r="BC96" s="11">
        <v>87488</v>
      </c>
      <c r="BD96" s="15">
        <v>5727779.96</v>
      </c>
      <c r="BE96" s="11"/>
      <c r="BF96" s="15"/>
      <c r="BG96" s="14"/>
      <c r="BH96" s="14"/>
      <c r="BI96" s="14"/>
      <c r="BJ96" s="11"/>
      <c r="BK96" s="15"/>
      <c r="BL96" s="9" t="s">
        <v>130</v>
      </c>
      <c r="BM96" s="14"/>
      <c r="BN96" s="14"/>
      <c r="BO96" s="11">
        <v>48112</v>
      </c>
      <c r="BP96" s="15">
        <v>2976382.33</v>
      </c>
      <c r="BQ96" s="11"/>
      <c r="BR96" s="15"/>
      <c r="BS96" s="14"/>
      <c r="BT96" s="14"/>
      <c r="BU96" s="9" t="s">
        <v>130</v>
      </c>
      <c r="BV96" s="9" t="s">
        <v>130</v>
      </c>
      <c r="BW96" s="9" t="s">
        <v>130</v>
      </c>
      <c r="BX96" s="9" t="s">
        <v>130</v>
      </c>
      <c r="BY96" s="9" t="s">
        <v>130</v>
      </c>
      <c r="BZ96" s="9" t="s">
        <v>130</v>
      </c>
      <c r="CA96" s="11">
        <v>11806</v>
      </c>
      <c r="CB96" s="15">
        <v>739780.79</v>
      </c>
      <c r="CC96" s="11"/>
      <c r="CD96" s="15"/>
      <c r="CE96" s="14"/>
      <c r="CF96" s="14"/>
      <c r="CG96" s="9" t="s">
        <v>130</v>
      </c>
      <c r="CH96" s="9" t="s">
        <v>130</v>
      </c>
      <c r="CI96" s="9" t="s">
        <v>130</v>
      </c>
      <c r="CJ96" s="9" t="s">
        <v>130</v>
      </c>
      <c r="CK96" s="9" t="s">
        <v>130</v>
      </c>
      <c r="CL96" s="9" t="s">
        <v>130</v>
      </c>
      <c r="CM96" s="11">
        <v>8430</v>
      </c>
      <c r="CN96" s="15">
        <v>688406.5</v>
      </c>
      <c r="CO96" s="11"/>
      <c r="CP96" s="15"/>
      <c r="CQ96" s="14"/>
      <c r="CR96" s="14"/>
      <c r="CS96" s="9" t="s">
        <v>130</v>
      </c>
      <c r="CT96" s="9" t="s">
        <v>130</v>
      </c>
      <c r="CU96" s="9" t="s">
        <v>130</v>
      </c>
      <c r="CV96" s="9" t="s">
        <v>130</v>
      </c>
      <c r="CW96" s="9" t="s">
        <v>130</v>
      </c>
      <c r="CX96" s="9" t="s">
        <v>130</v>
      </c>
      <c r="CY96" s="11">
        <v>6129</v>
      </c>
      <c r="CZ96" s="15">
        <v>429730.54</v>
      </c>
      <c r="DA96" s="11"/>
      <c r="DB96" s="15"/>
      <c r="DC96" s="14"/>
      <c r="DD96" s="14"/>
      <c r="DE96" s="9" t="s">
        <v>130</v>
      </c>
      <c r="DF96" s="9" t="s">
        <v>130</v>
      </c>
      <c r="DG96" s="9" t="s">
        <v>130</v>
      </c>
      <c r="DH96" s="9" t="s">
        <v>130</v>
      </c>
      <c r="DI96" s="9" t="s">
        <v>130</v>
      </c>
      <c r="DJ96" s="9" t="s">
        <v>130</v>
      </c>
      <c r="DK96" s="11">
        <v>3073</v>
      </c>
      <c r="DL96" s="15">
        <v>209248.27</v>
      </c>
      <c r="DM96" s="11"/>
      <c r="DN96" s="15"/>
      <c r="DO96" s="14"/>
      <c r="DP96" s="14"/>
      <c r="DQ96" s="9" t="s">
        <v>130</v>
      </c>
      <c r="DR96" s="9" t="s">
        <v>130</v>
      </c>
      <c r="DS96" s="9" t="s">
        <v>130</v>
      </c>
      <c r="DT96" s="9" t="s">
        <v>130</v>
      </c>
      <c r="DU96" s="9" t="s">
        <v>130</v>
      </c>
      <c r="DV96" s="9" t="s">
        <v>130</v>
      </c>
      <c r="DW96" s="11">
        <v>2961</v>
      </c>
      <c r="DX96" s="15">
        <v>202311.17</v>
      </c>
      <c r="DY96" s="11"/>
      <c r="DZ96" s="15"/>
      <c r="EA96" s="14"/>
      <c r="EB96" s="14"/>
      <c r="EC96" s="9" t="s">
        <v>130</v>
      </c>
      <c r="ED96" s="9" t="s">
        <v>130</v>
      </c>
      <c r="EE96" s="9" t="s">
        <v>130</v>
      </c>
      <c r="EF96" s="9" t="s">
        <v>130</v>
      </c>
      <c r="EG96" s="9" t="s">
        <v>130</v>
      </c>
      <c r="EH96" s="9" t="s">
        <v>130</v>
      </c>
      <c r="EI96" s="11">
        <v>1530</v>
      </c>
      <c r="EJ96" s="15">
        <v>103722.97</v>
      </c>
      <c r="EK96" s="11"/>
      <c r="EL96" s="15"/>
      <c r="EM96" s="14"/>
      <c r="EN96" s="14"/>
      <c r="EO96" s="9" t="s">
        <v>130</v>
      </c>
      <c r="EP96" s="9" t="s">
        <v>130</v>
      </c>
      <c r="EQ96" s="9" t="s">
        <v>130</v>
      </c>
      <c r="ER96" s="9" t="s">
        <v>130</v>
      </c>
      <c r="ES96" s="9" t="s">
        <v>130</v>
      </c>
      <c r="ET96" s="9" t="s">
        <v>130</v>
      </c>
      <c r="EU96" s="11">
        <v>1449</v>
      </c>
      <c r="EV96" s="15">
        <v>100468.1</v>
      </c>
      <c r="EW96" s="11"/>
      <c r="EX96" s="15"/>
      <c r="EY96" s="14"/>
      <c r="EZ96" s="14"/>
      <c r="FA96" s="9" t="s">
        <v>130</v>
      </c>
      <c r="FB96" s="9" t="s">
        <v>130</v>
      </c>
      <c r="FC96" s="9" t="s">
        <v>130</v>
      </c>
      <c r="FD96" s="9" t="s">
        <v>130</v>
      </c>
      <c r="FE96" s="9" t="s">
        <v>130</v>
      </c>
      <c r="FF96" s="9" t="s">
        <v>130</v>
      </c>
      <c r="FG96" s="11">
        <v>1356</v>
      </c>
      <c r="FH96" s="15">
        <v>80299.21</v>
      </c>
      <c r="FI96" s="11"/>
      <c r="FJ96" s="15"/>
      <c r="FK96" s="14"/>
      <c r="FL96" s="14"/>
      <c r="FM96" s="9" t="s">
        <v>130</v>
      </c>
      <c r="FN96" s="9" t="s">
        <v>130</v>
      </c>
      <c r="FO96" s="9" t="s">
        <v>130</v>
      </c>
      <c r="FP96" s="9" t="s">
        <v>130</v>
      </c>
      <c r="FQ96" s="9" t="s">
        <v>130</v>
      </c>
      <c r="FR96" s="9" t="s">
        <v>130</v>
      </c>
      <c r="FS96" s="11">
        <v>479</v>
      </c>
      <c r="FT96" s="15">
        <v>52008.31</v>
      </c>
      <c r="FU96" s="11"/>
      <c r="FV96" s="15"/>
      <c r="FW96" s="14"/>
      <c r="FX96" s="14"/>
      <c r="FY96" s="9" t="s">
        <v>130</v>
      </c>
      <c r="FZ96" s="9" t="s">
        <v>130</v>
      </c>
      <c r="GA96" s="9" t="s">
        <v>130</v>
      </c>
      <c r="GB96" s="9" t="s">
        <v>130</v>
      </c>
      <c r="GC96" s="9" t="s">
        <v>130</v>
      </c>
      <c r="GD96" s="9" t="s">
        <v>130</v>
      </c>
      <c r="GE96" s="11">
        <v>753</v>
      </c>
      <c r="GF96" s="15">
        <v>50485.37</v>
      </c>
      <c r="GG96" s="11"/>
      <c r="GH96" s="15"/>
      <c r="GI96" s="14"/>
      <c r="GJ96" s="14"/>
      <c r="GK96" s="9" t="s">
        <v>130</v>
      </c>
      <c r="GL96" s="9" t="s">
        <v>130</v>
      </c>
      <c r="GM96" s="9" t="s">
        <v>130</v>
      </c>
      <c r="GN96" s="9" t="s">
        <v>130</v>
      </c>
      <c r="GO96" s="9" t="s">
        <v>130</v>
      </c>
      <c r="GP96" s="9" t="s">
        <v>130</v>
      </c>
      <c r="GQ96" s="11">
        <v>502</v>
      </c>
      <c r="GR96" s="15">
        <v>35246.94</v>
      </c>
      <c r="GS96" s="11"/>
      <c r="GT96" s="15"/>
      <c r="GU96" s="14"/>
      <c r="GV96" s="14"/>
      <c r="GW96" s="9" t="s">
        <v>130</v>
      </c>
      <c r="GX96" s="9" t="s">
        <v>130</v>
      </c>
      <c r="GY96" s="9" t="s">
        <v>130</v>
      </c>
      <c r="GZ96" s="9" t="s">
        <v>130</v>
      </c>
      <c r="HA96" s="9" t="s">
        <v>130</v>
      </c>
      <c r="HB96" s="9" t="s">
        <v>130</v>
      </c>
      <c r="HC96" s="11">
        <v>424</v>
      </c>
      <c r="HD96" s="15">
        <v>27651.3</v>
      </c>
      <c r="HE96" s="11"/>
      <c r="HF96" s="15"/>
      <c r="HG96" s="14"/>
      <c r="HH96" s="14"/>
      <c r="HI96" s="9" t="s">
        <v>130</v>
      </c>
      <c r="HJ96" s="9" t="s">
        <v>130</v>
      </c>
      <c r="HK96" s="9" t="s">
        <v>130</v>
      </c>
      <c r="HL96" s="9" t="s">
        <v>130</v>
      </c>
      <c r="HM96" s="9" t="s">
        <v>130</v>
      </c>
      <c r="HN96" s="9" t="s">
        <v>130</v>
      </c>
      <c r="HO96" s="11">
        <v>228</v>
      </c>
      <c r="HP96" s="15">
        <v>15361.14</v>
      </c>
      <c r="HQ96" s="11"/>
      <c r="HR96" s="15"/>
      <c r="HS96" s="14"/>
      <c r="HT96" s="14"/>
      <c r="HU96" s="9" t="s">
        <v>130</v>
      </c>
      <c r="HV96" s="9" t="s">
        <v>130</v>
      </c>
      <c r="HW96" s="9" t="s">
        <v>130</v>
      </c>
      <c r="HX96" s="9" t="s">
        <v>130</v>
      </c>
      <c r="HY96" s="9" t="s">
        <v>130</v>
      </c>
      <c r="HZ96" s="9" t="s">
        <v>130</v>
      </c>
      <c r="IA96" s="11">
        <v>66</v>
      </c>
      <c r="IB96" s="15">
        <v>4489.65</v>
      </c>
      <c r="IC96" s="11"/>
      <c r="ID96" s="15"/>
      <c r="IE96" s="14"/>
      <c r="IF96" s="14"/>
      <c r="IG96" s="9" t="s">
        <v>130</v>
      </c>
      <c r="IH96" s="9" t="s">
        <v>130</v>
      </c>
      <c r="II96" s="9" t="s">
        <v>130</v>
      </c>
      <c r="IJ96" s="9" t="s">
        <v>130</v>
      </c>
      <c r="IK96" s="9" t="s">
        <v>130</v>
      </c>
      <c r="IL96" s="9" t="s">
        <v>130</v>
      </c>
      <c r="IM96" s="11">
        <v>69</v>
      </c>
      <c r="IN96" s="15">
        <v>4168.73</v>
      </c>
      <c r="IO96" s="11"/>
      <c r="IP96" s="15"/>
      <c r="IQ96" s="14"/>
      <c r="IR96" s="14"/>
      <c r="IS96" s="9" t="s">
        <v>130</v>
      </c>
      <c r="IT96" s="9" t="s">
        <v>130</v>
      </c>
      <c r="IU96" s="9" t="s">
        <v>130</v>
      </c>
      <c r="IV96" s="9" t="s">
        <v>130</v>
      </c>
      <c r="IW96" s="9" t="s">
        <v>130</v>
      </c>
      <c r="IX96" s="9" t="s">
        <v>130</v>
      </c>
      <c r="IY96" s="11">
        <v>60</v>
      </c>
      <c r="IZ96" s="15">
        <v>3985.17</v>
      </c>
      <c r="JA96" s="11"/>
      <c r="JB96" s="15"/>
      <c r="JC96" s="14"/>
      <c r="JD96" s="14"/>
      <c r="JE96" s="9" t="s">
        <v>130</v>
      </c>
      <c r="JF96" s="9" t="s">
        <v>130</v>
      </c>
      <c r="JG96" s="9" t="s">
        <v>130</v>
      </c>
      <c r="JH96" s="9" t="s">
        <v>130</v>
      </c>
      <c r="JI96" s="9" t="s">
        <v>130</v>
      </c>
      <c r="JJ96" s="9" t="s">
        <v>130</v>
      </c>
      <c r="JK96" s="11">
        <v>53</v>
      </c>
      <c r="JL96" s="15">
        <v>3598.04</v>
      </c>
      <c r="JM96" s="11"/>
      <c r="JN96" s="15"/>
      <c r="JO96" s="14"/>
      <c r="JP96" s="14"/>
      <c r="JQ96" s="9" t="s">
        <v>130</v>
      </c>
      <c r="JR96" s="9" t="s">
        <v>130</v>
      </c>
      <c r="JS96" s="9" t="s">
        <v>130</v>
      </c>
      <c r="JT96" s="9" t="s">
        <v>130</v>
      </c>
      <c r="JU96" s="9" t="s">
        <v>130</v>
      </c>
      <c r="JV96" s="9" t="s">
        <v>130</v>
      </c>
      <c r="JW96" s="11">
        <v>4</v>
      </c>
      <c r="JX96" s="15">
        <v>289.32</v>
      </c>
      <c r="JY96" s="11"/>
      <c r="JZ96" s="15"/>
      <c r="KA96" s="14"/>
      <c r="KB96" s="14"/>
      <c r="KC96" s="9" t="s">
        <v>130</v>
      </c>
      <c r="KD96" s="9" t="s">
        <v>130</v>
      </c>
      <c r="KE96" s="9" t="s">
        <v>130</v>
      </c>
      <c r="KF96" s="9" t="s">
        <v>130</v>
      </c>
      <c r="KG96" s="9" t="s">
        <v>130</v>
      </c>
      <c r="KH96" s="9" t="s">
        <v>130</v>
      </c>
      <c r="KI96" s="11">
        <v>1</v>
      </c>
      <c r="KJ96" s="15">
        <v>78.13</v>
      </c>
      <c r="KK96" s="11"/>
      <c r="KL96" s="15"/>
      <c r="KM96" s="14"/>
      <c r="KN96" s="14"/>
      <c r="KO96" s="9" t="s">
        <v>130</v>
      </c>
      <c r="KP96" s="9" t="s">
        <v>130</v>
      </c>
      <c r="KQ96" s="9" t="s">
        <v>130</v>
      </c>
      <c r="KR96" s="9" t="s">
        <v>130</v>
      </c>
      <c r="KS96" s="9" t="s">
        <v>130</v>
      </c>
      <c r="KT96" s="9" t="s">
        <v>130</v>
      </c>
      <c r="KU96" s="11">
        <v>3</v>
      </c>
      <c r="KV96" s="15">
        <v>67.98</v>
      </c>
      <c r="KW96" s="11"/>
      <c r="KX96" s="15"/>
      <c r="KY96" s="14"/>
      <c r="KZ96" s="14"/>
      <c r="LA96" s="9" t="s">
        <v>130</v>
      </c>
      <c r="LB96" s="9" t="s">
        <v>130</v>
      </c>
      <c r="LC96" s="9" t="s">
        <v>130</v>
      </c>
      <c r="LD96" s="9" t="s">
        <v>130</v>
      </c>
      <c r="LE96" s="9" t="s">
        <v>130</v>
      </c>
      <c r="LF96" s="9" t="s">
        <v>130</v>
      </c>
      <c r="LG96" s="11"/>
      <c r="LH96" s="15"/>
      <c r="LI96" s="11"/>
      <c r="LJ96" s="15"/>
      <c r="LK96" s="14"/>
      <c r="LL96" s="14"/>
      <c r="LM96" s="9" t="s">
        <v>130</v>
      </c>
      <c r="LN96" s="9" t="s">
        <v>130</v>
      </c>
      <c r="LO96" s="9" t="s">
        <v>130</v>
      </c>
      <c r="LP96" s="9" t="s">
        <v>130</v>
      </c>
      <c r="LQ96" s="9" t="s">
        <v>130</v>
      </c>
      <c r="LR96" s="9" t="s">
        <v>130</v>
      </c>
      <c r="LS96" s="11"/>
      <c r="LT96" s="15"/>
      <c r="LU96" s="11"/>
      <c r="LV96" s="15"/>
      <c r="LW96" s="14"/>
      <c r="LX96" s="14"/>
      <c r="LY96" s="9" t="s">
        <v>130</v>
      </c>
      <c r="LZ96" s="9" t="s">
        <v>130</v>
      </c>
      <c r="MA96" s="9" t="s">
        <v>130</v>
      </c>
      <c r="MB96" s="9" t="s">
        <v>130</v>
      </c>
      <c r="MC96" s="9" t="s">
        <v>130</v>
      </c>
      <c r="MD96" s="9" t="s">
        <v>130</v>
      </c>
      <c r="ME96" s="11"/>
      <c r="MF96" s="15"/>
      <c r="MG96" s="11"/>
      <c r="MH96" s="15"/>
      <c r="MI96" s="14"/>
      <c r="MJ96" s="14"/>
      <c r="MK96" s="9" t="s">
        <v>130</v>
      </c>
      <c r="ML96" s="9" t="s">
        <v>130</v>
      </c>
      <c r="MM96" s="9" t="s">
        <v>130</v>
      </c>
      <c r="MN96" s="9" t="s">
        <v>130</v>
      </c>
      <c r="MO96" s="9" t="s">
        <v>130</v>
      </c>
      <c r="MP96" s="9" t="s">
        <v>130</v>
      </c>
      <c r="MQ96" s="11"/>
      <c r="MR96" s="15"/>
      <c r="MS96" s="11"/>
      <c r="MT96" s="15"/>
      <c r="MU96" s="14"/>
      <c r="MV96" s="14"/>
      <c r="MW96" s="9" t="s">
        <v>130</v>
      </c>
      <c r="MX96" s="9" t="s">
        <v>130</v>
      </c>
      <c r="MY96" s="9" t="s">
        <v>130</v>
      </c>
      <c r="MZ96" s="9" t="s">
        <v>130</v>
      </c>
      <c r="NA96" s="9" t="s">
        <v>130</v>
      </c>
      <c r="NB96" s="9" t="s">
        <v>130</v>
      </c>
      <c r="NC96" s="11"/>
      <c r="ND96" s="15"/>
      <c r="NE96" s="11"/>
      <c r="NF96" s="15"/>
      <c r="NG96" s="14"/>
      <c r="NH96" s="14"/>
      <c r="NI96" s="9" t="s">
        <v>130</v>
      </c>
      <c r="NJ96" s="9" t="s">
        <v>130</v>
      </c>
      <c r="NK96" s="9" t="s">
        <v>130</v>
      </c>
      <c r="NL96" s="9" t="s">
        <v>130</v>
      </c>
      <c r="NM96" s="9" t="s">
        <v>130</v>
      </c>
      <c r="NN96" s="9" t="s">
        <v>130</v>
      </c>
      <c r="NO96" s="11"/>
      <c r="NP96" s="15"/>
      <c r="NQ96" s="11"/>
      <c r="NR96" s="15"/>
      <c r="NS96" s="14"/>
      <c r="NT96" s="14"/>
      <c r="NU96" s="9" t="s">
        <v>130</v>
      </c>
      <c r="NV96" s="9" t="s">
        <v>130</v>
      </c>
      <c r="NW96" s="9" t="s">
        <v>130</v>
      </c>
      <c r="NX96" s="9" t="s">
        <v>130</v>
      </c>
      <c r="NY96" s="9" t="s">
        <v>130</v>
      </c>
      <c r="NZ96" s="9" t="s">
        <v>130</v>
      </c>
      <c r="OA96" s="11"/>
      <c r="OB96" s="15"/>
      <c r="OC96" s="11"/>
      <c r="OD96" s="15"/>
      <c r="OE96" s="14"/>
      <c r="OF96" s="14"/>
      <c r="OG96" s="9" t="s">
        <v>130</v>
      </c>
      <c r="OH96" s="9" t="s">
        <v>130</v>
      </c>
      <c r="OI96" s="9" t="s">
        <v>130</v>
      </c>
      <c r="OJ96" s="9" t="s">
        <v>130</v>
      </c>
      <c r="OK96" s="9" t="s">
        <v>130</v>
      </c>
      <c r="OL96" s="9" t="s">
        <v>130</v>
      </c>
      <c r="OM96" s="11"/>
      <c r="ON96" s="15"/>
      <c r="OO96" s="11"/>
      <c r="OP96" s="15"/>
      <c r="OQ96" s="14"/>
      <c r="OR96" s="14"/>
      <c r="OS96" s="9" t="s">
        <v>130</v>
      </c>
      <c r="OT96" s="9" t="s">
        <v>130</v>
      </c>
      <c r="OU96" s="9" t="s">
        <v>130</v>
      </c>
      <c r="OV96" s="9" t="s">
        <v>130</v>
      </c>
      <c r="OW96" s="9" t="s">
        <v>130</v>
      </c>
      <c r="OX96" s="9" t="s">
        <v>130</v>
      </c>
      <c r="OY96" s="11"/>
      <c r="OZ96" s="15"/>
      <c r="PA96" s="11"/>
      <c r="PB96" s="15"/>
      <c r="PC96" s="14"/>
      <c r="PD96" s="14"/>
      <c r="PE96" s="9" t="s">
        <v>130</v>
      </c>
      <c r="PF96" s="9" t="s">
        <v>130</v>
      </c>
      <c r="PG96" s="9" t="s">
        <v>130</v>
      </c>
      <c r="PH96" s="9" t="s">
        <v>130</v>
      </c>
      <c r="PI96" s="9" t="s">
        <v>130</v>
      </c>
      <c r="PJ96" s="9" t="s">
        <v>130</v>
      </c>
      <c r="PK96" s="11"/>
      <c r="PL96" s="15"/>
      <c r="PM96" s="11"/>
      <c r="PN96" s="15"/>
      <c r="PO96" s="14"/>
      <c r="PP96" s="14"/>
      <c r="PQ96" s="9" t="s">
        <v>130</v>
      </c>
      <c r="PR96" s="9" t="s">
        <v>130</v>
      </c>
      <c r="PS96" s="9" t="s">
        <v>130</v>
      </c>
      <c r="PT96" s="9" t="s">
        <v>130</v>
      </c>
      <c r="PU96" s="9" t="s">
        <v>130</v>
      </c>
      <c r="PV96" s="9" t="s">
        <v>130</v>
      </c>
      <c r="PW96" s="11"/>
      <c r="PX96" s="15"/>
      <c r="PY96" s="11"/>
      <c r="PZ96" s="15"/>
      <c r="QA96" s="14"/>
      <c r="QB96" s="14"/>
      <c r="QC96" s="9" t="s">
        <v>130</v>
      </c>
      <c r="QD96" s="9" t="s">
        <v>130</v>
      </c>
      <c r="QE96" s="9" t="s">
        <v>130</v>
      </c>
      <c r="QF96" s="9" t="s">
        <v>130</v>
      </c>
      <c r="QG96" s="9" t="s">
        <v>130</v>
      </c>
      <c r="QH96" s="9" t="s">
        <v>130</v>
      </c>
      <c r="QI96" s="11"/>
      <c r="QJ96" s="15"/>
      <c r="QK96" s="11"/>
      <c r="QL96" s="15"/>
      <c r="QM96" s="14"/>
      <c r="QN96" s="14"/>
      <c r="QO96" s="9" t="s">
        <v>130</v>
      </c>
      <c r="QP96" s="9" t="s">
        <v>130</v>
      </c>
      <c r="QQ96" s="9" t="s">
        <v>130</v>
      </c>
      <c r="QR96" s="9" t="s">
        <v>130</v>
      </c>
      <c r="QS96" s="9" t="s">
        <v>130</v>
      </c>
      <c r="QT96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2"/>
    <mergeCell ref="BD27:BD32"/>
    <mergeCell ref="BE27:BE32"/>
    <mergeCell ref="BF27:BF32"/>
    <mergeCell ref="BG27:BG32"/>
    <mergeCell ref="BH27:BH32"/>
    <mergeCell ref="BC33:BC38"/>
    <mergeCell ref="BD33:BD38"/>
    <mergeCell ref="BE33:BE38"/>
    <mergeCell ref="BF33:BF38"/>
    <mergeCell ref="BG33:BG38"/>
    <mergeCell ref="BH33:BH38"/>
    <mergeCell ref="BC39:BC44"/>
    <mergeCell ref="BD39:BD44"/>
    <mergeCell ref="BE39:BE44"/>
    <mergeCell ref="BF39:BF44"/>
    <mergeCell ref="BG39:BG44"/>
    <mergeCell ref="BH39:BH44"/>
    <mergeCell ref="BC45:BC50"/>
    <mergeCell ref="BD45:BD50"/>
    <mergeCell ref="BE45:BE50"/>
    <mergeCell ref="BF45:BF50"/>
    <mergeCell ref="BG45:BG50"/>
    <mergeCell ref="BH45:BH50"/>
    <mergeCell ref="BC51:BC56"/>
    <mergeCell ref="BD51:BD56"/>
    <mergeCell ref="BE51:BE56"/>
    <mergeCell ref="BF51:BF56"/>
    <mergeCell ref="BG51:BG56"/>
    <mergeCell ref="BH51:BH56"/>
    <mergeCell ref="BC57:BC62"/>
    <mergeCell ref="BD57:BD62"/>
    <mergeCell ref="BE57:BE62"/>
    <mergeCell ref="BF57:BF62"/>
    <mergeCell ref="BG57:BG62"/>
    <mergeCell ref="BH57:BH62"/>
    <mergeCell ref="BC63:BC68"/>
    <mergeCell ref="BD63:BD68"/>
    <mergeCell ref="BE63:BE68"/>
    <mergeCell ref="BF63:BF68"/>
    <mergeCell ref="BG63:BG68"/>
    <mergeCell ref="BH63:BH68"/>
    <mergeCell ref="BC69:BC74"/>
    <mergeCell ref="BD69:BD74"/>
    <mergeCell ref="BE69:BE74"/>
    <mergeCell ref="BF69:BF74"/>
    <mergeCell ref="BG69:BG74"/>
    <mergeCell ref="BH69:BH74"/>
    <mergeCell ref="BC75:BC80"/>
    <mergeCell ref="BD75:BD80"/>
    <mergeCell ref="BE75:BE80"/>
    <mergeCell ref="BF75:BF80"/>
    <mergeCell ref="BG75:BG80"/>
    <mergeCell ref="BH75:BH80"/>
    <mergeCell ref="BC81:BC86"/>
    <mergeCell ref="BD81:BD86"/>
    <mergeCell ref="BE81:BE86"/>
    <mergeCell ref="BF81:BF86"/>
    <mergeCell ref="BG81:BG86"/>
    <mergeCell ref="BH81:BH86"/>
    <mergeCell ref="BC87:BC90"/>
    <mergeCell ref="BD87:BD90"/>
    <mergeCell ref="BE87:BE90"/>
    <mergeCell ref="BF87:BF90"/>
    <mergeCell ref="BG87:BG90"/>
    <mergeCell ref="BH87:BH90"/>
    <mergeCell ref="BC91:BC95"/>
    <mergeCell ref="BD91:BD95"/>
    <mergeCell ref="BE91:BE95"/>
    <mergeCell ref="BF91:BF95"/>
    <mergeCell ref="BG91:BG95"/>
    <mergeCell ref="BH91:BH95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6"/>
    <mergeCell ref="AW24:AW26"/>
    <mergeCell ref="AX24:AX26"/>
    <mergeCell ref="AY24:AY26"/>
    <mergeCell ref="AZ24:AZ26"/>
    <mergeCell ref="BA24:BA26"/>
    <mergeCell ref="BI24:BI26"/>
    <mergeCell ref="AV27:AV32"/>
    <mergeCell ref="AW27:AW32"/>
    <mergeCell ref="AX27:AX32"/>
    <mergeCell ref="AY27:AY32"/>
    <mergeCell ref="AZ27:AZ32"/>
    <mergeCell ref="BA27:BA32"/>
    <mergeCell ref="BI27:BI32"/>
    <mergeCell ref="AV33:AV38"/>
    <mergeCell ref="AW33:AW38"/>
    <mergeCell ref="AX33:AX38"/>
    <mergeCell ref="AY33:AY38"/>
    <mergeCell ref="AZ33:AZ38"/>
    <mergeCell ref="BA33:BA38"/>
    <mergeCell ref="BI33:BI38"/>
    <mergeCell ref="AV39:AV44"/>
    <mergeCell ref="AW39:AW44"/>
    <mergeCell ref="AX39:AX44"/>
    <mergeCell ref="AY39:AY44"/>
    <mergeCell ref="AZ39:AZ44"/>
    <mergeCell ref="BA39:BA44"/>
    <mergeCell ref="BI39:BI44"/>
    <mergeCell ref="AV45:AV50"/>
    <mergeCell ref="AW45:AW50"/>
    <mergeCell ref="AX45:AX50"/>
    <mergeCell ref="AY45:AY50"/>
    <mergeCell ref="AZ45:AZ50"/>
    <mergeCell ref="BA45:BA50"/>
    <mergeCell ref="BI45:BI50"/>
    <mergeCell ref="AV51:AV56"/>
    <mergeCell ref="AW51:AW56"/>
    <mergeCell ref="AX51:AX56"/>
    <mergeCell ref="AY51:AY56"/>
    <mergeCell ref="AZ51:AZ56"/>
    <mergeCell ref="BA51:BA56"/>
    <mergeCell ref="BI51:BI56"/>
    <mergeCell ref="AV57:AV62"/>
    <mergeCell ref="AW57:AW62"/>
    <mergeCell ref="AX57:AX62"/>
    <mergeCell ref="AY57:AY62"/>
    <mergeCell ref="AZ57:AZ62"/>
    <mergeCell ref="BA57:BA62"/>
    <mergeCell ref="BI57:BI62"/>
    <mergeCell ref="AV63:AV68"/>
    <mergeCell ref="AW63:AW68"/>
    <mergeCell ref="AX63:AX68"/>
    <mergeCell ref="AY63:AY68"/>
    <mergeCell ref="AZ63:AZ68"/>
    <mergeCell ref="BA63:BA68"/>
    <mergeCell ref="BI63:BI68"/>
    <mergeCell ref="AV69:AV74"/>
    <mergeCell ref="AW69:AW74"/>
    <mergeCell ref="AX69:AX74"/>
    <mergeCell ref="AY69:AY74"/>
    <mergeCell ref="AZ69:AZ74"/>
    <mergeCell ref="BA69:BA74"/>
    <mergeCell ref="BI69:BI74"/>
    <mergeCell ref="AV75:AV80"/>
    <mergeCell ref="AW75:AW80"/>
    <mergeCell ref="AX75:AX80"/>
    <mergeCell ref="AY75:AY80"/>
    <mergeCell ref="AZ75:AZ80"/>
    <mergeCell ref="BA75:BA80"/>
    <mergeCell ref="BI75:BI80"/>
    <mergeCell ref="AV81:AV86"/>
    <mergeCell ref="AW81:AW86"/>
    <mergeCell ref="AX81:AX86"/>
    <mergeCell ref="AY81:AY86"/>
    <mergeCell ref="AZ81:AZ86"/>
    <mergeCell ref="BA81:BA86"/>
    <mergeCell ref="AV87:AV90"/>
    <mergeCell ref="AW87:AW90"/>
    <mergeCell ref="AX87:AX90"/>
    <mergeCell ref="AY87:AY90"/>
    <mergeCell ref="AZ87:AZ90"/>
    <mergeCell ref="BA87:BA90"/>
    <mergeCell ref="AV91:AV95"/>
    <mergeCell ref="AW91:AW95"/>
    <mergeCell ref="AX91:AX95"/>
    <mergeCell ref="AY91:AY95"/>
    <mergeCell ref="AZ91:AZ95"/>
    <mergeCell ref="BA91:BA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889</v>
      </c>
      <c r="D2" s="0" t="s">
        <v>890</v>
      </c>
      <c r="E2" s="0" t="s">
        <v>891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892</v>
      </c>
      <c r="J4" s="1" t="s">
        <v>893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894</v>
      </c>
      <c r="P4" s="1" t="s">
        <v>895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896</v>
      </c>
      <c r="F5" s="1" t="s">
        <v>897</v>
      </c>
      <c r="G5" s="1" t="s">
        <v>896</v>
      </c>
      <c r="H5" s="1" t="s">
        <v>897</v>
      </c>
      <c r="I5" s="1" t="s">
        <v>892</v>
      </c>
      <c r="J5" s="1" t="s">
        <v>893</v>
      </c>
      <c r="K5" s="1" t="s">
        <v>898</v>
      </c>
      <c r="L5" s="1" t="s">
        <v>899</v>
      </c>
      <c r="M5" s="1" t="s">
        <v>898</v>
      </c>
      <c r="N5" s="1" t="s">
        <v>899</v>
      </c>
      <c r="O5" s="1" t="s">
        <v>894</v>
      </c>
      <c r="P5" s="1" t="s">
        <v>895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45354</v>
      </c>
      <c r="F6" s="8">
        <v>2751991.29</v>
      </c>
      <c r="G6" s="4"/>
      <c r="H6" s="8"/>
      <c r="I6" s="7"/>
      <c r="J6" s="7"/>
      <c r="K6" s="4">
        <v>45354</v>
      </c>
      <c r="L6" s="8">
        <v>2751991.29</v>
      </c>
      <c r="M6" s="4"/>
      <c r="N6" s="8"/>
      <c r="O6" s="7"/>
      <c r="P6" s="7"/>
    </row>
    <row r="7">
      <c r="A7" s="2" t="s">
        <v>119</v>
      </c>
      <c r="B7" s="2" t="s">
        <v>405</v>
      </c>
      <c r="C7" s="2" t="s">
        <v>121</v>
      </c>
      <c r="D7" s="2" t="s">
        <v>122</v>
      </c>
      <c r="E7" s="4">
        <v>30985</v>
      </c>
      <c r="F7" s="8">
        <v>2093981.78</v>
      </c>
      <c r="G7" s="4"/>
      <c r="H7" s="8"/>
      <c r="I7" s="7"/>
      <c r="J7" s="7"/>
      <c r="K7" s="4">
        <v>30985</v>
      </c>
      <c r="L7" s="8">
        <v>2093981.78</v>
      </c>
      <c r="M7" s="4"/>
      <c r="N7" s="8"/>
      <c r="O7" s="7"/>
      <c r="P7" s="7"/>
    </row>
    <row r="8">
      <c r="A8" s="2" t="s">
        <v>119</v>
      </c>
      <c r="B8" s="2" t="s">
        <v>432</v>
      </c>
      <c r="C8" s="2" t="s">
        <v>121</v>
      </c>
      <c r="D8" s="2" t="s">
        <v>122</v>
      </c>
      <c r="E8" s="4">
        <v>8430</v>
      </c>
      <c r="F8" s="8">
        <v>688406.5</v>
      </c>
      <c r="G8" s="4"/>
      <c r="H8" s="8"/>
      <c r="I8" s="7"/>
      <c r="J8" s="7"/>
      <c r="K8" s="4">
        <v>8430</v>
      </c>
      <c r="L8" s="8">
        <v>688406.5</v>
      </c>
      <c r="M8" s="4"/>
      <c r="N8" s="8"/>
      <c r="O8" s="7"/>
      <c r="P8" s="7"/>
    </row>
    <row r="9">
      <c r="A9" s="2" t="s">
        <v>119</v>
      </c>
      <c r="B9" s="2" t="s">
        <v>739</v>
      </c>
      <c r="C9" s="2" t="s">
        <v>121</v>
      </c>
      <c r="D9" s="2" t="s">
        <v>122</v>
      </c>
      <c r="E9" s="4">
        <v>2698</v>
      </c>
      <c r="F9" s="8">
        <v>192157.04</v>
      </c>
      <c r="G9" s="4"/>
      <c r="H9" s="8"/>
      <c r="I9" s="7"/>
      <c r="J9" s="7"/>
      <c r="K9" s="4">
        <v>2698</v>
      </c>
      <c r="L9" s="8">
        <v>192157.04</v>
      </c>
      <c r="M9" s="4"/>
      <c r="N9" s="8"/>
      <c r="O9" s="7"/>
      <c r="P9" s="7"/>
    </row>
    <row r="10">
      <c r="A10" s="2" t="s">
        <v>119</v>
      </c>
      <c r="B10" s="2" t="s">
        <v>849</v>
      </c>
      <c r="C10" s="2" t="s">
        <v>121</v>
      </c>
      <c r="D10" s="2" t="s">
        <v>122</v>
      </c>
      <c r="E10" s="4">
        <v>21</v>
      </c>
      <c r="F10" s="8">
        <v>1243.35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21</v>
      </c>
      <c r="L10" s="8">
        <v>1243.35</v>
      </c>
      <c r="M10" s="4"/>
      <c r="N10" s="8"/>
      <c r="O10" s="7"/>
      <c r="P10" s="7"/>
    </row>
    <row r="11">
      <c r="A11" s="2" t="s">
        <v>119</v>
      </c>
      <c r="B11" s="2" t="s">
        <v>849</v>
      </c>
      <c r="C11" s="2" t="s">
        <v>121</v>
      </c>
      <c r="D11" s="2" t="s">
        <v>434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889</v>
      </c>
      <c r="D2" s="0" t="s">
        <v>890</v>
      </c>
      <c r="E2" s="0" t="s">
        <v>891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892</v>
      </c>
      <c r="I4" s="1" t="s">
        <v>893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894</v>
      </c>
      <c r="O4" s="1" t="s">
        <v>895</v>
      </c>
    </row>
    <row r="5">
      <c r="A5" s="1" t="s">
        <v>84</v>
      </c>
      <c r="B5" s="1" t="s">
        <v>86</v>
      </c>
      <c r="C5" s="1" t="s">
        <v>87</v>
      </c>
      <c r="D5" s="1" t="s">
        <v>896</v>
      </c>
      <c r="E5" s="1" t="s">
        <v>897</v>
      </c>
      <c r="F5" s="1" t="s">
        <v>896</v>
      </c>
      <c r="G5" s="1" t="s">
        <v>897</v>
      </c>
      <c r="H5" s="1" t="s">
        <v>892</v>
      </c>
      <c r="I5" s="1" t="s">
        <v>893</v>
      </c>
      <c r="J5" s="1" t="s">
        <v>898</v>
      </c>
      <c r="K5" s="1" t="s">
        <v>899</v>
      </c>
      <c r="L5" s="1" t="s">
        <v>898</v>
      </c>
      <c r="M5" s="1" t="s">
        <v>899</v>
      </c>
      <c r="N5" s="1" t="s">
        <v>894</v>
      </c>
      <c r="O5" s="1" t="s">
        <v>895</v>
      </c>
    </row>
    <row r="6">
      <c r="A6" s="2" t="s">
        <v>119</v>
      </c>
      <c r="B6" s="2" t="s">
        <v>121</v>
      </c>
      <c r="C6" s="2" t="s">
        <v>122</v>
      </c>
      <c r="D6" s="4">
        <v>87488</v>
      </c>
      <c r="E6" s="8">
        <v>5727779.96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87488</v>
      </c>
      <c r="K6" s="8">
        <v>5727779.96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434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