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<sst xmlns="http://schemas.openxmlformats.org/spreadsheetml/2006/main" count="45" uniqueCount="45">
  <si>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</si>
  <si>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</si>
  <si>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</si>
  <si>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04/15/2024</t>
  </si>
  <si>
    <t>End Date:</t>
  </si>
  <si>
    <t>04/21/2024</t>
  </si>
  <si>
    <t>Report Run Date:</t>
  </si>
  <si>
    <t>04/22/2024</t>
  </si>
  <si>
    <t>Division</t>
  </si>
  <si>
    <t>Current And Future Inventory</t>
  </si>
  <si>
    <t>Current And History Sales Comparison</t>
  </si>
  <si>
    <t>ZOLA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</si>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</sst>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>
        <v>547563</v>
      </c>
      <c r="C5" s="11">
        <f>=ROUNDDOWN(23.6521141909316,0)</f>
      </c>
      <c r="D5" s="11">
        <v>410109</v>
      </c>
      <c r="E5" s="12">
        <v>0.9351</v>
      </c>
      <c r="F5" s="11"/>
      <c r="G5" s="11">
        <f>=ROUNDDOWN({0},0)</f>
      </c>
      <c r="H5" s="11">
        <v>350</v>
      </c>
      <c r="I5" s="12"/>
      <c r="J5" s="11">
        <v>25</v>
      </c>
      <c r="K5" s="13">
        <v>1658.68</v>
      </c>
      <c r="L5" s="11">
        <v>1758</v>
      </c>
      <c r="M5" s="14">
        <v>0.94</v>
      </c>
      <c r="N5" s="11">
        <v>26</v>
      </c>
      <c r="O5" s="13">
        <v>1712.12</v>
      </c>
      <c r="P5" s="11">
        <v>1951</v>
      </c>
      <c r="Q5" s="14">
        <v>0.88</v>
      </c>
      <c r="R5" s="12">
        <v>-0.0385</v>
      </c>
      <c r="S5" s="12">
        <v>-0.0312</v>
      </c>
      <c r="T5" s="12">
        <v>-0.0989</v>
      </c>
      <c r="U5" s="12">
        <v>0.0682</v>
      </c>
      <c r="V5" s="11">
        <v>25</v>
      </c>
      <c r="W5" s="13">
        <v>1658.68</v>
      </c>
      <c r="X5" s="11">
        <v>267</v>
      </c>
      <c r="Y5" s="11">
        <v>26</v>
      </c>
      <c r="Z5" s="13">
        <v>1712.12</v>
      </c>
      <c r="AA5" s="11">
        <v>265</v>
      </c>
      <c r="AB5" s="12">
        <v>-0.0385</v>
      </c>
      <c r="AC5" s="12">
        <v>-0.0312</v>
      </c>
    </row>
    <row r="6">
      <c r="A6" s="10" t="s">
        <v>33</v>
      </c>
      <c r="B6" s="11">
        <v>27840</v>
      </c>
      <c r="C6" s="11">
        <f>=ROUNDDOWN(19.6679618509361,0)</f>
      </c>
      <c r="D6" s="11">
        <v>18302</v>
      </c>
      <c r="E6" s="12">
        <v>0.96</v>
      </c>
      <c r="F6" s="11"/>
      <c r="G6" s="11">
        <f>=ROUNDDOWN({0},0)</f>
      </c>
      <c r="H6" s="11"/>
      <c r="I6" s="12"/>
      <c r="J6" s="11">
        <v>15</v>
      </c>
      <c r="K6" s="13">
        <v>692.06</v>
      </c>
      <c r="L6" s="11">
        <v>210</v>
      </c>
      <c r="M6" s="14">
        <v>3.3</v>
      </c>
      <c r="N6" s="11">
        <v>10</v>
      </c>
      <c r="O6" s="13">
        <v>527.87</v>
      </c>
      <c r="P6" s="11">
        <v>155</v>
      </c>
      <c r="Q6" s="14">
        <v>3.41</v>
      </c>
      <c r="R6" s="12">
        <v>0.5</v>
      </c>
      <c r="S6" s="12">
        <v>0.311</v>
      </c>
      <c r="T6" s="12">
        <v>0.3548</v>
      </c>
      <c r="U6" s="12">
        <v>-0.0323</v>
      </c>
      <c r="V6" s="11">
        <v>15</v>
      </c>
      <c r="W6" s="13">
        <v>692.06</v>
      </c>
      <c r="X6" s="11">
        <v>66</v>
      </c>
      <c r="Y6" s="11">
        <v>10</v>
      </c>
      <c r="Z6" s="13">
        <v>527.87</v>
      </c>
      <c r="AA6" s="11">
        <v>58</v>
      </c>
      <c r="AB6" s="12">
        <v>0.5</v>
      </c>
      <c r="AC6" s="12">
        <v>0.311</v>
      </c>
    </row>
    <row r="7">
      <c r="A7" s="10" t="s">
        <v>34</v>
      </c>
      <c r="B7" s="11">
        <v>97767</v>
      </c>
      <c r="C7" s="11">
        <f>=ROUNDDOWN(18.6960013768573,0)</f>
      </c>
      <c r="D7" s="11">
        <v>108234</v>
      </c>
      <c r="E7" s="12">
        <v>0.8308</v>
      </c>
      <c r="F7" s="11"/>
      <c r="G7" s="11">
        <f>=ROUNDDOWN({0},0)</f>
      </c>
      <c r="H7" s="11"/>
      <c r="I7" s="12"/>
      <c r="J7" s="11">
        <v>11</v>
      </c>
      <c r="K7" s="13">
        <v>423.85</v>
      </c>
      <c r="L7" s="11">
        <v>272</v>
      </c>
      <c r="M7" s="14">
        <v>1.56</v>
      </c>
      <c r="N7" s="11">
        <v>25</v>
      </c>
      <c r="O7" s="13">
        <v>1305.06</v>
      </c>
      <c r="P7" s="11">
        <v>243</v>
      </c>
      <c r="Q7" s="14">
        <v>5.37</v>
      </c>
      <c r="R7" s="12">
        <v>-0.56</v>
      </c>
      <c r="S7" s="12">
        <v>-0.6752</v>
      </c>
      <c r="T7" s="12">
        <v>0.1193</v>
      </c>
      <c r="U7" s="12">
        <v>-0.7095</v>
      </c>
      <c r="V7" s="11">
        <v>11</v>
      </c>
      <c r="W7" s="13">
        <v>423.85</v>
      </c>
      <c r="X7" s="11">
        <v>87</v>
      </c>
      <c r="Y7" s="11">
        <v>25</v>
      </c>
      <c r="Z7" s="13">
        <v>1305.06</v>
      </c>
      <c r="AA7" s="11">
        <v>97</v>
      </c>
      <c r="AB7" s="12">
        <v>-0.56</v>
      </c>
      <c r="AC7" s="12">
        <v>-0.6752</v>
      </c>
    </row>
    <row r="8">
      <c r="A8" s="10" t="s">
        <v>35</v>
      </c>
      <c r="B8" s="11">
        <v>140116</v>
      </c>
      <c r="C8" s="11">
        <f>=ROUNDDOWN(16.4894731267579,0)</f>
      </c>
      <c r="D8" s="11">
        <v>165494</v>
      </c>
      <c r="E8" s="12">
        <v>0.9644</v>
      </c>
      <c r="F8" s="11"/>
      <c r="G8" s="11">
        <f>=ROUNDDOWN({0},0)</f>
      </c>
      <c r="H8" s="11"/>
      <c r="I8" s="12"/>
      <c r="J8" s="11">
        <v>5</v>
      </c>
      <c r="K8" s="13">
        <v>103.72</v>
      </c>
      <c r="L8" s="11">
        <v>259</v>
      </c>
      <c r="M8" s="14">
        <v>0.4</v>
      </c>
      <c r="N8" s="11">
        <v>15</v>
      </c>
      <c r="O8" s="13">
        <v>311.84</v>
      </c>
      <c r="P8" s="11">
        <v>317</v>
      </c>
      <c r="Q8" s="14">
        <v>0.98</v>
      </c>
      <c r="R8" s="12">
        <v>-0.6667</v>
      </c>
      <c r="S8" s="12">
        <v>-0.6674</v>
      </c>
      <c r="T8" s="12">
        <v>-0.183</v>
      </c>
      <c r="U8" s="12">
        <v>-0.5918</v>
      </c>
      <c r="V8" s="11">
        <v>5</v>
      </c>
      <c r="W8" s="13">
        <v>103.72</v>
      </c>
      <c r="X8" s="11">
        <v>82</v>
      </c>
      <c r="Y8" s="11">
        <v>15</v>
      </c>
      <c r="Z8" s="13">
        <v>311.84</v>
      </c>
      <c r="AA8" s="11">
        <v>56</v>
      </c>
      <c r="AB8" s="12">
        <v>-0.6667</v>
      </c>
      <c r="AC8" s="12">
        <v>-0.6674</v>
      </c>
    </row>
    <row r="9">
      <c r="A9" s="10" t="s">
        <v>36</v>
      </c>
      <c r="B9" s="11">
        <v>362411</v>
      </c>
      <c r="C9" s="11">
        <f>=ROUNDDOWN(16.9487950539455,0)</f>
      </c>
      <c r="D9" s="11">
        <v>274770</v>
      </c>
      <c r="E9" s="12">
        <v>0.8453</v>
      </c>
      <c r="F9" s="11"/>
      <c r="G9" s="11">
        <f>=ROUNDDOWN({0},0)</f>
      </c>
      <c r="H9" s="11"/>
      <c r="I9" s="12"/>
      <c r="J9" s="11">
        <v>38</v>
      </c>
      <c r="K9" s="13">
        <v>1631.31</v>
      </c>
      <c r="L9" s="11">
        <v>1193</v>
      </c>
      <c r="M9" s="14">
        <v>1.37</v>
      </c>
      <c r="N9" s="11">
        <v>28</v>
      </c>
      <c r="O9" s="13">
        <v>950.13</v>
      </c>
      <c r="P9" s="11">
        <v>1061</v>
      </c>
      <c r="Q9" s="14">
        <v>0.9</v>
      </c>
      <c r="R9" s="12">
        <v>0.3571</v>
      </c>
      <c r="S9" s="12">
        <v>0.7169</v>
      </c>
      <c r="T9" s="12">
        <v>0.1244</v>
      </c>
      <c r="U9" s="12">
        <v>0.5222</v>
      </c>
      <c r="V9" s="11">
        <v>38</v>
      </c>
      <c r="W9" s="13">
        <v>1631.31</v>
      </c>
      <c r="X9" s="11">
        <v>118</v>
      </c>
      <c r="Y9" s="11">
        <v>28</v>
      </c>
      <c r="Z9" s="13">
        <v>950.13</v>
      </c>
      <c r="AA9" s="11">
        <v>106</v>
      </c>
      <c r="AB9" s="12">
        <v>0.3571</v>
      </c>
      <c r="AC9" s="12">
        <v>0.7169</v>
      </c>
    </row>
    <row r="10">
      <c r="A10" s="10" t="s">
        <v>37</v>
      </c>
      <c r="B10" s="11">
        <v>90605</v>
      </c>
      <c r="C10" s="11">
        <f>=ROUNDDOWN(19.468199398367,0)</f>
      </c>
      <c r="D10" s="11">
        <v>99529</v>
      </c>
      <c r="E10" s="12">
        <v>0.898</v>
      </c>
      <c r="F10" s="11"/>
      <c r="G10" s="11">
        <f>=ROUNDDOWN({0},0)</f>
      </c>
      <c r="H10" s="11">
        <v>5805</v>
      </c>
      <c r="I10" s="12"/>
      <c r="J10" s="11">
        <v>15</v>
      </c>
      <c r="K10" s="13">
        <v>1903.6</v>
      </c>
      <c r="L10" s="11">
        <v>681</v>
      </c>
      <c r="M10" s="14">
        <v>2.8</v>
      </c>
      <c r="N10" s="11">
        <v>8</v>
      </c>
      <c r="O10" s="13">
        <v>983.74</v>
      </c>
      <c r="P10" s="11">
        <v>739</v>
      </c>
      <c r="Q10" s="14">
        <v>1.33</v>
      </c>
      <c r="R10" s="12">
        <v>0.875</v>
      </c>
      <c r="S10" s="12">
        <v>0.9351</v>
      </c>
      <c r="T10" s="12">
        <v>-0.0785</v>
      </c>
      <c r="U10" s="12">
        <v>1.1053</v>
      </c>
      <c r="V10" s="11">
        <v>15</v>
      </c>
      <c r="W10" s="13">
        <v>1903.6</v>
      </c>
      <c r="X10" s="11">
        <v>231</v>
      </c>
      <c r="Y10" s="11">
        <v>8</v>
      </c>
      <c r="Z10" s="13">
        <v>983.74</v>
      </c>
      <c r="AA10" s="11">
        <v>218</v>
      </c>
      <c r="AB10" s="12">
        <v>0.875</v>
      </c>
      <c r="AC10" s="12">
        <v>0.9351</v>
      </c>
    </row>
    <row r="11">
      <c r="A11" s="10" t="s">
        <v>38</v>
      </c>
      <c r="B11" s="11">
        <v>16742</v>
      </c>
      <c r="C11" s="11">
        <f>=ROUNDDOWN(24.5519870948819,0)</f>
      </c>
      <c r="D11" s="11">
        <v>9255</v>
      </c>
      <c r="E11" s="12">
        <v>0.8547</v>
      </c>
      <c r="F11" s="11"/>
      <c r="G11" s="11">
        <f>=ROUNDDOWN({0},0)</f>
      </c>
      <c r="H11" s="11"/>
      <c r="I11" s="12"/>
      <c r="J11" s="11">
        <v>9</v>
      </c>
      <c r="K11" s="13">
        <v>724.23</v>
      </c>
      <c r="L11" s="11">
        <v>145</v>
      </c>
      <c r="M11" s="14">
        <v>4.99</v>
      </c>
      <c r="N11" s="11">
        <v>5</v>
      </c>
      <c r="O11" s="13">
        <v>415.36</v>
      </c>
      <c r="P11" s="11">
        <v>120</v>
      </c>
      <c r="Q11" s="14">
        <v>3.46</v>
      </c>
      <c r="R11" s="12">
        <v>0.8</v>
      </c>
      <c r="S11" s="12">
        <v>0.7436</v>
      </c>
      <c r="T11" s="12">
        <v>0.2083</v>
      </c>
      <c r="U11" s="12">
        <v>0.4422</v>
      </c>
      <c r="V11" s="11">
        <v>9</v>
      </c>
      <c r="W11" s="13">
        <v>724.23</v>
      </c>
      <c r="X11" s="11">
        <v>52</v>
      </c>
      <c r="Y11" s="11">
        <v>5</v>
      </c>
      <c r="Z11" s="13">
        <v>415.36</v>
      </c>
      <c r="AA11" s="11">
        <v>46</v>
      </c>
      <c r="AB11" s="12">
        <v>0.8</v>
      </c>
      <c r="AC11" s="12">
        <v>0.7436</v>
      </c>
    </row>
    <row r="12">
      <c r="A12" s="10" t="s">
        <v>39</v>
      </c>
      <c r="B12" s="11">
        <v>9617</v>
      </c>
      <c r="C12" s="11">
        <f>=ROUNDDOWN(76.5075576770087,0)</f>
      </c>
      <c r="D12" s="11"/>
      <c r="E12" s="12"/>
      <c r="F12" s="11"/>
      <c r="G12" s="11">
        <f>=ROUNDDOWN({0},0)</f>
      </c>
      <c r="H12" s="11"/>
      <c r="I12" s="12"/>
      <c r="J12" s="11"/>
      <c r="K12" s="13"/>
      <c r="L12" s="11">
        <v>91</v>
      </c>
      <c r="M12" s="14"/>
      <c r="N12" s="11"/>
      <c r="O12" s="13"/>
      <c r="P12" s="11">
        <v>117</v>
      </c>
      <c r="Q12" s="14"/>
      <c r="R12" s="12"/>
      <c r="S12" s="12"/>
      <c r="T12" s="12">
        <v>-0.2222</v>
      </c>
      <c r="U12" s="12"/>
      <c r="V12" s="11"/>
      <c r="W12" s="13"/>
      <c r="X12" s="11"/>
      <c r="Y12" s="11"/>
      <c r="Z12" s="13"/>
      <c r="AA12" s="11"/>
      <c r="AB12" s="12"/>
      <c r="AC12" s="12"/>
    </row>
    <row r="13">
      <c r="A13" s="10" t="s">
        <v>40</v>
      </c>
      <c r="B13" s="11">
        <v>171729</v>
      </c>
      <c r="C13" s="11">
        <f>=ROUNDDOWN(8.34125870049884,0)</f>
      </c>
      <c r="D13" s="11">
        <v>519189</v>
      </c>
      <c r="E13" s="12">
        <v>0.6129</v>
      </c>
      <c r="F13" s="11"/>
      <c r="G13" s="11">
        <f>=ROUNDDOWN({0},0)</f>
      </c>
      <c r="H13" s="11"/>
      <c r="I13" s="12"/>
      <c r="J13" s="11">
        <v>37</v>
      </c>
      <c r="K13" s="13">
        <v>1143.49</v>
      </c>
      <c r="L13" s="11">
        <v>1066</v>
      </c>
      <c r="M13" s="14">
        <v>1.07</v>
      </c>
      <c r="N13" s="11">
        <v>50</v>
      </c>
      <c r="O13" s="13">
        <v>1156.15</v>
      </c>
      <c r="P13" s="11">
        <v>972</v>
      </c>
      <c r="Q13" s="14">
        <v>1.19</v>
      </c>
      <c r="R13" s="12">
        <v>-0.26</v>
      </c>
      <c r="S13" s="12">
        <v>-0.011</v>
      </c>
      <c r="T13" s="12">
        <v>0.0967</v>
      </c>
      <c r="U13" s="12">
        <v>-0.1008</v>
      </c>
      <c r="V13" s="11">
        <v>37</v>
      </c>
      <c r="W13" s="13">
        <v>1143.49</v>
      </c>
      <c r="X13" s="11">
        <v>34</v>
      </c>
      <c r="Y13" s="11">
        <v>50</v>
      </c>
      <c r="Z13" s="13">
        <v>1156.15</v>
      </c>
      <c r="AA13" s="11">
        <v>33</v>
      </c>
      <c r="AB13" s="12">
        <v>-0.26</v>
      </c>
      <c r="AC13" s="12">
        <v>-0.011</v>
      </c>
    </row>
    <row r="14">
      <c r="A14" s="10" t="s">
        <v>41</v>
      </c>
      <c r="B14" s="11">
        <v>69214</v>
      </c>
      <c r="C14" s="11">
        <f>=ROUNDDOWN(19.240006671485,0)</f>
      </c>
      <c r="D14" s="11">
        <v>100722</v>
      </c>
      <c r="E14" s="12">
        <v>0.9352</v>
      </c>
      <c r="F14" s="11"/>
      <c r="G14" s="11">
        <f>=ROUNDDOWN({0},0)</f>
      </c>
      <c r="H14" s="11"/>
      <c r="I14" s="12"/>
      <c r="J14" s="11">
        <v>99</v>
      </c>
      <c r="K14" s="13">
        <v>3283.65</v>
      </c>
      <c r="L14" s="11">
        <v>123</v>
      </c>
      <c r="M14" s="14">
        <v>26.7</v>
      </c>
      <c r="N14" s="11">
        <v>87</v>
      </c>
      <c r="O14" s="13">
        <v>3005.24</v>
      </c>
      <c r="P14" s="11"/>
      <c r="Q14" s="14"/>
      <c r="R14" s="12">
        <v>0.1379</v>
      </c>
      <c r="S14" s="12">
        <v>0.0926</v>
      </c>
      <c r="T14" s="12"/>
      <c r="U14" s="12"/>
      <c r="V14" s="11">
        <v>99</v>
      </c>
      <c r="W14" s="13">
        <v>3283.65</v>
      </c>
      <c r="X14" s="11">
        <v>83</v>
      </c>
      <c r="Y14" s="11">
        <v>87</v>
      </c>
      <c r="Z14" s="13">
        <v>3005.24</v>
      </c>
      <c r="AA14" s="11"/>
      <c r="AB14" s="12">
        <v>0.1379</v>
      </c>
      <c r="AC14" s="12">
        <v>0.0926</v>
      </c>
    </row>
    <row r="15">
      <c r="A15" s="10" t="s">
        <v>42</v>
      </c>
      <c r="B15" s="11">
        <v>235982</v>
      </c>
      <c r="C15" s="11">
        <f>=ROUNDDOWN(21.0532795660552,0)</f>
      </c>
      <c r="D15" s="11">
        <v>204069</v>
      </c>
      <c r="E15" s="12">
        <v>0.9745</v>
      </c>
      <c r="F15" s="11"/>
      <c r="G15" s="11">
        <f>=ROUNDDOWN({0},0)</f>
      </c>
      <c r="H15" s="11"/>
      <c r="I15" s="12"/>
      <c r="J15" s="11"/>
      <c r="K15" s="13"/>
      <c r="L15" s="11">
        <v>639</v>
      </c>
      <c r="M15" s="14"/>
      <c r="N15" s="11"/>
      <c r="O15" s="13"/>
      <c r="P15" s="11">
        <v>713</v>
      </c>
      <c r="Q15" s="14"/>
      <c r="R15" s="12"/>
      <c r="S15" s="12"/>
      <c r="T15" s="12">
        <v>-0.1038</v>
      </c>
      <c r="U15" s="12"/>
      <c r="V15" s="11"/>
      <c r="W15" s="13"/>
      <c r="X15" s="11"/>
      <c r="Y15" s="11"/>
      <c r="Z15" s="13"/>
      <c r="AA15" s="11"/>
      <c r="AB15" s="12"/>
      <c r="AC15" s="12"/>
    </row>
    <row r="16">
      <c r="A16" s="10" t="s">
        <v>43</v>
      </c>
      <c r="B16" s="11">
        <v>145657</v>
      </c>
      <c r="C16" s="11">
        <f>=ROUNDDOWN(25.8193001737157,0)</f>
      </c>
      <c r="D16" s="11">
        <v>150470</v>
      </c>
      <c r="E16" s="12">
        <v>0.8474</v>
      </c>
      <c r="F16" s="11"/>
      <c r="G16" s="11">
        <f>=ROUNDDOWN({0},0)</f>
      </c>
      <c r="H16" s="11"/>
      <c r="I16" s="12"/>
      <c r="J16" s="11">
        <v>2</v>
      </c>
      <c r="K16" s="13">
        <v>109.07</v>
      </c>
      <c r="L16" s="11">
        <v>579</v>
      </c>
      <c r="M16" s="14">
        <v>0.19</v>
      </c>
      <c r="N16" s="11"/>
      <c r="O16" s="13"/>
      <c r="P16" s="11">
        <v>533</v>
      </c>
      <c r="Q16" s="14"/>
      <c r="R16" s="12"/>
      <c r="S16" s="12"/>
      <c r="T16" s="12">
        <v>0.0863</v>
      </c>
      <c r="U16" s="12"/>
      <c r="V16" s="11">
        <v>2</v>
      </c>
      <c r="W16" s="13">
        <v>109.07</v>
      </c>
      <c r="X16" s="11">
        <v>21</v>
      </c>
      <c r="Y16" s="11"/>
      <c r="Z16" s="13"/>
      <c r="AA16" s="11">
        <v>8</v>
      </c>
      <c r="AB16" s="12"/>
      <c r="AC16" s="12"/>
    </row>
    <row r="17">
      <c r="A17" s="19" t="s">
        <v>44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256</v>
      </c>
      <c r="K17" s="17">
        <v>11673.66</v>
      </c>
      <c r="L17" s="15">
        <v>7016</v>
      </c>
      <c r="M17" s="18">
        <v>1.66</v>
      </c>
      <c r="N17" s="15">
        <v>254</v>
      </c>
      <c r="O17" s="17">
        <v>10367.51</v>
      </c>
      <c r="P17" s="15">
        <v>6921</v>
      </c>
      <c r="Q17" s="18">
        <v>1.5</v>
      </c>
      <c r="R17" s="16">
        <v>0.0079</v>
      </c>
      <c r="S17" s="16">
        <v>0.126</v>
      </c>
      <c r="T17" s="16">
        <v>0.0137</v>
      </c>
      <c r="U17" s="16">
        <v>0.1067</v>
      </c>
      <c r="V17" s="15">
        <v>256</v>
      </c>
      <c r="W17" s="17">
        <v>11673.66</v>
      </c>
      <c r="X17" s="15">
        <v>1041</v>
      </c>
      <c r="Y17" s="15">
        <v>254</v>
      </c>
      <c r="Z17" s="17">
        <v>10367.51</v>
      </c>
      <c r="AA17" s="15">
        <v>887</v>
      </c>
      <c r="AB17" s="16">
        <v>0.0079</v>
      </c>
      <c r="AC17" s="16">
        <v>0.126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