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<sst xmlns="http://schemas.openxmlformats.org/spreadsheetml/2006/main" count="49" uniqueCount="49">
  <si>
    <t>Date Type:</t>
  </si>
  <si>
    <t>Shipped Date</t>
  </si>
  <si>
    <t>Start Date:</t>
  </si>
  <si>
    <t>03/01/2024</t>
  </si>
  <si>
    <t>End Date:</t>
  </si>
  <si>
    <t>03/31/2024</t>
  </si>
  <si>
    <t>Report Run Date:</t>
  </si>
  <si>
    <t>04/01/2024</t>
  </si>
  <si>
    <t>Division</t>
  </si>
  <si>
    <t>Current And Future Inventory</t>
  </si>
  <si>
    <t>Current And History Sales Comparison</t>
  </si>
  <si>
    <t>AMAZON</t>
  </si>
  <si>
    <t>AMAZONDS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</si>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</sst>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20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13</v>
      </c>
      <c r="K3" s="4" t="s">
        <v>13</v>
      </c>
      <c r="L3" s="4" t="s">
        <v>13</v>
      </c>
      <c r="M3" s="4" t="s">
        <v>13</v>
      </c>
      <c r="N3" s="4" t="s">
        <v>14</v>
      </c>
      <c r="O3" s="4" t="s">
        <v>14</v>
      </c>
      <c r="P3" s="4" t="s">
        <v>14</v>
      </c>
      <c r="Q3" s="4" t="s">
        <v>14</v>
      </c>
      <c r="R3" s="4" t="s">
        <v>15</v>
      </c>
      <c r="S3" s="4" t="s">
        <v>16</v>
      </c>
      <c r="T3" s="4" t="s">
        <v>17</v>
      </c>
      <c r="U3" s="4" t="s">
        <v>18</v>
      </c>
      <c r="V3" s="4" t="s">
        <v>13</v>
      </c>
      <c r="W3" s="4" t="s">
        <v>13</v>
      </c>
      <c r="X3" s="4" t="s">
        <v>13</v>
      </c>
      <c r="Y3" s="4" t="s">
        <v>14</v>
      </c>
      <c r="Z3" s="4" t="s">
        <v>14</v>
      </c>
      <c r="AA3" s="4" t="s">
        <v>14</v>
      </c>
      <c r="AB3" s="4" t="s">
        <v>15</v>
      </c>
      <c r="AC3" s="4" t="s">
        <v>16</v>
      </c>
      <c r="AD3" s="4" t="s">
        <v>13</v>
      </c>
      <c r="AE3" s="4" t="s">
        <v>13</v>
      </c>
      <c r="AF3" s="4" t="s">
        <v>13</v>
      </c>
      <c r="AG3" s="4" t="s">
        <v>14</v>
      </c>
      <c r="AH3" s="4" t="s">
        <v>14</v>
      </c>
      <c r="AI3" s="4" t="s">
        <v>14</v>
      </c>
      <c r="AJ3" s="4" t="s">
        <v>15</v>
      </c>
      <c r="AK3" s="4" t="s">
        <v>16</v>
      </c>
    </row>
    <row r="4">
      <c r="A4" s="4" t="s">
        <v>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 t="s">
        <v>29</v>
      </c>
      <c r="M4" s="4" t="s">
        <v>30</v>
      </c>
      <c r="N4" s="4" t="s">
        <v>27</v>
      </c>
      <c r="O4" s="4" t="s">
        <v>28</v>
      </c>
      <c r="P4" s="4" t="s">
        <v>29</v>
      </c>
      <c r="Q4" s="4" t="s">
        <v>30</v>
      </c>
      <c r="R4" s="4" t="s">
        <v>15</v>
      </c>
      <c r="S4" s="4" t="s">
        <v>16</v>
      </c>
      <c r="T4" s="4" t="s">
        <v>17</v>
      </c>
      <c r="U4" s="4" t="s">
        <v>18</v>
      </c>
      <c r="V4" s="4" t="s">
        <v>31</v>
      </c>
      <c r="W4" s="4" t="s">
        <v>32</v>
      </c>
      <c r="X4" s="4" t="s">
        <v>29</v>
      </c>
      <c r="Y4" s="4" t="s">
        <v>31</v>
      </c>
      <c r="Z4" s="4" t="s">
        <v>32</v>
      </c>
      <c r="AA4" s="4" t="s">
        <v>29</v>
      </c>
      <c r="AB4" s="4" t="s">
        <v>15</v>
      </c>
      <c r="AC4" s="4" t="s">
        <v>16</v>
      </c>
      <c r="AD4" s="4" t="s">
        <v>31</v>
      </c>
      <c r="AE4" s="4" t="s">
        <v>32</v>
      </c>
      <c r="AF4" s="4" t="s">
        <v>29</v>
      </c>
      <c r="AG4" s="4" t="s">
        <v>31</v>
      </c>
      <c r="AH4" s="4" t="s">
        <v>32</v>
      </c>
      <c r="AI4" s="4" t="s">
        <v>29</v>
      </c>
      <c r="AJ4" s="4" t="s">
        <v>15</v>
      </c>
      <c r="AK4" s="4" t="s">
        <v>16</v>
      </c>
    </row>
    <row r="5">
      <c r="A5" s="10" t="s">
        <v>33</v>
      </c>
      <c r="B5" s="11">
        <v>551099</v>
      </c>
      <c r="C5" s="11">
        <f>=ROUNDDOWN(23.2839711685524,0)</f>
      </c>
      <c r="D5" s="11">
        <v>430385</v>
      </c>
      <c r="E5" s="12">
        <v>0.9496</v>
      </c>
      <c r="F5" s="11"/>
      <c r="G5" s="11">
        <f>=ROUNDDOWN({0},0)</f>
      </c>
      <c r="H5" s="11">
        <v>350</v>
      </c>
      <c r="I5" s="12"/>
      <c r="J5" s="11">
        <v>21781</v>
      </c>
      <c r="K5" s="13">
        <v>1322784.53</v>
      </c>
      <c r="L5" s="11">
        <v>2011</v>
      </c>
      <c r="M5" s="14">
        <v>657.77</v>
      </c>
      <c r="N5" s="11"/>
      <c r="O5" s="13"/>
      <c r="P5" s="11"/>
      <c r="Q5" s="14"/>
      <c r="R5" s="12"/>
      <c r="S5" s="12"/>
      <c r="T5" s="12"/>
      <c r="U5" s="12"/>
      <c r="V5" s="11">
        <v>18921</v>
      </c>
      <c r="W5" s="13">
        <v>1127892.98</v>
      </c>
      <c r="X5" s="11">
        <v>1625</v>
      </c>
      <c r="Y5" s="11"/>
      <c r="Z5" s="13"/>
      <c r="AA5" s="11"/>
      <c r="AB5" s="12"/>
      <c r="AC5" s="12"/>
      <c r="AD5" s="11">
        <v>2860</v>
      </c>
      <c r="AE5" s="13">
        <v>194891.55</v>
      </c>
      <c r="AF5" s="11">
        <v>1629</v>
      </c>
      <c r="AG5" s="11"/>
      <c r="AH5" s="13"/>
      <c r="AI5" s="11"/>
      <c r="AJ5" s="12"/>
      <c r="AK5" s="12"/>
    </row>
    <row r="6">
      <c r="A6" s="10" t="s">
        <v>34</v>
      </c>
      <c r="B6" s="11">
        <v>2582</v>
      </c>
      <c r="C6" s="11">
        <f>=ROUNDDOWN(29.5085714285714,0)</f>
      </c>
      <c r="D6" s="11">
        <v>4472</v>
      </c>
      <c r="E6" s="12">
        <v>0.8041</v>
      </c>
      <c r="F6" s="11"/>
      <c r="G6" s="11">
        <f>=ROUNDDOWN({0},0)</f>
      </c>
      <c r="H6" s="11"/>
      <c r="I6" s="12"/>
      <c r="J6" s="11">
        <v>35</v>
      </c>
      <c r="K6" s="13">
        <v>583.87</v>
      </c>
      <c r="L6" s="11">
        <v>271</v>
      </c>
      <c r="M6" s="14">
        <v>2.15</v>
      </c>
      <c r="N6" s="11"/>
      <c r="O6" s="13"/>
      <c r="P6" s="11"/>
      <c r="Q6" s="14"/>
      <c r="R6" s="12"/>
      <c r="S6" s="12"/>
      <c r="T6" s="12"/>
      <c r="U6" s="12"/>
      <c r="V6" s="11"/>
      <c r="W6" s="13"/>
      <c r="X6" s="11">
        <v>173</v>
      </c>
      <c r="Y6" s="11"/>
      <c r="Z6" s="13"/>
      <c r="AA6" s="11"/>
      <c r="AB6" s="12"/>
      <c r="AC6" s="12"/>
      <c r="AD6" s="11">
        <v>35</v>
      </c>
      <c r="AE6" s="13">
        <v>583.87</v>
      </c>
      <c r="AF6" s="11">
        <v>173</v>
      </c>
      <c r="AG6" s="11"/>
      <c r="AH6" s="13"/>
      <c r="AI6" s="11"/>
      <c r="AJ6" s="12"/>
      <c r="AK6" s="12"/>
    </row>
    <row r="7">
      <c r="A7" s="10" t="s">
        <v>35</v>
      </c>
      <c r="B7" s="11">
        <v>14377</v>
      </c>
      <c r="C7" s="11">
        <f>=ROUNDDOWN(13.9528338509317,0)</f>
      </c>
      <c r="D7" s="11">
        <v>17330</v>
      </c>
      <c r="E7" s="12">
        <v>0.99</v>
      </c>
      <c r="F7" s="11"/>
      <c r="G7" s="11">
        <f>=ROUNDDOWN({0},0)</f>
      </c>
      <c r="H7" s="11"/>
      <c r="I7" s="12"/>
      <c r="J7" s="11">
        <v>939</v>
      </c>
      <c r="K7" s="13">
        <v>52971.93</v>
      </c>
      <c r="L7" s="11">
        <v>201</v>
      </c>
      <c r="M7" s="14">
        <v>263.54</v>
      </c>
      <c r="N7" s="11"/>
      <c r="O7" s="13"/>
      <c r="P7" s="11"/>
      <c r="Q7" s="14"/>
      <c r="R7" s="12"/>
      <c r="S7" s="12"/>
      <c r="T7" s="12"/>
      <c r="U7" s="12"/>
      <c r="V7" s="11">
        <v>648</v>
      </c>
      <c r="W7" s="13">
        <v>36526.83</v>
      </c>
      <c r="X7" s="11">
        <v>164</v>
      </c>
      <c r="Y7" s="11"/>
      <c r="Z7" s="13"/>
      <c r="AA7" s="11"/>
      <c r="AB7" s="12"/>
      <c r="AC7" s="12"/>
      <c r="AD7" s="11">
        <v>291</v>
      </c>
      <c r="AE7" s="13">
        <v>16445.1</v>
      </c>
      <c r="AF7" s="11">
        <v>167</v>
      </c>
      <c r="AG7" s="11"/>
      <c r="AH7" s="13"/>
      <c r="AI7" s="11"/>
      <c r="AJ7" s="12"/>
      <c r="AK7" s="12"/>
    </row>
    <row r="8">
      <c r="A8" s="10" t="s">
        <v>36</v>
      </c>
      <c r="B8" s="11">
        <v>53121</v>
      </c>
      <c r="C8" s="11">
        <f>=ROUNDDOWN(14.7492780986228,0)</f>
      </c>
      <c r="D8" s="11">
        <v>79384</v>
      </c>
      <c r="E8" s="12">
        <v>0.9865</v>
      </c>
      <c r="F8" s="11"/>
      <c r="G8" s="11">
        <f>=ROUNDDOWN({0},0)</f>
      </c>
      <c r="H8" s="11"/>
      <c r="I8" s="12"/>
      <c r="J8" s="11">
        <v>4707</v>
      </c>
      <c r="K8" s="13">
        <v>124681.51</v>
      </c>
      <c r="L8" s="11">
        <v>244</v>
      </c>
      <c r="M8" s="14">
        <v>510.99</v>
      </c>
      <c r="N8" s="11"/>
      <c r="O8" s="13"/>
      <c r="P8" s="11"/>
      <c r="Q8" s="14"/>
      <c r="R8" s="12"/>
      <c r="S8" s="12"/>
      <c r="T8" s="12"/>
      <c r="U8" s="12"/>
      <c r="V8" s="11">
        <v>4145</v>
      </c>
      <c r="W8" s="13">
        <v>110113.34</v>
      </c>
      <c r="X8" s="11">
        <v>192</v>
      </c>
      <c r="Y8" s="11"/>
      <c r="Z8" s="13"/>
      <c r="AA8" s="11"/>
      <c r="AB8" s="12"/>
      <c r="AC8" s="12"/>
      <c r="AD8" s="11">
        <v>562</v>
      </c>
      <c r="AE8" s="13">
        <v>14568.17</v>
      </c>
      <c r="AF8" s="11">
        <v>192</v>
      </c>
      <c r="AG8" s="11"/>
      <c r="AH8" s="13"/>
      <c r="AI8" s="11"/>
      <c r="AJ8" s="12"/>
      <c r="AK8" s="12"/>
    </row>
    <row r="9">
      <c r="A9" s="10" t="s">
        <v>37</v>
      </c>
      <c r="B9" s="11">
        <v>135942</v>
      </c>
      <c r="C9" s="11">
        <f>=ROUNDDOWN(14.4941412289026,0)</f>
      </c>
      <c r="D9" s="11">
        <v>149208</v>
      </c>
      <c r="E9" s="12">
        <v>0.9935</v>
      </c>
      <c r="F9" s="11"/>
      <c r="G9" s="11">
        <f>=ROUNDDOWN({0},0)</f>
      </c>
      <c r="H9" s="11"/>
      <c r="I9" s="12"/>
      <c r="J9" s="11">
        <v>13035</v>
      </c>
      <c r="K9" s="13">
        <v>254594.27</v>
      </c>
      <c r="L9" s="11">
        <v>267</v>
      </c>
      <c r="M9" s="14">
        <v>953.54</v>
      </c>
      <c r="N9" s="11"/>
      <c r="O9" s="13"/>
      <c r="P9" s="11"/>
      <c r="Q9" s="14"/>
      <c r="R9" s="12"/>
      <c r="S9" s="12"/>
      <c r="T9" s="12"/>
      <c r="U9" s="12"/>
      <c r="V9" s="11">
        <v>11880</v>
      </c>
      <c r="W9" s="13">
        <v>229184.88</v>
      </c>
      <c r="X9" s="11">
        <v>251</v>
      </c>
      <c r="Y9" s="11"/>
      <c r="Z9" s="13"/>
      <c r="AA9" s="11"/>
      <c r="AB9" s="12"/>
      <c r="AC9" s="12"/>
      <c r="AD9" s="11">
        <v>1155</v>
      </c>
      <c r="AE9" s="13">
        <v>25409.39</v>
      </c>
      <c r="AF9" s="11">
        <v>253</v>
      </c>
      <c r="AG9" s="11"/>
      <c r="AH9" s="13"/>
      <c r="AI9" s="11"/>
      <c r="AJ9" s="12"/>
      <c r="AK9" s="12"/>
    </row>
    <row r="10">
      <c r="A10" s="10" t="s">
        <v>38</v>
      </c>
      <c r="B10" s="11">
        <v>280590</v>
      </c>
      <c r="C10" s="11">
        <f>=ROUNDDOWN(20.9835550669688,0)</f>
      </c>
      <c r="D10" s="11">
        <v>151884</v>
      </c>
      <c r="E10" s="12">
        <v>0.9948</v>
      </c>
      <c r="F10" s="11"/>
      <c r="G10" s="11">
        <f>=ROUNDDOWN({0},0)</f>
      </c>
      <c r="H10" s="11"/>
      <c r="I10" s="12"/>
      <c r="J10" s="11">
        <v>9517</v>
      </c>
      <c r="K10" s="13">
        <v>419680.95</v>
      </c>
      <c r="L10" s="11">
        <v>1199</v>
      </c>
      <c r="M10" s="14">
        <v>350.03</v>
      </c>
      <c r="N10" s="11"/>
      <c r="O10" s="13"/>
      <c r="P10" s="11"/>
      <c r="Q10" s="14"/>
      <c r="R10" s="12"/>
      <c r="S10" s="12"/>
      <c r="T10" s="12"/>
      <c r="U10" s="12"/>
      <c r="V10" s="11">
        <v>7734</v>
      </c>
      <c r="W10" s="13">
        <v>349157.36</v>
      </c>
      <c r="X10" s="11">
        <v>876</v>
      </c>
      <c r="Y10" s="11"/>
      <c r="Z10" s="13"/>
      <c r="AA10" s="11"/>
      <c r="AB10" s="12"/>
      <c r="AC10" s="12"/>
      <c r="AD10" s="11">
        <v>1783</v>
      </c>
      <c r="AE10" s="13">
        <v>70523.59</v>
      </c>
      <c r="AF10" s="11">
        <v>877</v>
      </c>
      <c r="AG10" s="11"/>
      <c r="AH10" s="13"/>
      <c r="AI10" s="11"/>
      <c r="AJ10" s="12"/>
      <c r="AK10" s="12"/>
    </row>
    <row r="11">
      <c r="A11" s="10" t="s">
        <v>39</v>
      </c>
      <c r="B11" s="11">
        <v>21749</v>
      </c>
      <c r="C11" s="11">
        <f>=ROUNDDOWN(17.3950251939535,0)</f>
      </c>
      <c r="D11" s="11">
        <v>33203</v>
      </c>
      <c r="E11" s="12">
        <v>0.9933</v>
      </c>
      <c r="F11" s="11"/>
      <c r="G11" s="11">
        <f>=ROUNDDOWN({0},0)</f>
      </c>
      <c r="H11" s="11">
        <v>2064</v>
      </c>
      <c r="I11" s="12"/>
      <c r="J11" s="11">
        <v>1096</v>
      </c>
      <c r="K11" s="13">
        <v>191460.72</v>
      </c>
      <c r="L11" s="11">
        <v>527</v>
      </c>
      <c r="M11" s="14">
        <v>363.3</v>
      </c>
      <c r="N11" s="11"/>
      <c r="O11" s="13"/>
      <c r="P11" s="11"/>
      <c r="Q11" s="14"/>
      <c r="R11" s="12"/>
      <c r="S11" s="12"/>
      <c r="T11" s="12"/>
      <c r="U11" s="12"/>
      <c r="V11" s="11">
        <v>81</v>
      </c>
      <c r="W11" s="13">
        <v>9641.51</v>
      </c>
      <c r="X11" s="11">
        <v>60</v>
      </c>
      <c r="Y11" s="11"/>
      <c r="Z11" s="13"/>
      <c r="AA11" s="11"/>
      <c r="AB11" s="12"/>
      <c r="AC11" s="12"/>
      <c r="AD11" s="11">
        <v>1015</v>
      </c>
      <c r="AE11" s="13">
        <v>181819.21</v>
      </c>
      <c r="AF11" s="11">
        <v>194</v>
      </c>
      <c r="AG11" s="11"/>
      <c r="AH11" s="13"/>
      <c r="AI11" s="11"/>
      <c r="AJ11" s="12"/>
      <c r="AK11" s="12"/>
    </row>
    <row r="12">
      <c r="A12" s="10" t="s">
        <v>40</v>
      </c>
      <c r="B12" s="11">
        <v>5951</v>
      </c>
      <c r="C12" s="11">
        <f>=ROUNDDOWN(21.8065225357274,0)</f>
      </c>
      <c r="D12" s="11">
        <v>3630</v>
      </c>
      <c r="E12" s="12">
        <v>0.9952</v>
      </c>
      <c r="F12" s="11"/>
      <c r="G12" s="11">
        <f>=ROUNDDOWN({0},0)</f>
      </c>
      <c r="H12" s="11"/>
      <c r="I12" s="12"/>
      <c r="J12" s="11">
        <v>196</v>
      </c>
      <c r="K12" s="13">
        <v>12932.37</v>
      </c>
      <c r="L12" s="11">
        <v>122</v>
      </c>
      <c r="M12" s="14">
        <v>106</v>
      </c>
      <c r="N12" s="11"/>
      <c r="O12" s="13"/>
      <c r="P12" s="11"/>
      <c r="Q12" s="14"/>
      <c r="R12" s="12"/>
      <c r="S12" s="12"/>
      <c r="T12" s="12"/>
      <c r="U12" s="12"/>
      <c r="V12" s="11">
        <v>116</v>
      </c>
      <c r="W12" s="13">
        <v>7163.77</v>
      </c>
      <c r="X12" s="11">
        <v>52</v>
      </c>
      <c r="Y12" s="11"/>
      <c r="Z12" s="13"/>
      <c r="AA12" s="11"/>
      <c r="AB12" s="12"/>
      <c r="AC12" s="12"/>
      <c r="AD12" s="11">
        <v>80</v>
      </c>
      <c r="AE12" s="13">
        <v>5768.6</v>
      </c>
      <c r="AF12" s="11">
        <v>53</v>
      </c>
      <c r="AG12" s="11"/>
      <c r="AH12" s="13"/>
      <c r="AI12" s="11"/>
      <c r="AJ12" s="12"/>
      <c r="AK12" s="12"/>
    </row>
    <row r="13">
      <c r="A13" s="10" t="s">
        <v>41</v>
      </c>
      <c r="B13" s="11">
        <v>7971</v>
      </c>
      <c r="C13" s="11">
        <f>=ROUNDDOWN(32.0506634499397,0)</f>
      </c>
      <c r="D13" s="11">
        <v>2340</v>
      </c>
      <c r="E13" s="12">
        <v>1</v>
      </c>
      <c r="F13" s="11"/>
      <c r="G13" s="11">
        <f>=ROUNDDOWN({0},0)</f>
      </c>
      <c r="H13" s="11"/>
      <c r="I13" s="12"/>
      <c r="J13" s="11">
        <v>353</v>
      </c>
      <c r="K13" s="13">
        <v>3239.34</v>
      </c>
      <c r="L13" s="11">
        <v>23</v>
      </c>
      <c r="M13" s="14">
        <v>140.84</v>
      </c>
      <c r="N13" s="11"/>
      <c r="O13" s="13"/>
      <c r="P13" s="11"/>
      <c r="Q13" s="14"/>
      <c r="R13" s="12"/>
      <c r="S13" s="12"/>
      <c r="T13" s="12"/>
      <c r="U13" s="12"/>
      <c r="V13" s="11">
        <v>324</v>
      </c>
      <c r="W13" s="13">
        <v>2951.64</v>
      </c>
      <c r="X13" s="11">
        <v>23</v>
      </c>
      <c r="Y13" s="11"/>
      <c r="Z13" s="13"/>
      <c r="AA13" s="11"/>
      <c r="AB13" s="12"/>
      <c r="AC13" s="12"/>
      <c r="AD13" s="11">
        <v>29</v>
      </c>
      <c r="AE13" s="13">
        <v>287.7</v>
      </c>
      <c r="AF13" s="11">
        <v>23</v>
      </c>
      <c r="AG13" s="11"/>
      <c r="AH13" s="13"/>
      <c r="AI13" s="11"/>
      <c r="AJ13" s="12"/>
      <c r="AK13" s="12"/>
    </row>
    <row r="14">
      <c r="A14" s="10" t="s">
        <v>42</v>
      </c>
      <c r="B14" s="11">
        <v>35491</v>
      </c>
      <c r="C14" s="11">
        <f>=ROUNDDOWN(66.649765258216,0)</f>
      </c>
      <c r="D14" s="11">
        <v>4420</v>
      </c>
      <c r="E14" s="12">
        <v>1</v>
      </c>
      <c r="F14" s="11"/>
      <c r="G14" s="11">
        <f>=ROUNDDOWN({0},0)</f>
      </c>
      <c r="H14" s="11"/>
      <c r="I14" s="12"/>
      <c r="J14" s="11">
        <v>846</v>
      </c>
      <c r="K14" s="13">
        <v>33120.88</v>
      </c>
      <c r="L14" s="11">
        <v>91</v>
      </c>
      <c r="M14" s="14">
        <v>363.97</v>
      </c>
      <c r="N14" s="11"/>
      <c r="O14" s="13"/>
      <c r="P14" s="11"/>
      <c r="Q14" s="14"/>
      <c r="R14" s="12"/>
      <c r="S14" s="12"/>
      <c r="T14" s="12"/>
      <c r="U14" s="12"/>
      <c r="V14" s="11">
        <v>626</v>
      </c>
      <c r="W14" s="13">
        <v>26470.37</v>
      </c>
      <c r="X14" s="11">
        <v>92</v>
      </c>
      <c r="Y14" s="11"/>
      <c r="Z14" s="13"/>
      <c r="AA14" s="11"/>
      <c r="AB14" s="12"/>
      <c r="AC14" s="12"/>
      <c r="AD14" s="11">
        <v>220</v>
      </c>
      <c r="AE14" s="13">
        <v>6650.51</v>
      </c>
      <c r="AF14" s="11">
        <v>92</v>
      </c>
      <c r="AG14" s="11"/>
      <c r="AH14" s="13"/>
      <c r="AI14" s="11"/>
      <c r="AJ14" s="12"/>
      <c r="AK14" s="12"/>
    </row>
    <row r="15">
      <c r="A15" s="10" t="s">
        <v>43</v>
      </c>
      <c r="B15" s="11">
        <v>246</v>
      </c>
      <c r="C15" s="11">
        <f>=ROUNDDOWN(31.5384615384615,0)</f>
      </c>
      <c r="D15" s="11"/>
      <c r="E15" s="12"/>
      <c r="F15" s="11"/>
      <c r="G15" s="11">
        <f>=ROUNDDOWN({0},0)</f>
      </c>
      <c r="H15" s="11"/>
      <c r="I15" s="12"/>
      <c r="J15" s="11">
        <v>8</v>
      </c>
      <c r="K15" s="13">
        <v>809.22</v>
      </c>
      <c r="L15" s="11">
        <v>94</v>
      </c>
      <c r="M15" s="14">
        <v>8.61</v>
      </c>
      <c r="N15" s="11"/>
      <c r="O15" s="13"/>
      <c r="P15" s="11"/>
      <c r="Q15" s="14"/>
      <c r="R15" s="12"/>
      <c r="S15" s="12"/>
      <c r="T15" s="12"/>
      <c r="U15" s="12"/>
      <c r="V15" s="11">
        <v>1</v>
      </c>
      <c r="W15" s="13">
        <v>25.3</v>
      </c>
      <c r="X15" s="11">
        <v>90</v>
      </c>
      <c r="Y15" s="11"/>
      <c r="Z15" s="13"/>
      <c r="AA15" s="11"/>
      <c r="AB15" s="12"/>
      <c r="AC15" s="12"/>
      <c r="AD15" s="11">
        <v>7</v>
      </c>
      <c r="AE15" s="13">
        <v>783.92</v>
      </c>
      <c r="AF15" s="11">
        <v>90</v>
      </c>
      <c r="AG15" s="11"/>
      <c r="AH15" s="13"/>
      <c r="AI15" s="11"/>
      <c r="AJ15" s="12"/>
      <c r="AK15" s="12"/>
    </row>
    <row r="16">
      <c r="A16" s="10" t="s">
        <v>44</v>
      </c>
      <c r="B16" s="11">
        <v>107022</v>
      </c>
      <c r="C16" s="11">
        <f>=ROUNDDOWN(9.91862835959221,0)</f>
      </c>
      <c r="D16" s="11">
        <v>198861</v>
      </c>
      <c r="E16" s="12">
        <v>0.9391</v>
      </c>
      <c r="F16" s="11"/>
      <c r="G16" s="11">
        <f>=ROUNDDOWN({0},0)</f>
      </c>
      <c r="H16" s="11"/>
      <c r="I16" s="12"/>
      <c r="J16" s="11">
        <v>8161</v>
      </c>
      <c r="K16" s="13">
        <v>159610.67</v>
      </c>
      <c r="L16" s="11">
        <v>1235</v>
      </c>
      <c r="M16" s="14">
        <v>129.24</v>
      </c>
      <c r="N16" s="11"/>
      <c r="O16" s="13"/>
      <c r="P16" s="11"/>
      <c r="Q16" s="14"/>
      <c r="R16" s="12"/>
      <c r="S16" s="12"/>
      <c r="T16" s="12"/>
      <c r="U16" s="12"/>
      <c r="V16" s="11">
        <v>6858</v>
      </c>
      <c r="W16" s="13">
        <v>132048.48</v>
      </c>
      <c r="X16" s="11">
        <v>979</v>
      </c>
      <c r="Y16" s="11"/>
      <c r="Z16" s="13"/>
      <c r="AA16" s="11"/>
      <c r="AB16" s="12"/>
      <c r="AC16" s="12"/>
      <c r="AD16" s="11">
        <v>1303</v>
      </c>
      <c r="AE16" s="13">
        <v>27562.19</v>
      </c>
      <c r="AF16" s="11">
        <v>979</v>
      </c>
      <c r="AG16" s="11"/>
      <c r="AH16" s="13"/>
      <c r="AI16" s="11"/>
      <c r="AJ16" s="12"/>
      <c r="AK16" s="12"/>
    </row>
    <row r="17">
      <c r="A17" s="10" t="s">
        <v>45</v>
      </c>
      <c r="B17" s="11">
        <v>61382</v>
      </c>
      <c r="C17" s="11">
        <f>=ROUNDDOWN(18.6344869459624,0)</f>
      </c>
      <c r="D17" s="11">
        <v>88840</v>
      </c>
      <c r="E17" s="12">
        <v>0.9995</v>
      </c>
      <c r="F17" s="11"/>
      <c r="G17" s="11">
        <f>=ROUNDDOWN({0},0)</f>
      </c>
      <c r="H17" s="11"/>
      <c r="I17" s="12"/>
      <c r="J17" s="11">
        <v>2154</v>
      </c>
      <c r="K17" s="13">
        <v>73984</v>
      </c>
      <c r="L17" s="11">
        <v>110</v>
      </c>
      <c r="M17" s="14">
        <v>672.58</v>
      </c>
      <c r="N17" s="11"/>
      <c r="O17" s="13"/>
      <c r="P17" s="11"/>
      <c r="Q17" s="14"/>
      <c r="R17" s="12"/>
      <c r="S17" s="12"/>
      <c r="T17" s="12"/>
      <c r="U17" s="12"/>
      <c r="V17" s="11">
        <v>1658</v>
      </c>
      <c r="W17" s="13">
        <v>56270.51</v>
      </c>
      <c r="X17" s="11">
        <v>102</v>
      </c>
      <c r="Y17" s="11"/>
      <c r="Z17" s="13"/>
      <c r="AA17" s="11"/>
      <c r="AB17" s="12"/>
      <c r="AC17" s="12"/>
      <c r="AD17" s="11">
        <v>496</v>
      </c>
      <c r="AE17" s="13">
        <v>17713.49</v>
      </c>
      <c r="AF17" s="11">
        <v>102</v>
      </c>
      <c r="AG17" s="11"/>
      <c r="AH17" s="13"/>
      <c r="AI17" s="11"/>
      <c r="AJ17" s="12"/>
      <c r="AK17" s="12"/>
    </row>
    <row r="18">
      <c r="A18" s="10" t="s">
        <v>46</v>
      </c>
      <c r="B18" s="11">
        <v>173313</v>
      </c>
      <c r="C18" s="11">
        <f>=ROUNDDOWN(17.6913183279743,0)</f>
      </c>
      <c r="D18" s="11">
        <v>193400</v>
      </c>
      <c r="E18" s="12">
        <v>0.9868</v>
      </c>
      <c r="F18" s="11"/>
      <c r="G18" s="11">
        <f>=ROUNDDOWN({0},0)</f>
      </c>
      <c r="H18" s="11"/>
      <c r="I18" s="12"/>
      <c r="J18" s="11">
        <v>15446</v>
      </c>
      <c r="K18" s="13">
        <v>367085.23</v>
      </c>
      <c r="L18" s="11">
        <v>635</v>
      </c>
      <c r="M18" s="14">
        <v>578.09</v>
      </c>
      <c r="N18" s="11"/>
      <c r="O18" s="13"/>
      <c r="P18" s="11"/>
      <c r="Q18" s="14"/>
      <c r="R18" s="12"/>
      <c r="S18" s="12"/>
      <c r="T18" s="12"/>
      <c r="U18" s="12"/>
      <c r="V18" s="11">
        <v>12786</v>
      </c>
      <c r="W18" s="13">
        <v>300239.12</v>
      </c>
      <c r="X18" s="11">
        <v>610</v>
      </c>
      <c r="Y18" s="11"/>
      <c r="Z18" s="13"/>
      <c r="AA18" s="11"/>
      <c r="AB18" s="12"/>
      <c r="AC18" s="12"/>
      <c r="AD18" s="11">
        <v>2660</v>
      </c>
      <c r="AE18" s="13">
        <v>66846.11</v>
      </c>
      <c r="AF18" s="11">
        <v>610</v>
      </c>
      <c r="AG18" s="11"/>
      <c r="AH18" s="13"/>
      <c r="AI18" s="11"/>
      <c r="AJ18" s="12"/>
      <c r="AK18" s="12"/>
    </row>
    <row r="19">
      <c r="A19" s="10" t="s">
        <v>47</v>
      </c>
      <c r="B19" s="11">
        <v>137902</v>
      </c>
      <c r="C19" s="11">
        <f>=ROUNDDOWN(28.7152257204731,0)</f>
      </c>
      <c r="D19" s="11">
        <v>119919</v>
      </c>
      <c r="E19" s="12">
        <v>0.9797</v>
      </c>
      <c r="F19" s="11"/>
      <c r="G19" s="11">
        <f>=ROUNDDOWN({0},0)</f>
      </c>
      <c r="H19" s="11"/>
      <c r="I19" s="12"/>
      <c r="J19" s="11">
        <v>6682</v>
      </c>
      <c r="K19" s="13">
        <v>276906.15</v>
      </c>
      <c r="L19" s="11">
        <v>657</v>
      </c>
      <c r="M19" s="14">
        <v>421.47</v>
      </c>
      <c r="N19" s="11"/>
      <c r="O19" s="13"/>
      <c r="P19" s="11"/>
      <c r="Q19" s="14"/>
      <c r="R19" s="12"/>
      <c r="S19" s="12"/>
      <c r="T19" s="12"/>
      <c r="U19" s="12"/>
      <c r="V19" s="11">
        <v>5366</v>
      </c>
      <c r="W19" s="13">
        <v>226583.02</v>
      </c>
      <c r="X19" s="11">
        <v>517</v>
      </c>
      <c r="Y19" s="11"/>
      <c r="Z19" s="13"/>
      <c r="AA19" s="11"/>
      <c r="AB19" s="12"/>
      <c r="AC19" s="12"/>
      <c r="AD19" s="11">
        <v>1316</v>
      </c>
      <c r="AE19" s="13">
        <v>50323.13</v>
      </c>
      <c r="AF19" s="11">
        <v>517</v>
      </c>
      <c r="AG19" s="11"/>
      <c r="AH19" s="13"/>
      <c r="AI19" s="11"/>
      <c r="AJ19" s="12"/>
      <c r="AK19" s="12"/>
    </row>
    <row r="20">
      <c r="A20" s="19" t="s">
        <v>48</v>
      </c>
      <c r="B20" s="15"/>
      <c r="C20" s="15">
        <f>=ROUNDDOWN({0},0)</f>
      </c>
      <c r="D20" s="15"/>
      <c r="E20" s="16"/>
      <c r="F20" s="15"/>
      <c r="G20" s="15">
        <f>=ROUNDDOWN({0},0)</f>
      </c>
      <c r="H20" s="15"/>
      <c r="I20" s="16"/>
      <c r="J20" s="15">
        <v>84956</v>
      </c>
      <c r="K20" s="17">
        <v>3294445.64</v>
      </c>
      <c r="L20" s="15">
        <v>7687</v>
      </c>
      <c r="M20" s="18">
        <v>428.57</v>
      </c>
      <c r="N20" s="15"/>
      <c r="O20" s="17"/>
      <c r="P20" s="15"/>
      <c r="Q20" s="18"/>
      <c r="R20" s="16"/>
      <c r="S20" s="16"/>
      <c r="T20" s="16"/>
      <c r="U20" s="16"/>
      <c r="V20" s="15">
        <v>71144</v>
      </c>
      <c r="W20" s="17">
        <v>2614269.11</v>
      </c>
      <c r="X20" s="15">
        <v>5806</v>
      </c>
      <c r="Y20" s="15"/>
      <c r="Z20" s="17"/>
      <c r="AA20" s="15"/>
      <c r="AB20" s="16"/>
      <c r="AC20" s="16"/>
      <c r="AD20" s="15">
        <v>13812</v>
      </c>
      <c r="AE20" s="17">
        <v>680176.53</v>
      </c>
      <c r="AF20" s="15">
        <v>5951</v>
      </c>
      <c r="AG20" s="15"/>
      <c r="AH20" s="17"/>
      <c r="AI20" s="15"/>
      <c r="AJ20" s="16"/>
      <c r="AK20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</mergeCells>
  <headerFooter/>
</worksheet>
</file>