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FUR" sheetId="4" r:id="rId1"/>
  </sheets>
  <definedNames>
    <definedName name="_xlnm._FilterDatabase" localSheetId="0" hidden="1">FUR!$A$4:$N$56</definedName>
  </definedNames>
  <calcPr calcId="145621"/>
</workbook>
</file>

<file path=xl/calcChain.xml><?xml version="1.0" encoding="utf-8"?>
<calcChain xmlns="http://schemas.openxmlformats.org/spreadsheetml/2006/main">
  <c r="N58" i="4" l="1"/>
  <c r="N47" i="4"/>
  <c r="N48" i="4"/>
  <c r="N49" i="4"/>
  <c r="M47" i="4"/>
  <c r="M48" i="4"/>
  <c r="M49" i="4"/>
  <c r="M50" i="4"/>
  <c r="N50" i="4"/>
  <c r="M51" i="4"/>
  <c r="N51" i="4"/>
  <c r="M52" i="4"/>
  <c r="N52" i="4"/>
  <c r="M53" i="4"/>
  <c r="N53" i="4"/>
  <c r="M54" i="4"/>
  <c r="N54" i="4"/>
  <c r="M55" i="4"/>
  <c r="N55" i="4"/>
  <c r="M5" i="4"/>
  <c r="N5" i="4"/>
  <c r="M6" i="4"/>
  <c r="N6" i="4"/>
  <c r="M7" i="4"/>
  <c r="N7" i="4"/>
  <c r="M8" i="4"/>
  <c r="N8" i="4"/>
  <c r="M9" i="4"/>
  <c r="N9" i="4"/>
  <c r="M10" i="4"/>
  <c r="N10" i="4"/>
  <c r="M11" i="4"/>
  <c r="N11" i="4"/>
  <c r="M12" i="4"/>
  <c r="N12" i="4"/>
  <c r="M13" i="4"/>
  <c r="N13" i="4" s="1"/>
  <c r="M14" i="4"/>
  <c r="N14" i="4"/>
  <c r="M15" i="4"/>
  <c r="N15" i="4" s="1"/>
  <c r="M16" i="4"/>
  <c r="N16" i="4"/>
  <c r="M17" i="4"/>
  <c r="N17" i="4" s="1"/>
  <c r="M18" i="4"/>
  <c r="N18" i="4" s="1"/>
  <c r="M19" i="4"/>
  <c r="N19" i="4" s="1"/>
  <c r="M20" i="4"/>
  <c r="N20" i="4"/>
  <c r="M21" i="4"/>
  <c r="N21" i="4"/>
  <c r="M22" i="4"/>
  <c r="N22" i="4"/>
  <c r="M23" i="4"/>
  <c r="N23" i="4" s="1"/>
  <c r="M24" i="4"/>
  <c r="N24" i="4"/>
  <c r="M25" i="4"/>
  <c r="N25" i="4" s="1"/>
  <c r="M26" i="4"/>
  <c r="N26" i="4" s="1"/>
  <c r="M27" i="4"/>
  <c r="N27" i="4"/>
  <c r="M28" i="4"/>
  <c r="N28" i="4"/>
  <c r="M29" i="4"/>
  <c r="N29" i="4" s="1"/>
  <c r="M30" i="4"/>
  <c r="N30" i="4" s="1"/>
  <c r="M31" i="4"/>
  <c r="N31" i="4" s="1"/>
  <c r="M41" i="4" l="1"/>
  <c r="N41" i="4" s="1"/>
  <c r="M42" i="4"/>
  <c r="N42" i="4" s="1"/>
  <c r="M43" i="4"/>
  <c r="N43" i="4" s="1"/>
  <c r="M44" i="4"/>
  <c r="N44" i="4" s="1"/>
  <c r="M45" i="4"/>
  <c r="N45" i="4"/>
  <c r="M46" i="4"/>
  <c r="N46" i="4" s="1"/>
  <c r="M32" i="4" l="1"/>
  <c r="N32" i="4" s="1"/>
  <c r="M33" i="4"/>
  <c r="N33" i="4" s="1"/>
  <c r="M34" i="4"/>
  <c r="N34" i="4" s="1"/>
  <c r="M35" i="4"/>
  <c r="N35" i="4" s="1"/>
  <c r="M36" i="4"/>
  <c r="N36" i="4" s="1"/>
  <c r="M37" i="4"/>
  <c r="N37" i="4" s="1"/>
  <c r="M38" i="4"/>
  <c r="N38" i="4" s="1"/>
  <c r="M39" i="4"/>
  <c r="N39" i="4" s="1"/>
  <c r="M40" i="4"/>
  <c r="N40" i="4" s="1"/>
  <c r="M56" i="4" l="1"/>
  <c r="N56" i="4" s="1"/>
</calcChain>
</file>

<file path=xl/sharedStrings.xml><?xml version="1.0" encoding="utf-8"?>
<sst xmlns="http://schemas.openxmlformats.org/spreadsheetml/2006/main" count="320" uniqueCount="289">
  <si>
    <t>Division</t>
  </si>
  <si>
    <t>FUR</t>
  </si>
  <si>
    <t>Sum of AV Qty</t>
  </si>
  <si>
    <t>Item No</t>
  </si>
  <si>
    <t>UPC No</t>
  </si>
  <si>
    <t>Pattern</t>
  </si>
  <si>
    <t>Item Description</t>
  </si>
  <si>
    <t>Size</t>
  </si>
  <si>
    <t>Color</t>
  </si>
  <si>
    <t>Case Pack</t>
  </si>
  <si>
    <t>Price</t>
  </si>
  <si>
    <t>Length</t>
  </si>
  <si>
    <t>Width</t>
  </si>
  <si>
    <t>Height</t>
  </si>
  <si>
    <t>SD3</t>
  </si>
  <si>
    <t>Grand Total</t>
  </si>
  <si>
    <t>CBM</t>
  </si>
  <si>
    <t>CBFT</t>
  </si>
  <si>
    <t>FPF17-0079</t>
  </si>
  <si>
    <t>675716488581</t>
  </si>
  <si>
    <t>Cirque|Kagen|Wells</t>
  </si>
  <si>
    <t>CIRQUE Accent End Table on Whe</t>
  </si>
  <si>
    <t>24x19.75x24"H</t>
  </si>
  <si>
    <t>Reclaimed Grey</t>
  </si>
  <si>
    <t>FPF18-0045</t>
  </si>
  <si>
    <t>675716463984</t>
  </si>
  <si>
    <t>Brianna|Denae|Claire</t>
  </si>
  <si>
    <t>Brianna Octagon Tufted Ottoman</t>
  </si>
  <si>
    <t>20W x 20D x 18H"</t>
  </si>
  <si>
    <t>Tan Multi</t>
  </si>
  <si>
    <t>FPF18-0107</t>
  </si>
  <si>
    <t>675716508432</t>
  </si>
  <si>
    <t>Brentwood|Cole|Hudson</t>
  </si>
  <si>
    <t>Brentwood Exposed Wood Arm Cha</t>
  </si>
  <si>
    <t>27"W x 28.5"D x 40.25"H</t>
  </si>
  <si>
    <t>Grey</t>
  </si>
  <si>
    <t>FPF18-0166</t>
  </si>
  <si>
    <t>675716531126</t>
  </si>
  <si>
    <t>Hayden|Alex|Karly</t>
  </si>
  <si>
    <t>Hayden Slipper Accent Chair</t>
  </si>
  <si>
    <t>26.5W x 30.75D x 34H"</t>
  </si>
  <si>
    <t>Red Multi</t>
  </si>
  <si>
    <t>Blue</t>
  </si>
  <si>
    <t>FPF20-0399</t>
  </si>
  <si>
    <t>675716699185</t>
  </si>
  <si>
    <t>Cleo|Aida|Islia</t>
  </si>
  <si>
    <t>Cleo counterstool</t>
  </si>
  <si>
    <t>21"W x24"D x 41.5"H</t>
  </si>
  <si>
    <t>Slate Blue</t>
  </si>
  <si>
    <t>FPF20-0555</t>
  </si>
  <si>
    <t>675716746865</t>
  </si>
  <si>
    <t>21"W x 24"D x 41.5"H</t>
  </si>
  <si>
    <t>Charcoal</t>
  </si>
  <si>
    <t>Natural</t>
  </si>
  <si>
    <t>Beige</t>
  </si>
  <si>
    <t>Cream</t>
  </si>
  <si>
    <t>Brown</t>
  </si>
  <si>
    <t>II100-0438</t>
  </si>
  <si>
    <t>086569456298</t>
  </si>
  <si>
    <t>Preston |Preston |Preston</t>
  </si>
  <si>
    <t>Preston  Accent Chair</t>
  </si>
  <si>
    <t>28"W x 31.5"D x 31.25"H</t>
  </si>
  <si>
    <t>II100-0443</t>
  </si>
  <si>
    <t>086569456342</t>
  </si>
  <si>
    <t>Hailey|Hailey|Hailey</t>
  </si>
  <si>
    <t>Hailey Armless Accent Chair</t>
  </si>
  <si>
    <t>25.25"W x 27.75"D x 30.5"H</t>
  </si>
  <si>
    <t>Taupe Multi</t>
  </si>
  <si>
    <t>II100-0483</t>
  </si>
  <si>
    <t>022164134803</t>
  </si>
  <si>
    <t>Metro|Metro|Metro</t>
  </si>
  <si>
    <t>Metro Corner chair</t>
  </si>
  <si>
    <t>29.25"W x 29.25"D x 30"H</t>
  </si>
  <si>
    <t>II120-0122</t>
  </si>
  <si>
    <t>675716930592</t>
  </si>
  <si>
    <t>ELLIPSE</t>
  </si>
  <si>
    <t>ELLIPSE  End Table</t>
  </si>
  <si>
    <t>24DIA x 22H"</t>
  </si>
  <si>
    <t>Reclaimed Oak</t>
  </si>
  <si>
    <t>II120-0405</t>
  </si>
  <si>
    <t>086569389831</t>
  </si>
  <si>
    <t>Wilson|Wilson|Wilson</t>
  </si>
  <si>
    <t>Wilson End Table</t>
  </si>
  <si>
    <t>22.75"W x 21.5"D x 22"H</t>
  </si>
  <si>
    <t>White/Black</t>
  </si>
  <si>
    <t>II121-0032</t>
  </si>
  <si>
    <t>675716846466</t>
  </si>
  <si>
    <t>Frazier|Frazier</t>
  </si>
  <si>
    <t>Frazier Dining Table</t>
  </si>
  <si>
    <t>48W x 32D x 30H"</t>
  </si>
  <si>
    <t>II121-0200A</t>
  </si>
  <si>
    <t>086569917584</t>
  </si>
  <si>
    <t>Obsidian</t>
  </si>
  <si>
    <t>Obsidian Dining Table Top</t>
  </si>
  <si>
    <t>68"W x 36.75"D x 2"H</t>
  </si>
  <si>
    <t>II121-0200B</t>
  </si>
  <si>
    <t>086569917591</t>
  </si>
  <si>
    <t>Obsidian Dining Table Base</t>
  </si>
  <si>
    <t>2.375" W x  28.25"H</t>
  </si>
  <si>
    <t>Chrome</t>
  </si>
  <si>
    <t>II121-0201A</t>
  </si>
  <si>
    <t>086569917614</t>
  </si>
  <si>
    <t>Obsidian Gathering Table Top</t>
  </si>
  <si>
    <t>66.75"W x 30.75"D x 2"H</t>
  </si>
  <si>
    <t>II121-0201B</t>
  </si>
  <si>
    <t>086569917621</t>
  </si>
  <si>
    <t>Obsidian Gathering Table Base</t>
  </si>
  <si>
    <t>2.375" W x  34"H</t>
  </si>
  <si>
    <t>II122-0431</t>
  </si>
  <si>
    <t>086569413246</t>
  </si>
  <si>
    <t>Lancaster|Lancaster|Lancaster</t>
  </si>
  <si>
    <t>Lancaster Desk</t>
  </si>
  <si>
    <t>54"W x 28"D x 30"H</t>
  </si>
  <si>
    <t>Oak/Silver</t>
  </si>
  <si>
    <t>II130-0467</t>
  </si>
  <si>
    <t>086569634924</t>
  </si>
  <si>
    <t>Serenity|Serenity|Serenity</t>
  </si>
  <si>
    <t>Serenity Accent Cabinet</t>
  </si>
  <si>
    <t>31.5"W x 15.75"D x 32"H</t>
  </si>
  <si>
    <t>(blank)</t>
  </si>
  <si>
    <t>II134-0440</t>
  </si>
  <si>
    <t>086569456311</t>
  </si>
  <si>
    <t>Mila|Mila|Mila</t>
  </si>
  <si>
    <t>Mila Accent Cabinet</t>
  </si>
  <si>
    <t>36"W x 16"D x 32"H</t>
  </si>
  <si>
    <t>Black</t>
  </si>
  <si>
    <t>IIF17-0148A</t>
  </si>
  <si>
    <t>675716769697</t>
  </si>
  <si>
    <t>Milo</t>
  </si>
  <si>
    <t>Milo Coffee Table Top</t>
  </si>
  <si>
    <t>42"W X 24"D X 0.625"~0.75"T</t>
  </si>
  <si>
    <t>White</t>
  </si>
  <si>
    <t>IIF17-0148B</t>
  </si>
  <si>
    <t>675716769703</t>
  </si>
  <si>
    <t>Milo Coffee Table Legs</t>
  </si>
  <si>
    <t>2.25"W X 2"D X 13"H</t>
  </si>
  <si>
    <t>MP100-0016</t>
  </si>
  <si>
    <t>675716843618</t>
  </si>
  <si>
    <t>Colton|Charlie|Robin</t>
  </si>
  <si>
    <t>Colton Track Arm Club Chair</t>
  </si>
  <si>
    <t>29"W x 30"D x 35.25"H</t>
  </si>
  <si>
    <t>Grey/White</t>
  </si>
  <si>
    <t>MP100-0150</t>
  </si>
  <si>
    <t>675716875350</t>
  </si>
  <si>
    <t>Hannah|Isa|Lilith</t>
  </si>
  <si>
    <t>Hannah Button Tufted Wing Chai</t>
  </si>
  <si>
    <t>30.25Wx33Dx41.25H"</t>
  </si>
  <si>
    <t>MP100-0381</t>
  </si>
  <si>
    <t>675716952075</t>
  </si>
  <si>
    <t>Haven|Mateo|Kiley</t>
  </si>
  <si>
    <t>Haven Accent Chair</t>
  </si>
  <si>
    <t>31.25" W x 30.75" D x 30"H</t>
  </si>
  <si>
    <t>Cream/Chrome</t>
  </si>
  <si>
    <t>MP100-0442</t>
  </si>
  <si>
    <t>675716964849</t>
  </si>
  <si>
    <t>Seraphina|Melody|Burndale</t>
  </si>
  <si>
    <t>Seraphina Accent Chair</t>
  </si>
  <si>
    <t>29.5"W x 31.875"D x 37"H</t>
  </si>
  <si>
    <t>MP100-0705</t>
  </si>
  <si>
    <t>086569082107</t>
  </si>
  <si>
    <t>Ansley|Aden|Nell</t>
  </si>
  <si>
    <t>Ansley Chesterfield Barrel Cha</t>
  </si>
  <si>
    <t>33"W x 33.75"D x 32H"</t>
  </si>
  <si>
    <t>Dusty Aqua</t>
  </si>
  <si>
    <t>MP100-1034</t>
  </si>
  <si>
    <t>086569385505</t>
  </si>
  <si>
    <t>San Pedro|Kendra|Layton</t>
  </si>
  <si>
    <t>San Pedro Accent Chair</t>
  </si>
  <si>
    <t>24"W x 25"D x 34.5"H</t>
  </si>
  <si>
    <t>MP100-1037</t>
  </si>
  <si>
    <t>086569385536</t>
  </si>
  <si>
    <t>Solana|Bailey|Catalina</t>
  </si>
  <si>
    <t>Solana Accent Chair</t>
  </si>
  <si>
    <t>24"W x 25"D x 31"H</t>
  </si>
  <si>
    <t>MP100-1089</t>
  </si>
  <si>
    <t>086569453105</t>
  </si>
  <si>
    <t>Avondale|Sabina|Nimra</t>
  </si>
  <si>
    <t>Avondale Accent Chair</t>
  </si>
  <si>
    <t>31"W x 29"D x 29.5"H</t>
  </si>
  <si>
    <t>Dark Grey</t>
  </si>
  <si>
    <t>MP100-1115</t>
  </si>
  <si>
    <t>086569547835</t>
  </si>
  <si>
    <t>Lucas|Britton|Santos</t>
  </si>
  <si>
    <t>Lucas Accent Chair</t>
  </si>
  <si>
    <t>26.75"W x 29.5"D x 44.5"H</t>
  </si>
  <si>
    <t>Light Grey</t>
  </si>
  <si>
    <t>MP101-0615</t>
  </si>
  <si>
    <t>086569981684</t>
  </si>
  <si>
    <t>Derek|Shaw|Roarke</t>
  </si>
  <si>
    <t>Derek Storage Ottoman</t>
  </si>
  <si>
    <t>31.75"W x 31.75"D x 17.5"H</t>
  </si>
  <si>
    <t>MP103-0249</t>
  </si>
  <si>
    <t>675716920241</t>
  </si>
  <si>
    <t>Katniss|Arthur|Sullivan</t>
  </si>
  <si>
    <t>Katniss Push Back Recliner</t>
  </si>
  <si>
    <t>28.21Wx33.6Dx41.34H"</t>
  </si>
  <si>
    <t>MP103-0754</t>
  </si>
  <si>
    <t>086569153920</t>
  </si>
  <si>
    <t>Qwen|Elle|Cassie</t>
  </si>
  <si>
    <t>Qwen Swivel chair</t>
  </si>
  <si>
    <t>30"W x 31"D x 31.75"H</t>
  </si>
  <si>
    <t>Tan</t>
  </si>
  <si>
    <t>MP103-0907</t>
  </si>
  <si>
    <t>086569325563</t>
  </si>
  <si>
    <t>Kirstin|Melissa|Linda</t>
  </si>
  <si>
    <t>Kirstin Recliner</t>
  </si>
  <si>
    <t>32.25"W x 34.25"D x 41.75"H</t>
  </si>
  <si>
    <t>Light Teal</t>
  </si>
  <si>
    <t>MP103-1076</t>
  </si>
  <si>
    <t>086569447951</t>
  </si>
  <si>
    <t>Deanna|Morton|Sparta</t>
  </si>
  <si>
    <t>Deanna Swivel</t>
  </si>
  <si>
    <t>28.54"W x 33.7"D x 32.4"H</t>
  </si>
  <si>
    <t>MP103-1080</t>
  </si>
  <si>
    <t>086569453006</t>
  </si>
  <si>
    <t>Catalina|Leondrea|Shawna</t>
  </si>
  <si>
    <t>Catalina Swivel Chair</t>
  </si>
  <si>
    <t>29.5"W x 32"D x 37.75"H</t>
  </si>
  <si>
    <t>MP104-1057</t>
  </si>
  <si>
    <t>086569411976</t>
  </si>
  <si>
    <t>Cirque Bar Stool (Set of 2)</t>
  </si>
  <si>
    <t>14"W x 14"D x 30"H</t>
  </si>
  <si>
    <t>Sand</t>
  </si>
  <si>
    <t>MP104-1058</t>
  </si>
  <si>
    <t>086569411983</t>
  </si>
  <si>
    <t>Navy</t>
  </si>
  <si>
    <t>MP104-1152</t>
  </si>
  <si>
    <t>022164116519</t>
  </si>
  <si>
    <t>Kobe|Heyes|Bryant</t>
  </si>
  <si>
    <t>Kobe  Bar Stool</t>
  </si>
  <si>
    <t>20.5"Wx23.5"Dx44"H</t>
  </si>
  <si>
    <t>MP109-0794</t>
  </si>
  <si>
    <t>086569028853</t>
  </si>
  <si>
    <t>Erika|Bree|Laura</t>
  </si>
  <si>
    <t>Erika Office Chair</t>
  </si>
  <si>
    <t>23.5"W x 26.5"D x 37.25"H~41.2</t>
  </si>
  <si>
    <t>MP121-0953</t>
  </si>
  <si>
    <t>086569326027</t>
  </si>
  <si>
    <t>Boulder|Hale|Merill</t>
  </si>
  <si>
    <t>Boulder Dining Table</t>
  </si>
  <si>
    <t>74"W x 36"D x 30"H</t>
  </si>
  <si>
    <t>MP125-1001</t>
  </si>
  <si>
    <t>086569378668</t>
  </si>
  <si>
    <t>Lexi|Hemlock|Wesley</t>
  </si>
  <si>
    <t>Lexi Accent Table</t>
  </si>
  <si>
    <t>Dia 22.25" x 23"H</t>
  </si>
  <si>
    <t>Natural/White</t>
  </si>
  <si>
    <t>Gordon</t>
  </si>
  <si>
    <t>Gordon Modular Sofa Left Arm</t>
  </si>
  <si>
    <t>MPS107-0138</t>
  </si>
  <si>
    <t>675716967871</t>
  </si>
  <si>
    <t>Gordon|Gordon</t>
  </si>
  <si>
    <t>37.125" x 36" x 35.5"</t>
  </si>
  <si>
    <t>MPS107-0139</t>
  </si>
  <si>
    <t>675716967888</t>
  </si>
  <si>
    <t>Gordon Modular Sofa Right Arm</t>
  </si>
  <si>
    <t>MPS107-0140</t>
  </si>
  <si>
    <t>675716967901</t>
  </si>
  <si>
    <t>Gordon Modular Sofa Corner</t>
  </si>
  <si>
    <t>36" x 36" x 35.5"</t>
  </si>
  <si>
    <t>MT100-0125</t>
  </si>
  <si>
    <t>086569456182</t>
  </si>
  <si>
    <t>Braxton|Braxton|Braxton</t>
  </si>
  <si>
    <t>Braxton Rocking Chair</t>
  </si>
  <si>
    <t>27"W x 38"D x 38.25"H</t>
  </si>
  <si>
    <t>MT100-0127</t>
  </si>
  <si>
    <t>086569456205</t>
  </si>
  <si>
    <t>Clyde|Clyde|Clyde</t>
  </si>
  <si>
    <t>Clyde Accent Chair</t>
  </si>
  <si>
    <t>27.5"W x 36.5"D x 34"H</t>
  </si>
  <si>
    <t>Grey Multi</t>
  </si>
  <si>
    <t>MT101-0017</t>
  </si>
  <si>
    <t>086569229113</t>
  </si>
  <si>
    <t>Cedric|Cedric|Cedric</t>
  </si>
  <si>
    <t>Cedric Accent Ottoman</t>
  </si>
  <si>
    <t>36"Diametare x 19"H</t>
  </si>
  <si>
    <t>MT103-0133</t>
  </si>
  <si>
    <t>086569462763</t>
  </si>
  <si>
    <t>London|London|London</t>
  </si>
  <si>
    <t>London Swivel Chair</t>
  </si>
  <si>
    <t>28"W x 31.5"D x 35.25"H</t>
  </si>
  <si>
    <t>MP103-0255</t>
  </si>
  <si>
    <t>Miles|Ferris|Kirkland</t>
  </si>
  <si>
    <t>Miles Push Back Recliner</t>
  </si>
  <si>
    <t>MT108-0107</t>
  </si>
  <si>
    <t>Tristan|Tristan|Tristan</t>
  </si>
  <si>
    <t>Tristan Dining Chair (set of 2)</t>
  </si>
  <si>
    <t>Truckload</t>
  </si>
  <si>
    <t>Inv as of 3.25.24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</si>
</sst>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0" fontId="3" fillId="0" borderId="0">
      <alignment vertical="top"/>
    </xf>
  </cellStyleXfs>
  <cellXfs count="21">
    <xf numFmtId="0" fontId="0" fillId="0" borderId="0" xfId="0"/>
    <xf numFmtId="0" fontId="2" fillId="0" borderId="1" xfId="1" applyFont="1" applyBorder="1">
      <alignment vertical="top"/>
    </xf>
    <xf numFmtId="0" fontId="2" fillId="0" borderId="0" xfId="1" applyFont="1">
      <alignment vertical="top"/>
    </xf>
    <xf numFmtId="0" fontId="2" fillId="0" borderId="2" xfId="1" applyFont="1" applyBorder="1">
      <alignment vertical="top"/>
    </xf>
    <xf numFmtId="0" fontId="2" fillId="0" borderId="3" xfId="1" applyFont="1" applyBorder="1">
      <alignment vertical="top"/>
    </xf>
    <xf numFmtId="3" fontId="2" fillId="0" borderId="2" xfId="1" applyNumberFormat="1" applyFont="1" applyBorder="1">
      <alignment vertical="top"/>
    </xf>
    <xf numFmtId="4" fontId="2" fillId="0" borderId="2" xfId="1" applyNumberFormat="1" applyFont="1" applyBorder="1">
      <alignment vertical="top"/>
    </xf>
    <xf numFmtId="0" fontId="2" fillId="0" borderId="4" xfId="1" applyFont="1" applyBorder="1">
      <alignment vertical="top"/>
    </xf>
    <xf numFmtId="0" fontId="2" fillId="0" borderId="4" xfId="1" applyNumberFormat="1" applyFont="1" applyBorder="1">
      <alignment vertical="top"/>
    </xf>
    <xf numFmtId="43" fontId="2" fillId="2" borderId="0" xfId="1" applyNumberFormat="1" applyFont="1" applyFill="1" applyAlignment="1"/>
    <xf numFmtId="0" fontId="4" fillId="0" borderId="0" xfId="1" applyFont="1">
      <alignment vertical="top"/>
    </xf>
    <xf numFmtId="0" fontId="2" fillId="3" borderId="0" xfId="1" applyFont="1" applyFill="1">
      <alignment vertical="top"/>
    </xf>
    <xf numFmtId="43" fontId="2" fillId="3" borderId="0" xfId="1" applyNumberFormat="1" applyFont="1" applyFill="1">
      <alignment vertical="top"/>
    </xf>
    <xf numFmtId="0" fontId="2" fillId="0" borderId="5" xfId="1" applyFont="1" applyBorder="1">
      <alignment vertical="top"/>
    </xf>
    <xf numFmtId="0" fontId="2" fillId="2" borderId="4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top"/>
    </xf>
    <xf numFmtId="43" fontId="2" fillId="0" borderId="4" xfId="1" applyNumberFormat="1" applyFont="1" applyBorder="1" applyAlignment="1"/>
    <xf numFmtId="0" fontId="2" fillId="2" borderId="4" xfId="1" applyFont="1" applyFill="1" applyBorder="1">
      <alignment vertical="top"/>
    </xf>
    <xf numFmtId="0" fontId="2" fillId="2" borderId="5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2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55" sqref="G55"/>
    </sheetView>
  </sheetViews>
  <sheetFormatPr defaultRowHeight="13.2" x14ac:dyDescent="0.3"/>
  <cols>
    <col min="1" max="2" width="13.5546875" style="2" bestFit="1" customWidth="1"/>
    <col min="3" max="3" width="26.88671875" style="2" bestFit="1" customWidth="1"/>
    <col min="4" max="4" width="29.6640625" style="2" customWidth="1"/>
    <col min="5" max="5" width="26.6640625" style="2" customWidth="1"/>
    <col min="6" max="6" width="15.6640625" style="2" bestFit="1" customWidth="1"/>
    <col min="7" max="10" width="8.88671875" style="2"/>
    <col min="11" max="11" width="8.109375" style="2" bestFit="1" customWidth="1"/>
    <col min="12" max="12" width="9.33203125" style="2" customWidth="1"/>
    <col min="13" max="13" width="8.88671875" style="2"/>
    <col min="14" max="14" width="9.5546875" style="2" bestFit="1" customWidth="1"/>
    <col min="15" max="250" width="8.88671875" style="2"/>
    <col min="251" max="251" width="13.5546875" style="2" bestFit="1" customWidth="1"/>
    <col min="252" max="253" width="8.88671875" style="2"/>
    <col min="254" max="254" width="26.6640625" style="2" customWidth="1"/>
    <col min="255" max="260" width="8.88671875" style="2"/>
    <col min="261" max="261" width="8.109375" style="2" bestFit="1" customWidth="1"/>
    <col min="262" max="263" width="6" style="2" bestFit="1" customWidth="1"/>
    <col min="264" max="264" width="10.44140625" style="2" bestFit="1" customWidth="1"/>
    <col min="265" max="265" width="9.44140625" style="2" bestFit="1" customWidth="1"/>
    <col min="266" max="266" width="11.44140625" style="2" bestFit="1" customWidth="1"/>
    <col min="267" max="506" width="8.88671875" style="2"/>
    <col min="507" max="507" width="13.5546875" style="2" bestFit="1" customWidth="1"/>
    <col min="508" max="509" width="8.88671875" style="2"/>
    <col min="510" max="510" width="26.6640625" style="2" customWidth="1"/>
    <col min="511" max="516" width="8.88671875" style="2"/>
    <col min="517" max="517" width="8.109375" style="2" bestFit="1" customWidth="1"/>
    <col min="518" max="519" width="6" style="2" bestFit="1" customWidth="1"/>
    <col min="520" max="520" width="10.44140625" style="2" bestFit="1" customWidth="1"/>
    <col min="521" max="521" width="9.44140625" style="2" bestFit="1" customWidth="1"/>
    <col min="522" max="522" width="11.44140625" style="2" bestFit="1" customWidth="1"/>
    <col min="523" max="762" width="8.88671875" style="2"/>
    <col min="763" max="763" width="13.5546875" style="2" bestFit="1" customWidth="1"/>
    <col min="764" max="765" width="8.88671875" style="2"/>
    <col min="766" max="766" width="26.6640625" style="2" customWidth="1"/>
    <col min="767" max="772" width="8.88671875" style="2"/>
    <col min="773" max="773" width="8.109375" style="2" bestFit="1" customWidth="1"/>
    <col min="774" max="775" width="6" style="2" bestFit="1" customWidth="1"/>
    <col min="776" max="776" width="10.44140625" style="2" bestFit="1" customWidth="1"/>
    <col min="777" max="777" width="9.44140625" style="2" bestFit="1" customWidth="1"/>
    <col min="778" max="778" width="11.44140625" style="2" bestFit="1" customWidth="1"/>
    <col min="779" max="1018" width="8.88671875" style="2"/>
    <col min="1019" max="1019" width="13.5546875" style="2" bestFit="1" customWidth="1"/>
    <col min="1020" max="1021" width="8.88671875" style="2"/>
    <col min="1022" max="1022" width="26.6640625" style="2" customWidth="1"/>
    <col min="1023" max="1028" width="8.88671875" style="2"/>
    <col min="1029" max="1029" width="8.109375" style="2" bestFit="1" customWidth="1"/>
    <col min="1030" max="1031" width="6" style="2" bestFit="1" customWidth="1"/>
    <col min="1032" max="1032" width="10.44140625" style="2" bestFit="1" customWidth="1"/>
    <col min="1033" max="1033" width="9.44140625" style="2" bestFit="1" customWidth="1"/>
    <col min="1034" max="1034" width="11.44140625" style="2" bestFit="1" customWidth="1"/>
    <col min="1035" max="1274" width="8.88671875" style="2"/>
    <col min="1275" max="1275" width="13.5546875" style="2" bestFit="1" customWidth="1"/>
    <col min="1276" max="1277" width="8.88671875" style="2"/>
    <col min="1278" max="1278" width="26.6640625" style="2" customWidth="1"/>
    <col min="1279" max="1284" width="8.88671875" style="2"/>
    <col min="1285" max="1285" width="8.109375" style="2" bestFit="1" customWidth="1"/>
    <col min="1286" max="1287" width="6" style="2" bestFit="1" customWidth="1"/>
    <col min="1288" max="1288" width="10.44140625" style="2" bestFit="1" customWidth="1"/>
    <col min="1289" max="1289" width="9.44140625" style="2" bestFit="1" customWidth="1"/>
    <col min="1290" max="1290" width="11.44140625" style="2" bestFit="1" customWidth="1"/>
    <col min="1291" max="1530" width="8.88671875" style="2"/>
    <col min="1531" max="1531" width="13.5546875" style="2" bestFit="1" customWidth="1"/>
    <col min="1532" max="1533" width="8.88671875" style="2"/>
    <col min="1534" max="1534" width="26.6640625" style="2" customWidth="1"/>
    <col min="1535" max="1540" width="8.88671875" style="2"/>
    <col min="1541" max="1541" width="8.109375" style="2" bestFit="1" customWidth="1"/>
    <col min="1542" max="1543" width="6" style="2" bestFit="1" customWidth="1"/>
    <col min="1544" max="1544" width="10.44140625" style="2" bestFit="1" customWidth="1"/>
    <col min="1545" max="1545" width="9.44140625" style="2" bestFit="1" customWidth="1"/>
    <col min="1546" max="1546" width="11.44140625" style="2" bestFit="1" customWidth="1"/>
    <col min="1547" max="1786" width="8.88671875" style="2"/>
    <col min="1787" max="1787" width="13.5546875" style="2" bestFit="1" customWidth="1"/>
    <col min="1788" max="1789" width="8.88671875" style="2"/>
    <col min="1790" max="1790" width="26.6640625" style="2" customWidth="1"/>
    <col min="1791" max="1796" width="8.88671875" style="2"/>
    <col min="1797" max="1797" width="8.109375" style="2" bestFit="1" customWidth="1"/>
    <col min="1798" max="1799" width="6" style="2" bestFit="1" customWidth="1"/>
    <col min="1800" max="1800" width="10.44140625" style="2" bestFit="1" customWidth="1"/>
    <col min="1801" max="1801" width="9.44140625" style="2" bestFit="1" customWidth="1"/>
    <col min="1802" max="1802" width="11.44140625" style="2" bestFit="1" customWidth="1"/>
    <col min="1803" max="2042" width="8.88671875" style="2"/>
    <col min="2043" max="2043" width="13.5546875" style="2" bestFit="1" customWidth="1"/>
    <col min="2044" max="2045" width="8.88671875" style="2"/>
    <col min="2046" max="2046" width="26.6640625" style="2" customWidth="1"/>
    <col min="2047" max="2052" width="8.88671875" style="2"/>
    <col min="2053" max="2053" width="8.109375" style="2" bestFit="1" customWidth="1"/>
    <col min="2054" max="2055" width="6" style="2" bestFit="1" customWidth="1"/>
    <col min="2056" max="2056" width="10.44140625" style="2" bestFit="1" customWidth="1"/>
    <col min="2057" max="2057" width="9.44140625" style="2" bestFit="1" customWidth="1"/>
    <col min="2058" max="2058" width="11.44140625" style="2" bestFit="1" customWidth="1"/>
    <col min="2059" max="2298" width="8.88671875" style="2"/>
    <col min="2299" max="2299" width="13.5546875" style="2" bestFit="1" customWidth="1"/>
    <col min="2300" max="2301" width="8.88671875" style="2"/>
    <col min="2302" max="2302" width="26.6640625" style="2" customWidth="1"/>
    <col min="2303" max="2308" width="8.88671875" style="2"/>
    <col min="2309" max="2309" width="8.109375" style="2" bestFit="1" customWidth="1"/>
    <col min="2310" max="2311" width="6" style="2" bestFit="1" customWidth="1"/>
    <col min="2312" max="2312" width="10.44140625" style="2" bestFit="1" customWidth="1"/>
    <col min="2313" max="2313" width="9.44140625" style="2" bestFit="1" customWidth="1"/>
    <col min="2314" max="2314" width="11.44140625" style="2" bestFit="1" customWidth="1"/>
    <col min="2315" max="2554" width="8.88671875" style="2"/>
    <col min="2555" max="2555" width="13.5546875" style="2" bestFit="1" customWidth="1"/>
    <col min="2556" max="2557" width="8.88671875" style="2"/>
    <col min="2558" max="2558" width="26.6640625" style="2" customWidth="1"/>
    <col min="2559" max="2564" width="8.88671875" style="2"/>
    <col min="2565" max="2565" width="8.109375" style="2" bestFit="1" customWidth="1"/>
    <col min="2566" max="2567" width="6" style="2" bestFit="1" customWidth="1"/>
    <col min="2568" max="2568" width="10.44140625" style="2" bestFit="1" customWidth="1"/>
    <col min="2569" max="2569" width="9.44140625" style="2" bestFit="1" customWidth="1"/>
    <col min="2570" max="2570" width="11.44140625" style="2" bestFit="1" customWidth="1"/>
    <col min="2571" max="2810" width="8.88671875" style="2"/>
    <col min="2811" max="2811" width="13.5546875" style="2" bestFit="1" customWidth="1"/>
    <col min="2812" max="2813" width="8.88671875" style="2"/>
    <col min="2814" max="2814" width="26.6640625" style="2" customWidth="1"/>
    <col min="2815" max="2820" width="8.88671875" style="2"/>
    <col min="2821" max="2821" width="8.109375" style="2" bestFit="1" customWidth="1"/>
    <col min="2822" max="2823" width="6" style="2" bestFit="1" customWidth="1"/>
    <col min="2824" max="2824" width="10.44140625" style="2" bestFit="1" customWidth="1"/>
    <col min="2825" max="2825" width="9.44140625" style="2" bestFit="1" customWidth="1"/>
    <col min="2826" max="2826" width="11.44140625" style="2" bestFit="1" customWidth="1"/>
    <col min="2827" max="3066" width="8.88671875" style="2"/>
    <col min="3067" max="3067" width="13.5546875" style="2" bestFit="1" customWidth="1"/>
    <col min="3068" max="3069" width="8.88671875" style="2"/>
    <col min="3070" max="3070" width="26.6640625" style="2" customWidth="1"/>
    <col min="3071" max="3076" width="8.88671875" style="2"/>
    <col min="3077" max="3077" width="8.109375" style="2" bestFit="1" customWidth="1"/>
    <col min="3078" max="3079" width="6" style="2" bestFit="1" customWidth="1"/>
    <col min="3080" max="3080" width="10.44140625" style="2" bestFit="1" customWidth="1"/>
    <col min="3081" max="3081" width="9.44140625" style="2" bestFit="1" customWidth="1"/>
    <col min="3082" max="3082" width="11.44140625" style="2" bestFit="1" customWidth="1"/>
    <col min="3083" max="3322" width="8.88671875" style="2"/>
    <col min="3323" max="3323" width="13.5546875" style="2" bestFit="1" customWidth="1"/>
    <col min="3324" max="3325" width="8.88671875" style="2"/>
    <col min="3326" max="3326" width="26.6640625" style="2" customWidth="1"/>
    <col min="3327" max="3332" width="8.88671875" style="2"/>
    <col min="3333" max="3333" width="8.109375" style="2" bestFit="1" customWidth="1"/>
    <col min="3334" max="3335" width="6" style="2" bestFit="1" customWidth="1"/>
    <col min="3336" max="3336" width="10.44140625" style="2" bestFit="1" customWidth="1"/>
    <col min="3337" max="3337" width="9.44140625" style="2" bestFit="1" customWidth="1"/>
    <col min="3338" max="3338" width="11.44140625" style="2" bestFit="1" customWidth="1"/>
    <col min="3339" max="3578" width="8.88671875" style="2"/>
    <col min="3579" max="3579" width="13.5546875" style="2" bestFit="1" customWidth="1"/>
    <col min="3580" max="3581" width="8.88671875" style="2"/>
    <col min="3582" max="3582" width="26.6640625" style="2" customWidth="1"/>
    <col min="3583" max="3588" width="8.88671875" style="2"/>
    <col min="3589" max="3589" width="8.109375" style="2" bestFit="1" customWidth="1"/>
    <col min="3590" max="3591" width="6" style="2" bestFit="1" customWidth="1"/>
    <col min="3592" max="3592" width="10.44140625" style="2" bestFit="1" customWidth="1"/>
    <col min="3593" max="3593" width="9.44140625" style="2" bestFit="1" customWidth="1"/>
    <col min="3594" max="3594" width="11.44140625" style="2" bestFit="1" customWidth="1"/>
    <col min="3595" max="3834" width="8.88671875" style="2"/>
    <col min="3835" max="3835" width="13.5546875" style="2" bestFit="1" customWidth="1"/>
    <col min="3836" max="3837" width="8.88671875" style="2"/>
    <col min="3838" max="3838" width="26.6640625" style="2" customWidth="1"/>
    <col min="3839" max="3844" width="8.88671875" style="2"/>
    <col min="3845" max="3845" width="8.109375" style="2" bestFit="1" customWidth="1"/>
    <col min="3846" max="3847" width="6" style="2" bestFit="1" customWidth="1"/>
    <col min="3848" max="3848" width="10.44140625" style="2" bestFit="1" customWidth="1"/>
    <col min="3849" max="3849" width="9.44140625" style="2" bestFit="1" customWidth="1"/>
    <col min="3850" max="3850" width="11.44140625" style="2" bestFit="1" customWidth="1"/>
    <col min="3851" max="4090" width="8.88671875" style="2"/>
    <col min="4091" max="4091" width="13.5546875" style="2" bestFit="1" customWidth="1"/>
    <col min="4092" max="4093" width="8.88671875" style="2"/>
    <col min="4094" max="4094" width="26.6640625" style="2" customWidth="1"/>
    <col min="4095" max="4100" width="8.88671875" style="2"/>
    <col min="4101" max="4101" width="8.109375" style="2" bestFit="1" customWidth="1"/>
    <col min="4102" max="4103" width="6" style="2" bestFit="1" customWidth="1"/>
    <col min="4104" max="4104" width="10.44140625" style="2" bestFit="1" customWidth="1"/>
    <col min="4105" max="4105" width="9.44140625" style="2" bestFit="1" customWidth="1"/>
    <col min="4106" max="4106" width="11.44140625" style="2" bestFit="1" customWidth="1"/>
    <col min="4107" max="4346" width="8.88671875" style="2"/>
    <col min="4347" max="4347" width="13.5546875" style="2" bestFit="1" customWidth="1"/>
    <col min="4348" max="4349" width="8.88671875" style="2"/>
    <col min="4350" max="4350" width="26.6640625" style="2" customWidth="1"/>
    <col min="4351" max="4356" width="8.88671875" style="2"/>
    <col min="4357" max="4357" width="8.109375" style="2" bestFit="1" customWidth="1"/>
    <col min="4358" max="4359" width="6" style="2" bestFit="1" customWidth="1"/>
    <col min="4360" max="4360" width="10.44140625" style="2" bestFit="1" customWidth="1"/>
    <col min="4361" max="4361" width="9.44140625" style="2" bestFit="1" customWidth="1"/>
    <col min="4362" max="4362" width="11.44140625" style="2" bestFit="1" customWidth="1"/>
    <col min="4363" max="4602" width="8.88671875" style="2"/>
    <col min="4603" max="4603" width="13.5546875" style="2" bestFit="1" customWidth="1"/>
    <col min="4604" max="4605" width="8.88671875" style="2"/>
    <col min="4606" max="4606" width="26.6640625" style="2" customWidth="1"/>
    <col min="4607" max="4612" width="8.88671875" style="2"/>
    <col min="4613" max="4613" width="8.109375" style="2" bestFit="1" customWidth="1"/>
    <col min="4614" max="4615" width="6" style="2" bestFit="1" customWidth="1"/>
    <col min="4616" max="4616" width="10.44140625" style="2" bestFit="1" customWidth="1"/>
    <col min="4617" max="4617" width="9.44140625" style="2" bestFit="1" customWidth="1"/>
    <col min="4618" max="4618" width="11.44140625" style="2" bestFit="1" customWidth="1"/>
    <col min="4619" max="4858" width="8.88671875" style="2"/>
    <col min="4859" max="4859" width="13.5546875" style="2" bestFit="1" customWidth="1"/>
    <col min="4860" max="4861" width="8.88671875" style="2"/>
    <col min="4862" max="4862" width="26.6640625" style="2" customWidth="1"/>
    <col min="4863" max="4868" width="8.88671875" style="2"/>
    <col min="4869" max="4869" width="8.109375" style="2" bestFit="1" customWidth="1"/>
    <col min="4870" max="4871" width="6" style="2" bestFit="1" customWidth="1"/>
    <col min="4872" max="4872" width="10.44140625" style="2" bestFit="1" customWidth="1"/>
    <col min="4873" max="4873" width="9.44140625" style="2" bestFit="1" customWidth="1"/>
    <col min="4874" max="4874" width="11.44140625" style="2" bestFit="1" customWidth="1"/>
    <col min="4875" max="5114" width="8.88671875" style="2"/>
    <col min="5115" max="5115" width="13.5546875" style="2" bestFit="1" customWidth="1"/>
    <col min="5116" max="5117" width="8.88671875" style="2"/>
    <col min="5118" max="5118" width="26.6640625" style="2" customWidth="1"/>
    <col min="5119" max="5124" width="8.88671875" style="2"/>
    <col min="5125" max="5125" width="8.109375" style="2" bestFit="1" customWidth="1"/>
    <col min="5126" max="5127" width="6" style="2" bestFit="1" customWidth="1"/>
    <col min="5128" max="5128" width="10.44140625" style="2" bestFit="1" customWidth="1"/>
    <col min="5129" max="5129" width="9.44140625" style="2" bestFit="1" customWidth="1"/>
    <col min="5130" max="5130" width="11.44140625" style="2" bestFit="1" customWidth="1"/>
    <col min="5131" max="5370" width="8.88671875" style="2"/>
    <col min="5371" max="5371" width="13.5546875" style="2" bestFit="1" customWidth="1"/>
    <col min="5372" max="5373" width="8.88671875" style="2"/>
    <col min="5374" max="5374" width="26.6640625" style="2" customWidth="1"/>
    <col min="5375" max="5380" width="8.88671875" style="2"/>
    <col min="5381" max="5381" width="8.109375" style="2" bestFit="1" customWidth="1"/>
    <col min="5382" max="5383" width="6" style="2" bestFit="1" customWidth="1"/>
    <col min="5384" max="5384" width="10.44140625" style="2" bestFit="1" customWidth="1"/>
    <col min="5385" max="5385" width="9.44140625" style="2" bestFit="1" customWidth="1"/>
    <col min="5386" max="5386" width="11.44140625" style="2" bestFit="1" customWidth="1"/>
    <col min="5387" max="5626" width="8.88671875" style="2"/>
    <col min="5627" max="5627" width="13.5546875" style="2" bestFit="1" customWidth="1"/>
    <col min="5628" max="5629" width="8.88671875" style="2"/>
    <col min="5630" max="5630" width="26.6640625" style="2" customWidth="1"/>
    <col min="5631" max="5636" width="8.88671875" style="2"/>
    <col min="5637" max="5637" width="8.109375" style="2" bestFit="1" customWidth="1"/>
    <col min="5638" max="5639" width="6" style="2" bestFit="1" customWidth="1"/>
    <col min="5640" max="5640" width="10.44140625" style="2" bestFit="1" customWidth="1"/>
    <col min="5641" max="5641" width="9.44140625" style="2" bestFit="1" customWidth="1"/>
    <col min="5642" max="5642" width="11.44140625" style="2" bestFit="1" customWidth="1"/>
    <col min="5643" max="5882" width="8.88671875" style="2"/>
    <col min="5883" max="5883" width="13.5546875" style="2" bestFit="1" customWidth="1"/>
    <col min="5884" max="5885" width="8.88671875" style="2"/>
    <col min="5886" max="5886" width="26.6640625" style="2" customWidth="1"/>
    <col min="5887" max="5892" width="8.88671875" style="2"/>
    <col min="5893" max="5893" width="8.109375" style="2" bestFit="1" customWidth="1"/>
    <col min="5894" max="5895" width="6" style="2" bestFit="1" customWidth="1"/>
    <col min="5896" max="5896" width="10.44140625" style="2" bestFit="1" customWidth="1"/>
    <col min="5897" max="5897" width="9.44140625" style="2" bestFit="1" customWidth="1"/>
    <col min="5898" max="5898" width="11.44140625" style="2" bestFit="1" customWidth="1"/>
    <col min="5899" max="6138" width="8.88671875" style="2"/>
    <col min="6139" max="6139" width="13.5546875" style="2" bestFit="1" customWidth="1"/>
    <col min="6140" max="6141" width="8.88671875" style="2"/>
    <col min="6142" max="6142" width="26.6640625" style="2" customWidth="1"/>
    <col min="6143" max="6148" width="8.88671875" style="2"/>
    <col min="6149" max="6149" width="8.109375" style="2" bestFit="1" customWidth="1"/>
    <col min="6150" max="6151" width="6" style="2" bestFit="1" customWidth="1"/>
    <col min="6152" max="6152" width="10.44140625" style="2" bestFit="1" customWidth="1"/>
    <col min="6153" max="6153" width="9.44140625" style="2" bestFit="1" customWidth="1"/>
    <col min="6154" max="6154" width="11.44140625" style="2" bestFit="1" customWidth="1"/>
    <col min="6155" max="6394" width="8.88671875" style="2"/>
    <col min="6395" max="6395" width="13.5546875" style="2" bestFit="1" customWidth="1"/>
    <col min="6396" max="6397" width="8.88671875" style="2"/>
    <col min="6398" max="6398" width="26.6640625" style="2" customWidth="1"/>
    <col min="6399" max="6404" width="8.88671875" style="2"/>
    <col min="6405" max="6405" width="8.109375" style="2" bestFit="1" customWidth="1"/>
    <col min="6406" max="6407" width="6" style="2" bestFit="1" customWidth="1"/>
    <col min="6408" max="6408" width="10.44140625" style="2" bestFit="1" customWidth="1"/>
    <col min="6409" max="6409" width="9.44140625" style="2" bestFit="1" customWidth="1"/>
    <col min="6410" max="6410" width="11.44140625" style="2" bestFit="1" customWidth="1"/>
    <col min="6411" max="6650" width="8.88671875" style="2"/>
    <col min="6651" max="6651" width="13.5546875" style="2" bestFit="1" customWidth="1"/>
    <col min="6652" max="6653" width="8.88671875" style="2"/>
    <col min="6654" max="6654" width="26.6640625" style="2" customWidth="1"/>
    <col min="6655" max="6660" width="8.88671875" style="2"/>
    <col min="6661" max="6661" width="8.109375" style="2" bestFit="1" customWidth="1"/>
    <col min="6662" max="6663" width="6" style="2" bestFit="1" customWidth="1"/>
    <col min="6664" max="6664" width="10.44140625" style="2" bestFit="1" customWidth="1"/>
    <col min="6665" max="6665" width="9.44140625" style="2" bestFit="1" customWidth="1"/>
    <col min="6666" max="6666" width="11.44140625" style="2" bestFit="1" customWidth="1"/>
    <col min="6667" max="6906" width="8.88671875" style="2"/>
    <col min="6907" max="6907" width="13.5546875" style="2" bestFit="1" customWidth="1"/>
    <col min="6908" max="6909" width="8.88671875" style="2"/>
    <col min="6910" max="6910" width="26.6640625" style="2" customWidth="1"/>
    <col min="6911" max="6916" width="8.88671875" style="2"/>
    <col min="6917" max="6917" width="8.109375" style="2" bestFit="1" customWidth="1"/>
    <col min="6918" max="6919" width="6" style="2" bestFit="1" customWidth="1"/>
    <col min="6920" max="6920" width="10.44140625" style="2" bestFit="1" customWidth="1"/>
    <col min="6921" max="6921" width="9.44140625" style="2" bestFit="1" customWidth="1"/>
    <col min="6922" max="6922" width="11.44140625" style="2" bestFit="1" customWidth="1"/>
    <col min="6923" max="7162" width="8.88671875" style="2"/>
    <col min="7163" max="7163" width="13.5546875" style="2" bestFit="1" customWidth="1"/>
    <col min="7164" max="7165" width="8.88671875" style="2"/>
    <col min="7166" max="7166" width="26.6640625" style="2" customWidth="1"/>
    <col min="7167" max="7172" width="8.88671875" style="2"/>
    <col min="7173" max="7173" width="8.109375" style="2" bestFit="1" customWidth="1"/>
    <col min="7174" max="7175" width="6" style="2" bestFit="1" customWidth="1"/>
    <col min="7176" max="7176" width="10.44140625" style="2" bestFit="1" customWidth="1"/>
    <col min="7177" max="7177" width="9.44140625" style="2" bestFit="1" customWidth="1"/>
    <col min="7178" max="7178" width="11.44140625" style="2" bestFit="1" customWidth="1"/>
    <col min="7179" max="7418" width="8.88671875" style="2"/>
    <col min="7419" max="7419" width="13.5546875" style="2" bestFit="1" customWidth="1"/>
    <col min="7420" max="7421" width="8.88671875" style="2"/>
    <col min="7422" max="7422" width="26.6640625" style="2" customWidth="1"/>
    <col min="7423" max="7428" width="8.88671875" style="2"/>
    <col min="7429" max="7429" width="8.109375" style="2" bestFit="1" customWidth="1"/>
    <col min="7430" max="7431" width="6" style="2" bestFit="1" customWidth="1"/>
    <col min="7432" max="7432" width="10.44140625" style="2" bestFit="1" customWidth="1"/>
    <col min="7433" max="7433" width="9.44140625" style="2" bestFit="1" customWidth="1"/>
    <col min="7434" max="7434" width="11.44140625" style="2" bestFit="1" customWidth="1"/>
    <col min="7435" max="7674" width="8.88671875" style="2"/>
    <col min="7675" max="7675" width="13.5546875" style="2" bestFit="1" customWidth="1"/>
    <col min="7676" max="7677" width="8.88671875" style="2"/>
    <col min="7678" max="7678" width="26.6640625" style="2" customWidth="1"/>
    <col min="7679" max="7684" width="8.88671875" style="2"/>
    <col min="7685" max="7685" width="8.109375" style="2" bestFit="1" customWidth="1"/>
    <col min="7686" max="7687" width="6" style="2" bestFit="1" customWidth="1"/>
    <col min="7688" max="7688" width="10.44140625" style="2" bestFit="1" customWidth="1"/>
    <col min="7689" max="7689" width="9.44140625" style="2" bestFit="1" customWidth="1"/>
    <col min="7690" max="7690" width="11.44140625" style="2" bestFit="1" customWidth="1"/>
    <col min="7691" max="7930" width="8.88671875" style="2"/>
    <col min="7931" max="7931" width="13.5546875" style="2" bestFit="1" customWidth="1"/>
    <col min="7932" max="7933" width="8.88671875" style="2"/>
    <col min="7934" max="7934" width="26.6640625" style="2" customWidth="1"/>
    <col min="7935" max="7940" width="8.88671875" style="2"/>
    <col min="7941" max="7941" width="8.109375" style="2" bestFit="1" customWidth="1"/>
    <col min="7942" max="7943" width="6" style="2" bestFit="1" customWidth="1"/>
    <col min="7944" max="7944" width="10.44140625" style="2" bestFit="1" customWidth="1"/>
    <col min="7945" max="7945" width="9.44140625" style="2" bestFit="1" customWidth="1"/>
    <col min="7946" max="7946" width="11.44140625" style="2" bestFit="1" customWidth="1"/>
    <col min="7947" max="8186" width="8.88671875" style="2"/>
    <col min="8187" max="8187" width="13.5546875" style="2" bestFit="1" customWidth="1"/>
    <col min="8188" max="8189" width="8.88671875" style="2"/>
    <col min="8190" max="8190" width="26.6640625" style="2" customWidth="1"/>
    <col min="8191" max="8196" width="8.88671875" style="2"/>
    <col min="8197" max="8197" width="8.109375" style="2" bestFit="1" customWidth="1"/>
    <col min="8198" max="8199" width="6" style="2" bestFit="1" customWidth="1"/>
    <col min="8200" max="8200" width="10.44140625" style="2" bestFit="1" customWidth="1"/>
    <col min="8201" max="8201" width="9.44140625" style="2" bestFit="1" customWidth="1"/>
    <col min="8202" max="8202" width="11.44140625" style="2" bestFit="1" customWidth="1"/>
    <col min="8203" max="8442" width="8.88671875" style="2"/>
    <col min="8443" max="8443" width="13.5546875" style="2" bestFit="1" customWidth="1"/>
    <col min="8444" max="8445" width="8.88671875" style="2"/>
    <col min="8446" max="8446" width="26.6640625" style="2" customWidth="1"/>
    <col min="8447" max="8452" width="8.88671875" style="2"/>
    <col min="8453" max="8453" width="8.109375" style="2" bestFit="1" customWidth="1"/>
    <col min="8454" max="8455" width="6" style="2" bestFit="1" customWidth="1"/>
    <col min="8456" max="8456" width="10.44140625" style="2" bestFit="1" customWidth="1"/>
    <col min="8457" max="8457" width="9.44140625" style="2" bestFit="1" customWidth="1"/>
    <col min="8458" max="8458" width="11.44140625" style="2" bestFit="1" customWidth="1"/>
    <col min="8459" max="8698" width="8.88671875" style="2"/>
    <col min="8699" max="8699" width="13.5546875" style="2" bestFit="1" customWidth="1"/>
    <col min="8700" max="8701" width="8.88671875" style="2"/>
    <col min="8702" max="8702" width="26.6640625" style="2" customWidth="1"/>
    <col min="8703" max="8708" width="8.88671875" style="2"/>
    <col min="8709" max="8709" width="8.109375" style="2" bestFit="1" customWidth="1"/>
    <col min="8710" max="8711" width="6" style="2" bestFit="1" customWidth="1"/>
    <col min="8712" max="8712" width="10.44140625" style="2" bestFit="1" customWidth="1"/>
    <col min="8713" max="8713" width="9.44140625" style="2" bestFit="1" customWidth="1"/>
    <col min="8714" max="8714" width="11.44140625" style="2" bestFit="1" customWidth="1"/>
    <col min="8715" max="8954" width="8.88671875" style="2"/>
    <col min="8955" max="8955" width="13.5546875" style="2" bestFit="1" customWidth="1"/>
    <col min="8956" max="8957" width="8.88671875" style="2"/>
    <col min="8958" max="8958" width="26.6640625" style="2" customWidth="1"/>
    <col min="8959" max="8964" width="8.88671875" style="2"/>
    <col min="8965" max="8965" width="8.109375" style="2" bestFit="1" customWidth="1"/>
    <col min="8966" max="8967" width="6" style="2" bestFit="1" customWidth="1"/>
    <col min="8968" max="8968" width="10.44140625" style="2" bestFit="1" customWidth="1"/>
    <col min="8969" max="8969" width="9.44140625" style="2" bestFit="1" customWidth="1"/>
    <col min="8970" max="8970" width="11.44140625" style="2" bestFit="1" customWidth="1"/>
    <col min="8971" max="9210" width="8.88671875" style="2"/>
    <col min="9211" max="9211" width="13.5546875" style="2" bestFit="1" customWidth="1"/>
    <col min="9212" max="9213" width="8.88671875" style="2"/>
    <col min="9214" max="9214" width="26.6640625" style="2" customWidth="1"/>
    <col min="9215" max="9220" width="8.88671875" style="2"/>
    <col min="9221" max="9221" width="8.109375" style="2" bestFit="1" customWidth="1"/>
    <col min="9222" max="9223" width="6" style="2" bestFit="1" customWidth="1"/>
    <col min="9224" max="9224" width="10.44140625" style="2" bestFit="1" customWidth="1"/>
    <col min="9225" max="9225" width="9.44140625" style="2" bestFit="1" customWidth="1"/>
    <col min="9226" max="9226" width="11.44140625" style="2" bestFit="1" customWidth="1"/>
    <col min="9227" max="9466" width="8.88671875" style="2"/>
    <col min="9467" max="9467" width="13.5546875" style="2" bestFit="1" customWidth="1"/>
    <col min="9468" max="9469" width="8.88671875" style="2"/>
    <col min="9470" max="9470" width="26.6640625" style="2" customWidth="1"/>
    <col min="9471" max="9476" width="8.88671875" style="2"/>
    <col min="9477" max="9477" width="8.109375" style="2" bestFit="1" customWidth="1"/>
    <col min="9478" max="9479" width="6" style="2" bestFit="1" customWidth="1"/>
    <col min="9480" max="9480" width="10.44140625" style="2" bestFit="1" customWidth="1"/>
    <col min="9481" max="9481" width="9.44140625" style="2" bestFit="1" customWidth="1"/>
    <col min="9482" max="9482" width="11.44140625" style="2" bestFit="1" customWidth="1"/>
    <col min="9483" max="9722" width="8.88671875" style="2"/>
    <col min="9723" max="9723" width="13.5546875" style="2" bestFit="1" customWidth="1"/>
    <col min="9724" max="9725" width="8.88671875" style="2"/>
    <col min="9726" max="9726" width="26.6640625" style="2" customWidth="1"/>
    <col min="9727" max="9732" width="8.88671875" style="2"/>
    <col min="9733" max="9733" width="8.109375" style="2" bestFit="1" customWidth="1"/>
    <col min="9734" max="9735" width="6" style="2" bestFit="1" customWidth="1"/>
    <col min="9736" max="9736" width="10.44140625" style="2" bestFit="1" customWidth="1"/>
    <col min="9737" max="9737" width="9.44140625" style="2" bestFit="1" customWidth="1"/>
    <col min="9738" max="9738" width="11.44140625" style="2" bestFit="1" customWidth="1"/>
    <col min="9739" max="9978" width="8.88671875" style="2"/>
    <col min="9979" max="9979" width="13.5546875" style="2" bestFit="1" customWidth="1"/>
    <col min="9980" max="9981" width="8.88671875" style="2"/>
    <col min="9982" max="9982" width="26.6640625" style="2" customWidth="1"/>
    <col min="9983" max="9988" width="8.88671875" style="2"/>
    <col min="9989" max="9989" width="8.109375" style="2" bestFit="1" customWidth="1"/>
    <col min="9990" max="9991" width="6" style="2" bestFit="1" customWidth="1"/>
    <col min="9992" max="9992" width="10.44140625" style="2" bestFit="1" customWidth="1"/>
    <col min="9993" max="9993" width="9.44140625" style="2" bestFit="1" customWidth="1"/>
    <col min="9994" max="9994" width="11.44140625" style="2" bestFit="1" customWidth="1"/>
    <col min="9995" max="10234" width="8.88671875" style="2"/>
    <col min="10235" max="10235" width="13.5546875" style="2" bestFit="1" customWidth="1"/>
    <col min="10236" max="10237" width="8.88671875" style="2"/>
    <col min="10238" max="10238" width="26.6640625" style="2" customWidth="1"/>
    <col min="10239" max="10244" width="8.88671875" style="2"/>
    <col min="10245" max="10245" width="8.109375" style="2" bestFit="1" customWidth="1"/>
    <col min="10246" max="10247" width="6" style="2" bestFit="1" customWidth="1"/>
    <col min="10248" max="10248" width="10.44140625" style="2" bestFit="1" customWidth="1"/>
    <col min="10249" max="10249" width="9.44140625" style="2" bestFit="1" customWidth="1"/>
    <col min="10250" max="10250" width="11.44140625" style="2" bestFit="1" customWidth="1"/>
    <col min="10251" max="10490" width="8.88671875" style="2"/>
    <col min="10491" max="10491" width="13.5546875" style="2" bestFit="1" customWidth="1"/>
    <col min="10492" max="10493" width="8.88671875" style="2"/>
    <col min="10494" max="10494" width="26.6640625" style="2" customWidth="1"/>
    <col min="10495" max="10500" width="8.88671875" style="2"/>
    <col min="10501" max="10501" width="8.109375" style="2" bestFit="1" customWidth="1"/>
    <col min="10502" max="10503" width="6" style="2" bestFit="1" customWidth="1"/>
    <col min="10504" max="10504" width="10.44140625" style="2" bestFit="1" customWidth="1"/>
    <col min="10505" max="10505" width="9.44140625" style="2" bestFit="1" customWidth="1"/>
    <col min="10506" max="10506" width="11.44140625" style="2" bestFit="1" customWidth="1"/>
    <col min="10507" max="10746" width="8.88671875" style="2"/>
    <col min="10747" max="10747" width="13.5546875" style="2" bestFit="1" customWidth="1"/>
    <col min="10748" max="10749" width="8.88671875" style="2"/>
    <col min="10750" max="10750" width="26.6640625" style="2" customWidth="1"/>
    <col min="10751" max="10756" width="8.88671875" style="2"/>
    <col min="10757" max="10757" width="8.109375" style="2" bestFit="1" customWidth="1"/>
    <col min="10758" max="10759" width="6" style="2" bestFit="1" customWidth="1"/>
    <col min="10760" max="10760" width="10.44140625" style="2" bestFit="1" customWidth="1"/>
    <col min="10761" max="10761" width="9.44140625" style="2" bestFit="1" customWidth="1"/>
    <col min="10762" max="10762" width="11.44140625" style="2" bestFit="1" customWidth="1"/>
    <col min="10763" max="11002" width="8.88671875" style="2"/>
    <col min="11003" max="11003" width="13.5546875" style="2" bestFit="1" customWidth="1"/>
    <col min="11004" max="11005" width="8.88671875" style="2"/>
    <col min="11006" max="11006" width="26.6640625" style="2" customWidth="1"/>
    <col min="11007" max="11012" width="8.88671875" style="2"/>
    <col min="11013" max="11013" width="8.109375" style="2" bestFit="1" customWidth="1"/>
    <col min="11014" max="11015" width="6" style="2" bestFit="1" customWidth="1"/>
    <col min="11016" max="11016" width="10.44140625" style="2" bestFit="1" customWidth="1"/>
    <col min="11017" max="11017" width="9.44140625" style="2" bestFit="1" customWidth="1"/>
    <col min="11018" max="11018" width="11.44140625" style="2" bestFit="1" customWidth="1"/>
    <col min="11019" max="11258" width="8.88671875" style="2"/>
    <col min="11259" max="11259" width="13.5546875" style="2" bestFit="1" customWidth="1"/>
    <col min="11260" max="11261" width="8.88671875" style="2"/>
    <col min="11262" max="11262" width="26.6640625" style="2" customWidth="1"/>
    <col min="11263" max="11268" width="8.88671875" style="2"/>
    <col min="11269" max="11269" width="8.109375" style="2" bestFit="1" customWidth="1"/>
    <col min="11270" max="11271" width="6" style="2" bestFit="1" customWidth="1"/>
    <col min="11272" max="11272" width="10.44140625" style="2" bestFit="1" customWidth="1"/>
    <col min="11273" max="11273" width="9.44140625" style="2" bestFit="1" customWidth="1"/>
    <col min="11274" max="11274" width="11.44140625" style="2" bestFit="1" customWidth="1"/>
    <col min="11275" max="11514" width="8.88671875" style="2"/>
    <col min="11515" max="11515" width="13.5546875" style="2" bestFit="1" customWidth="1"/>
    <col min="11516" max="11517" width="8.88671875" style="2"/>
    <col min="11518" max="11518" width="26.6640625" style="2" customWidth="1"/>
    <col min="11519" max="11524" width="8.88671875" style="2"/>
    <col min="11525" max="11525" width="8.109375" style="2" bestFit="1" customWidth="1"/>
    <col min="11526" max="11527" width="6" style="2" bestFit="1" customWidth="1"/>
    <col min="11528" max="11528" width="10.44140625" style="2" bestFit="1" customWidth="1"/>
    <col min="11529" max="11529" width="9.44140625" style="2" bestFit="1" customWidth="1"/>
    <col min="11530" max="11530" width="11.44140625" style="2" bestFit="1" customWidth="1"/>
    <col min="11531" max="11770" width="8.88671875" style="2"/>
    <col min="11771" max="11771" width="13.5546875" style="2" bestFit="1" customWidth="1"/>
    <col min="11772" max="11773" width="8.88671875" style="2"/>
    <col min="11774" max="11774" width="26.6640625" style="2" customWidth="1"/>
    <col min="11775" max="11780" width="8.88671875" style="2"/>
    <col min="11781" max="11781" width="8.109375" style="2" bestFit="1" customWidth="1"/>
    <col min="11782" max="11783" width="6" style="2" bestFit="1" customWidth="1"/>
    <col min="11784" max="11784" width="10.44140625" style="2" bestFit="1" customWidth="1"/>
    <col min="11785" max="11785" width="9.44140625" style="2" bestFit="1" customWidth="1"/>
    <col min="11786" max="11786" width="11.44140625" style="2" bestFit="1" customWidth="1"/>
    <col min="11787" max="12026" width="8.88671875" style="2"/>
    <col min="12027" max="12027" width="13.5546875" style="2" bestFit="1" customWidth="1"/>
    <col min="12028" max="12029" width="8.88671875" style="2"/>
    <col min="12030" max="12030" width="26.6640625" style="2" customWidth="1"/>
    <col min="12031" max="12036" width="8.88671875" style="2"/>
    <col min="12037" max="12037" width="8.109375" style="2" bestFit="1" customWidth="1"/>
    <col min="12038" max="12039" width="6" style="2" bestFit="1" customWidth="1"/>
    <col min="12040" max="12040" width="10.44140625" style="2" bestFit="1" customWidth="1"/>
    <col min="12041" max="12041" width="9.44140625" style="2" bestFit="1" customWidth="1"/>
    <col min="12042" max="12042" width="11.44140625" style="2" bestFit="1" customWidth="1"/>
    <col min="12043" max="12282" width="8.88671875" style="2"/>
    <col min="12283" max="12283" width="13.5546875" style="2" bestFit="1" customWidth="1"/>
    <col min="12284" max="12285" width="8.88671875" style="2"/>
    <col min="12286" max="12286" width="26.6640625" style="2" customWidth="1"/>
    <col min="12287" max="12292" width="8.88671875" style="2"/>
    <col min="12293" max="12293" width="8.109375" style="2" bestFit="1" customWidth="1"/>
    <col min="12294" max="12295" width="6" style="2" bestFit="1" customWidth="1"/>
    <col min="12296" max="12296" width="10.44140625" style="2" bestFit="1" customWidth="1"/>
    <col min="12297" max="12297" width="9.44140625" style="2" bestFit="1" customWidth="1"/>
    <col min="12298" max="12298" width="11.44140625" style="2" bestFit="1" customWidth="1"/>
    <col min="12299" max="12538" width="8.88671875" style="2"/>
    <col min="12539" max="12539" width="13.5546875" style="2" bestFit="1" customWidth="1"/>
    <col min="12540" max="12541" width="8.88671875" style="2"/>
    <col min="12542" max="12542" width="26.6640625" style="2" customWidth="1"/>
    <col min="12543" max="12548" width="8.88671875" style="2"/>
    <col min="12549" max="12549" width="8.109375" style="2" bestFit="1" customWidth="1"/>
    <col min="12550" max="12551" width="6" style="2" bestFit="1" customWidth="1"/>
    <col min="12552" max="12552" width="10.44140625" style="2" bestFit="1" customWidth="1"/>
    <col min="12553" max="12553" width="9.44140625" style="2" bestFit="1" customWidth="1"/>
    <col min="12554" max="12554" width="11.44140625" style="2" bestFit="1" customWidth="1"/>
    <col min="12555" max="12794" width="8.88671875" style="2"/>
    <col min="12795" max="12795" width="13.5546875" style="2" bestFit="1" customWidth="1"/>
    <col min="12796" max="12797" width="8.88671875" style="2"/>
    <col min="12798" max="12798" width="26.6640625" style="2" customWidth="1"/>
    <col min="12799" max="12804" width="8.88671875" style="2"/>
    <col min="12805" max="12805" width="8.109375" style="2" bestFit="1" customWidth="1"/>
    <col min="12806" max="12807" width="6" style="2" bestFit="1" customWidth="1"/>
    <col min="12808" max="12808" width="10.44140625" style="2" bestFit="1" customWidth="1"/>
    <col min="12809" max="12809" width="9.44140625" style="2" bestFit="1" customWidth="1"/>
    <col min="12810" max="12810" width="11.44140625" style="2" bestFit="1" customWidth="1"/>
    <col min="12811" max="13050" width="8.88671875" style="2"/>
    <col min="13051" max="13051" width="13.5546875" style="2" bestFit="1" customWidth="1"/>
    <col min="13052" max="13053" width="8.88671875" style="2"/>
    <col min="13054" max="13054" width="26.6640625" style="2" customWidth="1"/>
    <col min="13055" max="13060" width="8.88671875" style="2"/>
    <col min="13061" max="13061" width="8.109375" style="2" bestFit="1" customWidth="1"/>
    <col min="13062" max="13063" width="6" style="2" bestFit="1" customWidth="1"/>
    <col min="13064" max="13064" width="10.44140625" style="2" bestFit="1" customWidth="1"/>
    <col min="13065" max="13065" width="9.44140625" style="2" bestFit="1" customWidth="1"/>
    <col min="13066" max="13066" width="11.44140625" style="2" bestFit="1" customWidth="1"/>
    <col min="13067" max="13306" width="8.88671875" style="2"/>
    <col min="13307" max="13307" width="13.5546875" style="2" bestFit="1" customWidth="1"/>
    <col min="13308" max="13309" width="8.88671875" style="2"/>
    <col min="13310" max="13310" width="26.6640625" style="2" customWidth="1"/>
    <col min="13311" max="13316" width="8.88671875" style="2"/>
    <col min="13317" max="13317" width="8.109375" style="2" bestFit="1" customWidth="1"/>
    <col min="13318" max="13319" width="6" style="2" bestFit="1" customWidth="1"/>
    <col min="13320" max="13320" width="10.44140625" style="2" bestFit="1" customWidth="1"/>
    <col min="13321" max="13321" width="9.44140625" style="2" bestFit="1" customWidth="1"/>
    <col min="13322" max="13322" width="11.44140625" style="2" bestFit="1" customWidth="1"/>
    <col min="13323" max="13562" width="8.88671875" style="2"/>
    <col min="13563" max="13563" width="13.5546875" style="2" bestFit="1" customWidth="1"/>
    <col min="13564" max="13565" width="8.88671875" style="2"/>
    <col min="13566" max="13566" width="26.6640625" style="2" customWidth="1"/>
    <col min="13567" max="13572" width="8.88671875" style="2"/>
    <col min="13573" max="13573" width="8.109375" style="2" bestFit="1" customWidth="1"/>
    <col min="13574" max="13575" width="6" style="2" bestFit="1" customWidth="1"/>
    <col min="13576" max="13576" width="10.44140625" style="2" bestFit="1" customWidth="1"/>
    <col min="13577" max="13577" width="9.44140625" style="2" bestFit="1" customWidth="1"/>
    <col min="13578" max="13578" width="11.44140625" style="2" bestFit="1" customWidth="1"/>
    <col min="13579" max="13818" width="8.88671875" style="2"/>
    <col min="13819" max="13819" width="13.5546875" style="2" bestFit="1" customWidth="1"/>
    <col min="13820" max="13821" width="8.88671875" style="2"/>
    <col min="13822" max="13822" width="26.6640625" style="2" customWidth="1"/>
    <col min="13823" max="13828" width="8.88671875" style="2"/>
    <col min="13829" max="13829" width="8.109375" style="2" bestFit="1" customWidth="1"/>
    <col min="13830" max="13831" width="6" style="2" bestFit="1" customWidth="1"/>
    <col min="13832" max="13832" width="10.44140625" style="2" bestFit="1" customWidth="1"/>
    <col min="13833" max="13833" width="9.44140625" style="2" bestFit="1" customWidth="1"/>
    <col min="13834" max="13834" width="11.44140625" style="2" bestFit="1" customWidth="1"/>
    <col min="13835" max="14074" width="8.88671875" style="2"/>
    <col min="14075" max="14075" width="13.5546875" style="2" bestFit="1" customWidth="1"/>
    <col min="14076" max="14077" width="8.88671875" style="2"/>
    <col min="14078" max="14078" width="26.6640625" style="2" customWidth="1"/>
    <col min="14079" max="14084" width="8.88671875" style="2"/>
    <col min="14085" max="14085" width="8.109375" style="2" bestFit="1" customWidth="1"/>
    <col min="14086" max="14087" width="6" style="2" bestFit="1" customWidth="1"/>
    <col min="14088" max="14088" width="10.44140625" style="2" bestFit="1" customWidth="1"/>
    <col min="14089" max="14089" width="9.44140625" style="2" bestFit="1" customWidth="1"/>
    <col min="14090" max="14090" width="11.44140625" style="2" bestFit="1" customWidth="1"/>
    <col min="14091" max="14330" width="8.88671875" style="2"/>
    <col min="14331" max="14331" width="13.5546875" style="2" bestFit="1" customWidth="1"/>
    <col min="14332" max="14333" width="8.88671875" style="2"/>
    <col min="14334" max="14334" width="26.6640625" style="2" customWidth="1"/>
    <col min="14335" max="14340" width="8.88671875" style="2"/>
    <col min="14341" max="14341" width="8.109375" style="2" bestFit="1" customWidth="1"/>
    <col min="14342" max="14343" width="6" style="2" bestFit="1" customWidth="1"/>
    <col min="14344" max="14344" width="10.44140625" style="2" bestFit="1" customWidth="1"/>
    <col min="14345" max="14345" width="9.44140625" style="2" bestFit="1" customWidth="1"/>
    <col min="14346" max="14346" width="11.44140625" style="2" bestFit="1" customWidth="1"/>
    <col min="14347" max="14586" width="8.88671875" style="2"/>
    <col min="14587" max="14587" width="13.5546875" style="2" bestFit="1" customWidth="1"/>
    <col min="14588" max="14589" width="8.88671875" style="2"/>
    <col min="14590" max="14590" width="26.6640625" style="2" customWidth="1"/>
    <col min="14591" max="14596" width="8.88671875" style="2"/>
    <col min="14597" max="14597" width="8.109375" style="2" bestFit="1" customWidth="1"/>
    <col min="14598" max="14599" width="6" style="2" bestFit="1" customWidth="1"/>
    <col min="14600" max="14600" width="10.44140625" style="2" bestFit="1" customWidth="1"/>
    <col min="14601" max="14601" width="9.44140625" style="2" bestFit="1" customWidth="1"/>
    <col min="14602" max="14602" width="11.44140625" style="2" bestFit="1" customWidth="1"/>
    <col min="14603" max="14842" width="8.88671875" style="2"/>
    <col min="14843" max="14843" width="13.5546875" style="2" bestFit="1" customWidth="1"/>
    <col min="14844" max="14845" width="8.88671875" style="2"/>
    <col min="14846" max="14846" width="26.6640625" style="2" customWidth="1"/>
    <col min="14847" max="14852" width="8.88671875" style="2"/>
    <col min="14853" max="14853" width="8.109375" style="2" bestFit="1" customWidth="1"/>
    <col min="14854" max="14855" width="6" style="2" bestFit="1" customWidth="1"/>
    <col min="14856" max="14856" width="10.44140625" style="2" bestFit="1" customWidth="1"/>
    <col min="14857" max="14857" width="9.44140625" style="2" bestFit="1" customWidth="1"/>
    <col min="14858" max="14858" width="11.44140625" style="2" bestFit="1" customWidth="1"/>
    <col min="14859" max="15098" width="8.88671875" style="2"/>
    <col min="15099" max="15099" width="13.5546875" style="2" bestFit="1" customWidth="1"/>
    <col min="15100" max="15101" width="8.88671875" style="2"/>
    <col min="15102" max="15102" width="26.6640625" style="2" customWidth="1"/>
    <col min="15103" max="15108" width="8.88671875" style="2"/>
    <col min="15109" max="15109" width="8.109375" style="2" bestFit="1" customWidth="1"/>
    <col min="15110" max="15111" width="6" style="2" bestFit="1" customWidth="1"/>
    <col min="15112" max="15112" width="10.44140625" style="2" bestFit="1" customWidth="1"/>
    <col min="15113" max="15113" width="9.44140625" style="2" bestFit="1" customWidth="1"/>
    <col min="15114" max="15114" width="11.44140625" style="2" bestFit="1" customWidth="1"/>
    <col min="15115" max="15354" width="8.88671875" style="2"/>
    <col min="15355" max="15355" width="13.5546875" style="2" bestFit="1" customWidth="1"/>
    <col min="15356" max="15357" width="8.88671875" style="2"/>
    <col min="15358" max="15358" width="26.6640625" style="2" customWidth="1"/>
    <col min="15359" max="15364" width="8.88671875" style="2"/>
    <col min="15365" max="15365" width="8.109375" style="2" bestFit="1" customWidth="1"/>
    <col min="15366" max="15367" width="6" style="2" bestFit="1" customWidth="1"/>
    <col min="15368" max="15368" width="10.44140625" style="2" bestFit="1" customWidth="1"/>
    <col min="15369" max="15369" width="9.44140625" style="2" bestFit="1" customWidth="1"/>
    <col min="15370" max="15370" width="11.44140625" style="2" bestFit="1" customWidth="1"/>
    <col min="15371" max="15610" width="8.88671875" style="2"/>
    <col min="15611" max="15611" width="13.5546875" style="2" bestFit="1" customWidth="1"/>
    <col min="15612" max="15613" width="8.88671875" style="2"/>
    <col min="15614" max="15614" width="26.6640625" style="2" customWidth="1"/>
    <col min="15615" max="15620" width="8.88671875" style="2"/>
    <col min="15621" max="15621" width="8.109375" style="2" bestFit="1" customWidth="1"/>
    <col min="15622" max="15623" width="6" style="2" bestFit="1" customWidth="1"/>
    <col min="15624" max="15624" width="10.44140625" style="2" bestFit="1" customWidth="1"/>
    <col min="15625" max="15625" width="9.44140625" style="2" bestFit="1" customWidth="1"/>
    <col min="15626" max="15626" width="11.44140625" style="2" bestFit="1" customWidth="1"/>
    <col min="15627" max="15866" width="8.88671875" style="2"/>
    <col min="15867" max="15867" width="13.5546875" style="2" bestFit="1" customWidth="1"/>
    <col min="15868" max="15869" width="8.88671875" style="2"/>
    <col min="15870" max="15870" width="26.6640625" style="2" customWidth="1"/>
    <col min="15871" max="15876" width="8.88671875" style="2"/>
    <col min="15877" max="15877" width="8.109375" style="2" bestFit="1" customWidth="1"/>
    <col min="15878" max="15879" width="6" style="2" bestFit="1" customWidth="1"/>
    <col min="15880" max="15880" width="10.44140625" style="2" bestFit="1" customWidth="1"/>
    <col min="15881" max="15881" width="9.44140625" style="2" bestFit="1" customWidth="1"/>
    <col min="15882" max="15882" width="11.44140625" style="2" bestFit="1" customWidth="1"/>
    <col min="15883" max="16122" width="8.88671875" style="2"/>
    <col min="16123" max="16123" width="13.5546875" style="2" bestFit="1" customWidth="1"/>
    <col min="16124" max="16125" width="8.88671875" style="2"/>
    <col min="16126" max="16126" width="26.6640625" style="2" customWidth="1"/>
    <col min="16127" max="16132" width="8.88671875" style="2"/>
    <col min="16133" max="16133" width="8.109375" style="2" bestFit="1" customWidth="1"/>
    <col min="16134" max="16135" width="6" style="2" bestFit="1" customWidth="1"/>
    <col min="16136" max="16136" width="10.44140625" style="2" bestFit="1" customWidth="1"/>
    <col min="16137" max="16137" width="9.44140625" style="2" bestFit="1" customWidth="1"/>
    <col min="16138" max="16138" width="11.44140625" style="2" bestFit="1" customWidth="1"/>
    <col min="16139" max="16384" width="8.88671875" style="2"/>
  </cols>
  <sheetData>
    <row r="1" spans="1:15" x14ac:dyDescent="0.3">
      <c r="A1" s="1" t="s">
        <v>0</v>
      </c>
      <c r="B1" s="1" t="s">
        <v>1</v>
      </c>
    </row>
    <row r="3" spans="1:15" x14ac:dyDescent="0.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18" t="s">
        <v>288</v>
      </c>
      <c r="M3" s="19"/>
      <c r="N3" s="20"/>
    </row>
    <row r="4" spans="1:15" x14ac:dyDescent="0.3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17" t="s">
        <v>14</v>
      </c>
      <c r="M4" s="14" t="s">
        <v>16</v>
      </c>
      <c r="N4" s="15" t="s">
        <v>17</v>
      </c>
      <c r="O4" s="10"/>
    </row>
    <row r="5" spans="1:15" x14ac:dyDescent="0.25">
      <c r="A5" s="3" t="s">
        <v>18</v>
      </c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5">
        <v>1</v>
      </c>
      <c r="H5" s="6">
        <v>241.5</v>
      </c>
      <c r="I5" s="6">
        <v>26.535399999999999</v>
      </c>
      <c r="J5" s="6">
        <v>22.75</v>
      </c>
      <c r="K5" s="6">
        <v>22.5</v>
      </c>
      <c r="L5" s="8">
        <v>1</v>
      </c>
      <c r="M5" s="16">
        <f>L5/G5*I5*J5*K5*0.0254*0.0254*0.0254</f>
        <v>0.22258234194732893</v>
      </c>
      <c r="N5" s="16">
        <f>M5*35.3147</f>
        <v>7.8604286311673377</v>
      </c>
    </row>
    <row r="6" spans="1:15" x14ac:dyDescent="0.25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5">
        <v>1</v>
      </c>
      <c r="H6" s="6">
        <v>85</v>
      </c>
      <c r="I6" s="6">
        <v>20.078699999999998</v>
      </c>
      <c r="J6" s="6">
        <v>20.078699999999998</v>
      </c>
      <c r="K6" s="6">
        <v>18.503900000000002</v>
      </c>
      <c r="L6" s="8">
        <v>1</v>
      </c>
      <c r="M6" s="16">
        <f>L6/G6*I6*J6*K6*0.0254*0.0254*0.0254</f>
        <v>0.12224626651946691</v>
      </c>
      <c r="N6" s="16">
        <f>M6*35.3147</f>
        <v>4.3170902282550179</v>
      </c>
    </row>
    <row r="7" spans="1:15" x14ac:dyDescent="0.25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5">
        <v>1</v>
      </c>
      <c r="H7" s="6">
        <v>171</v>
      </c>
      <c r="I7" s="6">
        <v>42</v>
      </c>
      <c r="J7" s="6">
        <v>22</v>
      </c>
      <c r="K7" s="6">
        <v>10.5</v>
      </c>
      <c r="L7" s="8">
        <v>8</v>
      </c>
      <c r="M7" s="16">
        <f>L7/G7*I7*J7*K7*0.0254*0.0254*0.0254</f>
        <v>1.2718983594239999</v>
      </c>
      <c r="N7" s="16">
        <f>M7*35.3147</f>
        <v>44.916708993550728</v>
      </c>
    </row>
    <row r="8" spans="1:15" x14ac:dyDescent="0.25">
      <c r="A8" s="3" t="s">
        <v>36</v>
      </c>
      <c r="B8" s="3" t="s">
        <v>37</v>
      </c>
      <c r="C8" s="3" t="s">
        <v>38</v>
      </c>
      <c r="D8" s="3" t="s">
        <v>39</v>
      </c>
      <c r="E8" s="3" t="s">
        <v>40</v>
      </c>
      <c r="F8" s="3" t="s">
        <v>41</v>
      </c>
      <c r="G8" s="5">
        <v>1</v>
      </c>
      <c r="H8" s="6">
        <v>150</v>
      </c>
      <c r="I8" s="6">
        <v>29.75</v>
      </c>
      <c r="J8" s="6">
        <v>26.5</v>
      </c>
      <c r="K8" s="6">
        <v>27.25</v>
      </c>
      <c r="L8" s="8">
        <v>1</v>
      </c>
      <c r="M8" s="16">
        <f>L8/G8*I8*J8*K8*0.0254*0.0254*0.0254</f>
        <v>0.35204688058224998</v>
      </c>
      <c r="N8" s="16">
        <f>M8*35.3147</f>
        <v>12.432429973697984</v>
      </c>
    </row>
    <row r="9" spans="1:15" x14ac:dyDescent="0.25">
      <c r="A9" s="3" t="s">
        <v>43</v>
      </c>
      <c r="B9" s="3" t="s">
        <v>44</v>
      </c>
      <c r="C9" s="3" t="s">
        <v>45</v>
      </c>
      <c r="D9" s="3" t="s">
        <v>46</v>
      </c>
      <c r="E9" s="3" t="s">
        <v>47</v>
      </c>
      <c r="F9" s="3" t="s">
        <v>48</v>
      </c>
      <c r="G9" s="5">
        <v>1</v>
      </c>
      <c r="H9" s="6">
        <v>138</v>
      </c>
      <c r="I9" s="6">
        <v>42</v>
      </c>
      <c r="J9" s="6">
        <v>11.5</v>
      </c>
      <c r="K9" s="6">
        <v>20.5</v>
      </c>
      <c r="L9" s="8">
        <v>2</v>
      </c>
      <c r="M9" s="16">
        <f>L9/G9*I9*J9*K9*0.0254*0.0254*0.0254</f>
        <v>0.32451302839199997</v>
      </c>
      <c r="N9" s="16">
        <f>M9*35.3147</f>
        <v>11.460080243754962</v>
      </c>
    </row>
    <row r="10" spans="1:15" x14ac:dyDescent="0.25">
      <c r="A10" s="3" t="s">
        <v>49</v>
      </c>
      <c r="B10" s="3" t="s">
        <v>50</v>
      </c>
      <c r="C10" s="3" t="s">
        <v>45</v>
      </c>
      <c r="D10" s="3" t="s">
        <v>46</v>
      </c>
      <c r="E10" s="3" t="s">
        <v>51</v>
      </c>
      <c r="F10" s="3" t="s">
        <v>52</v>
      </c>
      <c r="G10" s="5">
        <v>1</v>
      </c>
      <c r="H10" s="6">
        <v>138</v>
      </c>
      <c r="I10" s="6">
        <v>42</v>
      </c>
      <c r="J10" s="6">
        <v>11.5</v>
      </c>
      <c r="K10" s="6">
        <v>20.5</v>
      </c>
      <c r="L10" s="8">
        <v>2</v>
      </c>
      <c r="M10" s="16">
        <f>L10/G10*I10*J10*K10*0.0254*0.0254*0.0254</f>
        <v>0.32451302839199997</v>
      </c>
      <c r="N10" s="16">
        <f>M10*35.3147</f>
        <v>11.460080243754962</v>
      </c>
    </row>
    <row r="11" spans="1:15" x14ac:dyDescent="0.25">
      <c r="A11" s="3" t="s">
        <v>57</v>
      </c>
      <c r="B11" s="3" t="s">
        <v>58</v>
      </c>
      <c r="C11" s="3" t="s">
        <v>59</v>
      </c>
      <c r="D11" s="3" t="s">
        <v>60</v>
      </c>
      <c r="E11" s="3" t="s">
        <v>61</v>
      </c>
      <c r="F11" s="3" t="s">
        <v>54</v>
      </c>
      <c r="G11" s="5">
        <v>1</v>
      </c>
      <c r="H11" s="6">
        <v>180</v>
      </c>
      <c r="I11" s="6">
        <v>31.5</v>
      </c>
      <c r="J11" s="6">
        <v>28</v>
      </c>
      <c r="K11" s="6">
        <v>18</v>
      </c>
      <c r="L11" s="8">
        <v>1</v>
      </c>
      <c r="M11" s="16">
        <f>L11/G11*I11*J11*K11*0.0254*0.0254*0.0254</f>
        <v>0.26016102806399993</v>
      </c>
      <c r="N11" s="16">
        <f>M11*35.3147</f>
        <v>9.1875086577717386</v>
      </c>
    </row>
    <row r="12" spans="1:15" x14ac:dyDescent="0.25">
      <c r="A12" s="3" t="s">
        <v>62</v>
      </c>
      <c r="B12" s="3" t="s">
        <v>63</v>
      </c>
      <c r="C12" s="3" t="s">
        <v>64</v>
      </c>
      <c r="D12" s="3" t="s">
        <v>65</v>
      </c>
      <c r="E12" s="3" t="s">
        <v>66</v>
      </c>
      <c r="F12" s="3" t="s">
        <v>67</v>
      </c>
      <c r="G12" s="5">
        <v>1</v>
      </c>
      <c r="H12" s="6">
        <v>154</v>
      </c>
      <c r="I12" s="6">
        <v>29.75</v>
      </c>
      <c r="J12" s="6">
        <v>26.75</v>
      </c>
      <c r="K12" s="6">
        <v>20.75</v>
      </c>
      <c r="L12" s="8">
        <v>1</v>
      </c>
      <c r="M12" s="16">
        <f>L12/G12*I12*J12*K12*0.0254*0.0254*0.0254</f>
        <v>0.27060138016712498</v>
      </c>
      <c r="N12" s="16">
        <f>M12*35.3147</f>
        <v>9.5562065601879684</v>
      </c>
    </row>
    <row r="13" spans="1:15" x14ac:dyDescent="0.25">
      <c r="A13" s="3" t="s">
        <v>68</v>
      </c>
      <c r="B13" s="3" t="s">
        <v>69</v>
      </c>
      <c r="C13" s="3" t="s">
        <v>70</v>
      </c>
      <c r="D13" s="3" t="s">
        <v>71</v>
      </c>
      <c r="E13" s="3" t="s">
        <v>72</v>
      </c>
      <c r="F13" s="3" t="s">
        <v>56</v>
      </c>
      <c r="G13" s="5">
        <v>1</v>
      </c>
      <c r="H13" s="6">
        <v>260</v>
      </c>
      <c r="I13" s="6">
        <v>32</v>
      </c>
      <c r="J13" s="6">
        <v>28.75</v>
      </c>
      <c r="K13" s="6">
        <v>16.75</v>
      </c>
      <c r="L13" s="8">
        <v>7</v>
      </c>
      <c r="M13" s="16">
        <f>L13/G13*I13*J13*K13*0.0254*0.0254*0.0254</f>
        <v>1.7676725936799995</v>
      </c>
      <c r="N13" s="16">
        <f>M13*35.3147</f>
        <v>62.42482734403108</v>
      </c>
    </row>
    <row r="14" spans="1:15" x14ac:dyDescent="0.25">
      <c r="A14" s="3" t="s">
        <v>73</v>
      </c>
      <c r="B14" s="3" t="s">
        <v>74</v>
      </c>
      <c r="C14" s="3" t="s">
        <v>75</v>
      </c>
      <c r="D14" s="3" t="s">
        <v>76</v>
      </c>
      <c r="E14" s="3" t="s">
        <v>77</v>
      </c>
      <c r="F14" s="3" t="s">
        <v>78</v>
      </c>
      <c r="G14" s="5">
        <v>1</v>
      </c>
      <c r="H14" s="6">
        <v>76.19</v>
      </c>
      <c r="I14" s="6">
        <v>27</v>
      </c>
      <c r="J14" s="6">
        <v>27</v>
      </c>
      <c r="K14" s="6">
        <v>7</v>
      </c>
      <c r="L14" s="8">
        <v>1</v>
      </c>
      <c r="M14" s="16">
        <f>L14/G14*I14*J14*K14*0.0254*0.0254*0.0254</f>
        <v>8.3623187591999992E-2</v>
      </c>
      <c r="N14" s="16">
        <f>M14*35.3147</f>
        <v>2.9531277828552023</v>
      </c>
    </row>
    <row r="15" spans="1:15" x14ac:dyDescent="0.25">
      <c r="A15" s="3" t="s">
        <v>79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84</v>
      </c>
      <c r="G15" s="5">
        <v>1</v>
      </c>
      <c r="H15" s="6">
        <v>90</v>
      </c>
      <c r="I15" s="6">
        <v>25.5</v>
      </c>
      <c r="J15" s="6">
        <v>25.5</v>
      </c>
      <c r="K15" s="6">
        <v>7.5</v>
      </c>
      <c r="L15" s="8">
        <v>2</v>
      </c>
      <c r="M15" s="16">
        <f>L15/G15*I15*J15*K15*0.0254*0.0254*0.0254</f>
        <v>0.15983532548999999</v>
      </c>
      <c r="N15" s="16">
        <f>M15*35.3147</f>
        <v>5.6445365690817031</v>
      </c>
    </row>
    <row r="16" spans="1:15" x14ac:dyDescent="0.25">
      <c r="A16" s="3" t="s">
        <v>85</v>
      </c>
      <c r="B16" s="3" t="s">
        <v>86</v>
      </c>
      <c r="C16" s="3" t="s">
        <v>87</v>
      </c>
      <c r="D16" s="3" t="s">
        <v>88</v>
      </c>
      <c r="E16" s="3" t="s">
        <v>89</v>
      </c>
      <c r="F16" s="3" t="s">
        <v>56</v>
      </c>
      <c r="G16" s="5">
        <v>1</v>
      </c>
      <c r="H16" s="6">
        <v>190</v>
      </c>
      <c r="I16" s="6">
        <v>52.75</v>
      </c>
      <c r="J16" s="6">
        <v>36.5</v>
      </c>
      <c r="K16" s="6">
        <v>8.4646000000000008</v>
      </c>
      <c r="L16" s="8">
        <v>3</v>
      </c>
      <c r="M16" s="16">
        <f>L16/G16*I16*J16*K16*0.0254*0.0254*0.0254</f>
        <v>0.80120596335583616</v>
      </c>
      <c r="N16" s="16">
        <f>M16*35.3147</f>
        <v>28.294348234122349</v>
      </c>
    </row>
    <row r="17" spans="1:14" x14ac:dyDescent="0.25">
      <c r="A17" s="3" t="s">
        <v>90</v>
      </c>
      <c r="B17" s="3" t="s">
        <v>91</v>
      </c>
      <c r="C17" s="3" t="s">
        <v>92</v>
      </c>
      <c r="D17" s="3" t="s">
        <v>93</v>
      </c>
      <c r="E17" s="3" t="s">
        <v>94</v>
      </c>
      <c r="F17" s="3" t="s">
        <v>56</v>
      </c>
      <c r="G17" s="5">
        <v>1</v>
      </c>
      <c r="H17" s="6">
        <v>193</v>
      </c>
      <c r="I17" s="6">
        <v>72</v>
      </c>
      <c r="J17" s="6">
        <v>40.75</v>
      </c>
      <c r="K17" s="6">
        <v>4.25</v>
      </c>
      <c r="L17" s="8">
        <v>5</v>
      </c>
      <c r="M17" s="16">
        <f>L17/G17*I17*J17*K17*0.0254*0.0254*0.0254</f>
        <v>1.0216924727399999</v>
      </c>
      <c r="N17" s="16">
        <f>M17*35.3147</f>
        <v>36.080763167071275</v>
      </c>
    </row>
    <row r="18" spans="1:14" x14ac:dyDescent="0.25">
      <c r="A18" s="3" t="s">
        <v>95</v>
      </c>
      <c r="B18" s="3" t="s">
        <v>96</v>
      </c>
      <c r="C18" s="3" t="s">
        <v>92</v>
      </c>
      <c r="D18" s="3" t="s">
        <v>97</v>
      </c>
      <c r="E18" s="3" t="s">
        <v>98</v>
      </c>
      <c r="F18" s="3" t="s">
        <v>99</v>
      </c>
      <c r="G18" s="5">
        <v>1</v>
      </c>
      <c r="H18" s="6">
        <v>116.52</v>
      </c>
      <c r="I18" s="6">
        <v>33.5</v>
      </c>
      <c r="J18" s="6">
        <v>14.25</v>
      </c>
      <c r="K18" s="6">
        <v>4.25</v>
      </c>
      <c r="L18" s="8">
        <v>8</v>
      </c>
      <c r="M18" s="16">
        <f>L18/G18*I18*J18*K18*0.0254*0.0254*0.0254</f>
        <v>0.26597433901799999</v>
      </c>
      <c r="N18" s="16">
        <f>M18*35.3147</f>
        <v>9.3928039901189653</v>
      </c>
    </row>
    <row r="19" spans="1:14" x14ac:dyDescent="0.25">
      <c r="A19" s="3" t="s">
        <v>100</v>
      </c>
      <c r="B19" s="3" t="s">
        <v>101</v>
      </c>
      <c r="C19" s="3" t="s">
        <v>92</v>
      </c>
      <c r="D19" s="3" t="s">
        <v>102</v>
      </c>
      <c r="E19" s="3" t="s">
        <v>103</v>
      </c>
      <c r="F19" s="3" t="s">
        <v>56</v>
      </c>
      <c r="G19" s="5">
        <v>1</v>
      </c>
      <c r="H19" s="6">
        <v>193</v>
      </c>
      <c r="I19" s="6">
        <v>70.75</v>
      </c>
      <c r="J19" s="6">
        <v>34.75</v>
      </c>
      <c r="K19" s="6">
        <v>4.25</v>
      </c>
      <c r="L19" s="8">
        <v>1</v>
      </c>
      <c r="M19" s="16">
        <f>L19/G19*I19*J19*K19*0.0254*0.0254*0.0254</f>
        <v>0.17122663940087499</v>
      </c>
      <c r="N19" s="16">
        <f>M19*35.3147</f>
        <v>6.0468174024500803</v>
      </c>
    </row>
    <row r="20" spans="1:14" x14ac:dyDescent="0.25">
      <c r="A20" s="3" t="s">
        <v>104</v>
      </c>
      <c r="B20" s="3" t="s">
        <v>105</v>
      </c>
      <c r="C20" s="3" t="s">
        <v>92</v>
      </c>
      <c r="D20" s="3" t="s">
        <v>106</v>
      </c>
      <c r="E20" s="3" t="s">
        <v>107</v>
      </c>
      <c r="F20" s="3" t="s">
        <v>99</v>
      </c>
      <c r="G20" s="5">
        <v>1</v>
      </c>
      <c r="H20" s="6">
        <v>116.52</v>
      </c>
      <c r="I20" s="6">
        <v>40</v>
      </c>
      <c r="J20" s="6">
        <v>14.5</v>
      </c>
      <c r="K20" s="6">
        <v>4.25</v>
      </c>
      <c r="L20" s="8">
        <v>1</v>
      </c>
      <c r="M20" s="16">
        <f>L20/G20*I20*J20*K20*0.0254*0.0254*0.0254</f>
        <v>4.0394112759999996E-2</v>
      </c>
      <c r="N20" s="16">
        <f>M20*35.3147</f>
        <v>1.4265059738855719</v>
      </c>
    </row>
    <row r="21" spans="1:14" x14ac:dyDescent="0.25">
      <c r="A21" s="3" t="s">
        <v>108</v>
      </c>
      <c r="B21" s="3" t="s">
        <v>109</v>
      </c>
      <c r="C21" s="3" t="s">
        <v>110</v>
      </c>
      <c r="D21" s="3" t="s">
        <v>111</v>
      </c>
      <c r="E21" s="3" t="s">
        <v>112</v>
      </c>
      <c r="F21" s="3" t="s">
        <v>113</v>
      </c>
      <c r="G21" s="5">
        <v>1</v>
      </c>
      <c r="H21" s="6">
        <v>310</v>
      </c>
      <c r="I21" s="6">
        <v>58.75</v>
      </c>
      <c r="J21" s="6">
        <v>33.5</v>
      </c>
      <c r="K21" s="6">
        <v>13</v>
      </c>
      <c r="L21" s="8">
        <v>2</v>
      </c>
      <c r="M21" s="16">
        <f>L21/G21*I21*J21*K21*0.0254*0.0254*0.0254</f>
        <v>0.83854654870999989</v>
      </c>
      <c r="N21" s="16">
        <f>M21*35.3147</f>
        <v>29.613019803729035</v>
      </c>
    </row>
    <row r="22" spans="1:14" x14ac:dyDescent="0.25">
      <c r="A22" s="3" t="s">
        <v>114</v>
      </c>
      <c r="B22" s="3" t="s">
        <v>115</v>
      </c>
      <c r="C22" s="3" t="s">
        <v>116</v>
      </c>
      <c r="D22" s="3" t="s">
        <v>117</v>
      </c>
      <c r="E22" s="3" t="s">
        <v>118</v>
      </c>
      <c r="F22" s="3" t="s">
        <v>119</v>
      </c>
      <c r="G22" s="5">
        <v>1</v>
      </c>
      <c r="H22" s="6">
        <v>255</v>
      </c>
      <c r="I22" s="6">
        <v>35.25</v>
      </c>
      <c r="J22" s="6">
        <v>19.75</v>
      </c>
      <c r="K22" s="6">
        <v>32.25</v>
      </c>
      <c r="L22" s="8">
        <v>1</v>
      </c>
      <c r="M22" s="16">
        <f>L22/G22*I22*J22*K22*0.0254*0.0254*0.0254</f>
        <v>0.36792312907162489</v>
      </c>
      <c r="N22" s="16">
        <f>M22*35.3147</f>
        <v>12.993094926225712</v>
      </c>
    </row>
    <row r="23" spans="1:14" x14ac:dyDescent="0.25">
      <c r="A23" s="3" t="s">
        <v>120</v>
      </c>
      <c r="B23" s="3" t="s">
        <v>121</v>
      </c>
      <c r="C23" s="3" t="s">
        <v>122</v>
      </c>
      <c r="D23" s="3" t="s">
        <v>123</v>
      </c>
      <c r="E23" s="3" t="s">
        <v>124</v>
      </c>
      <c r="F23" s="3" t="s">
        <v>125</v>
      </c>
      <c r="G23" s="5">
        <v>1</v>
      </c>
      <c r="H23" s="6">
        <v>264</v>
      </c>
      <c r="I23" s="6">
        <v>38.75</v>
      </c>
      <c r="J23" s="6">
        <v>19</v>
      </c>
      <c r="K23" s="6">
        <v>27.75</v>
      </c>
      <c r="L23" s="8">
        <v>3</v>
      </c>
      <c r="M23" s="16">
        <f>L23/G23*I23*J23*K23*0.0254*0.0254*0.0254</f>
        <v>1.0044092411774999</v>
      </c>
      <c r="N23" s="16">
        <f>M23*35.3147</f>
        <v>35.470411029411054</v>
      </c>
    </row>
    <row r="24" spans="1:14" x14ac:dyDescent="0.25">
      <c r="A24" s="3" t="s">
        <v>126</v>
      </c>
      <c r="B24" s="3" t="s">
        <v>127</v>
      </c>
      <c r="C24" s="3" t="s">
        <v>128</v>
      </c>
      <c r="D24" s="3" t="s">
        <v>129</v>
      </c>
      <c r="E24" s="3" t="s">
        <v>130</v>
      </c>
      <c r="F24" s="3" t="s">
        <v>131</v>
      </c>
      <c r="G24" s="5">
        <v>1</v>
      </c>
      <c r="H24" s="6">
        <v>155.34</v>
      </c>
      <c r="I24" s="6">
        <v>48.031499999999994</v>
      </c>
      <c r="J24" s="6">
        <v>30.118099999999998</v>
      </c>
      <c r="K24" s="6">
        <v>4.7244000000000002</v>
      </c>
      <c r="L24" s="8">
        <v>4</v>
      </c>
      <c r="M24" s="16">
        <f>L24/G24*I24*J24*K24*0.0254*0.0254*0.0254</f>
        <v>0.44798298849621848</v>
      </c>
      <c r="N24" s="16">
        <f>M24*35.3147</f>
        <v>15.820384843847407</v>
      </c>
    </row>
    <row r="25" spans="1:14" x14ac:dyDescent="0.25">
      <c r="A25" s="3" t="s">
        <v>132</v>
      </c>
      <c r="B25" s="3" t="s">
        <v>133</v>
      </c>
      <c r="C25" s="3" t="s">
        <v>128</v>
      </c>
      <c r="D25" s="3" t="s">
        <v>134</v>
      </c>
      <c r="E25" s="3" t="s">
        <v>135</v>
      </c>
      <c r="F25" s="3" t="s">
        <v>53</v>
      </c>
      <c r="G25" s="5">
        <v>1</v>
      </c>
      <c r="H25" s="6">
        <v>19.66</v>
      </c>
      <c r="I25" s="6">
        <v>13.3858</v>
      </c>
      <c r="J25" s="6">
        <v>6.1024000000000003</v>
      </c>
      <c r="K25" s="6">
        <v>2.75</v>
      </c>
      <c r="L25" s="8">
        <v>14</v>
      </c>
      <c r="M25" s="16">
        <f>L25/G25*I25*J25*K25*0.0254*0.0254*0.0254</f>
        <v>5.1535546115261614E-2</v>
      </c>
      <c r="N25" s="16">
        <f>M25*35.3147</f>
        <v>1.8199623503966293</v>
      </c>
    </row>
    <row r="26" spans="1:14" x14ac:dyDescent="0.25">
      <c r="A26" s="3" t="s">
        <v>136</v>
      </c>
      <c r="B26" s="3" t="s">
        <v>137</v>
      </c>
      <c r="C26" s="3" t="s">
        <v>138</v>
      </c>
      <c r="D26" s="3" t="s">
        <v>139</v>
      </c>
      <c r="E26" s="3" t="s">
        <v>140</v>
      </c>
      <c r="F26" s="3" t="s">
        <v>141</v>
      </c>
      <c r="G26" s="5">
        <v>1</v>
      </c>
      <c r="H26" s="6">
        <v>190</v>
      </c>
      <c r="I26" s="6">
        <v>30.5</v>
      </c>
      <c r="J26" s="6">
        <v>29</v>
      </c>
      <c r="K26" s="6">
        <v>29.5</v>
      </c>
      <c r="L26" s="8">
        <v>1</v>
      </c>
      <c r="M26" s="16">
        <f>L26/G26*I26*J26*K26*0.0254*0.0254*0.0254</f>
        <v>0.42758356418599996</v>
      </c>
      <c r="N26" s="16">
        <f>M26*35.3147</f>
        <v>15.099985294159334</v>
      </c>
    </row>
    <row r="27" spans="1:14" x14ac:dyDescent="0.25">
      <c r="A27" s="3" t="s">
        <v>142</v>
      </c>
      <c r="B27" s="3" t="s">
        <v>143</v>
      </c>
      <c r="C27" s="3" t="s">
        <v>144</v>
      </c>
      <c r="D27" s="3" t="s">
        <v>145</v>
      </c>
      <c r="E27" s="3" t="s">
        <v>146</v>
      </c>
      <c r="F27" s="3" t="s">
        <v>35</v>
      </c>
      <c r="G27" s="5">
        <v>1</v>
      </c>
      <c r="H27" s="6">
        <v>215</v>
      </c>
      <c r="I27" s="6">
        <v>33.799999999999997</v>
      </c>
      <c r="J27" s="6">
        <v>29.9</v>
      </c>
      <c r="K27" s="6">
        <v>32.799999999999997</v>
      </c>
      <c r="L27" s="8">
        <v>1</v>
      </c>
      <c r="M27" s="16">
        <f>L27/G27*I27*J27*K27*0.0254*0.0254*0.0254</f>
        <v>0.54320390352550385</v>
      </c>
      <c r="N27" s="16">
        <f>M27*35.3147</f>
        <v>19.183082891832111</v>
      </c>
    </row>
    <row r="28" spans="1:14" x14ac:dyDescent="0.25">
      <c r="A28" s="3" t="s">
        <v>147</v>
      </c>
      <c r="B28" s="3" t="s">
        <v>148</v>
      </c>
      <c r="C28" s="3" t="s">
        <v>149</v>
      </c>
      <c r="D28" s="3" t="s">
        <v>150</v>
      </c>
      <c r="E28" s="3" t="s">
        <v>151</v>
      </c>
      <c r="F28" s="3" t="s">
        <v>152</v>
      </c>
      <c r="G28" s="5">
        <v>1</v>
      </c>
      <c r="H28" s="6">
        <v>380</v>
      </c>
      <c r="I28" s="6">
        <v>32</v>
      </c>
      <c r="J28" s="6">
        <v>32</v>
      </c>
      <c r="K28" s="6">
        <v>31.5</v>
      </c>
      <c r="L28" s="8">
        <v>1</v>
      </c>
      <c r="M28" s="16">
        <f>L28/G28*I28*J28*K28*0.0254*0.0254*0.0254</f>
        <v>0.52858113638399984</v>
      </c>
      <c r="N28" s="16">
        <f>M28*35.3147</f>
        <v>18.666684257060041</v>
      </c>
    </row>
    <row r="29" spans="1:14" x14ac:dyDescent="0.25">
      <c r="A29" s="3" t="s">
        <v>153</v>
      </c>
      <c r="B29" s="3" t="s">
        <v>154</v>
      </c>
      <c r="C29" s="3" t="s">
        <v>155</v>
      </c>
      <c r="D29" s="3" t="s">
        <v>156</v>
      </c>
      <c r="E29" s="3" t="s">
        <v>157</v>
      </c>
      <c r="F29" s="3" t="s">
        <v>42</v>
      </c>
      <c r="G29" s="5">
        <v>1</v>
      </c>
      <c r="H29" s="6">
        <v>220</v>
      </c>
      <c r="I29" s="6">
        <v>33</v>
      </c>
      <c r="J29" s="6">
        <v>28.75</v>
      </c>
      <c r="K29" s="6">
        <v>29.9</v>
      </c>
      <c r="L29" s="8">
        <v>6</v>
      </c>
      <c r="M29" s="16">
        <f>L29/G29*I29*J29*K29*0.0254*0.0254*0.0254</f>
        <v>2.7891725184179998</v>
      </c>
      <c r="N29" s="16">
        <f>M29*35.3147</f>
        <v>98.498790736176147</v>
      </c>
    </row>
    <row r="30" spans="1:14" x14ac:dyDescent="0.25">
      <c r="A30" s="3" t="s">
        <v>158</v>
      </c>
      <c r="B30" s="3" t="s">
        <v>159</v>
      </c>
      <c r="C30" s="3" t="s">
        <v>160</v>
      </c>
      <c r="D30" s="3" t="s">
        <v>161</v>
      </c>
      <c r="E30" s="3" t="s">
        <v>162</v>
      </c>
      <c r="F30" s="3" t="s">
        <v>163</v>
      </c>
      <c r="G30" s="5">
        <v>1</v>
      </c>
      <c r="H30" s="6">
        <v>258.75</v>
      </c>
      <c r="I30" s="6">
        <v>34.25</v>
      </c>
      <c r="J30" s="6">
        <v>34</v>
      </c>
      <c r="K30" s="6">
        <v>27.75</v>
      </c>
      <c r="L30" s="8">
        <v>2</v>
      </c>
      <c r="M30" s="16">
        <f>L30/G30*I30*J30*K30*0.0254*0.0254*0.0254</f>
        <v>1.0590918495539998</v>
      </c>
      <c r="N30" s="16">
        <f>M30*35.3147</f>
        <v>37.401510939444641</v>
      </c>
    </row>
    <row r="31" spans="1:14" x14ac:dyDescent="0.25">
      <c r="A31" s="3" t="s">
        <v>164</v>
      </c>
      <c r="B31" s="3" t="s">
        <v>165</v>
      </c>
      <c r="C31" s="3" t="s">
        <v>166</v>
      </c>
      <c r="D31" s="3" t="s">
        <v>167</v>
      </c>
      <c r="E31" s="3" t="s">
        <v>168</v>
      </c>
      <c r="F31" s="3" t="s">
        <v>53</v>
      </c>
      <c r="G31" s="5">
        <v>1</v>
      </c>
      <c r="H31" s="6">
        <v>258.75</v>
      </c>
      <c r="I31" s="6">
        <v>26.75</v>
      </c>
      <c r="J31" s="6">
        <v>28</v>
      </c>
      <c r="K31" s="6">
        <v>25</v>
      </c>
      <c r="L31" s="8">
        <v>1</v>
      </c>
      <c r="M31" s="16">
        <f>L31/G31*I31*J31*K31*0.0254*0.0254*0.0254</f>
        <v>0.30684777339999997</v>
      </c>
      <c r="N31" s="16">
        <f>M31*35.3147</f>
        <v>10.83623706328898</v>
      </c>
    </row>
    <row r="32" spans="1:14" x14ac:dyDescent="0.25">
      <c r="A32" s="3" t="s">
        <v>169</v>
      </c>
      <c r="B32" s="3" t="s">
        <v>170</v>
      </c>
      <c r="C32" s="3" t="s">
        <v>171</v>
      </c>
      <c r="D32" s="3" t="s">
        <v>172</v>
      </c>
      <c r="E32" s="3" t="s">
        <v>173</v>
      </c>
      <c r="F32" s="3" t="s">
        <v>53</v>
      </c>
      <c r="G32" s="5">
        <v>1</v>
      </c>
      <c r="H32" s="6">
        <v>215</v>
      </c>
      <c r="I32" s="6">
        <v>27.8</v>
      </c>
      <c r="J32" s="6">
        <v>27</v>
      </c>
      <c r="K32" s="6">
        <v>22</v>
      </c>
      <c r="L32" s="8">
        <v>1</v>
      </c>
      <c r="M32" s="16">
        <f>L32/G32*I32*J32*K32*0.0254*0.0254*0.0254</f>
        <v>0.27060286524479993</v>
      </c>
      <c r="N32" s="16">
        <f>M32*35.3147</f>
        <v>9.5562590052605358</v>
      </c>
    </row>
    <row r="33" spans="1:14" x14ac:dyDescent="0.25">
      <c r="A33" s="3" t="s">
        <v>174</v>
      </c>
      <c r="B33" s="3" t="s">
        <v>175</v>
      </c>
      <c r="C33" s="3" t="s">
        <v>176</v>
      </c>
      <c r="D33" s="3" t="s">
        <v>177</v>
      </c>
      <c r="E33" s="3" t="s">
        <v>178</v>
      </c>
      <c r="F33" s="3" t="s">
        <v>179</v>
      </c>
      <c r="G33" s="5">
        <v>1</v>
      </c>
      <c r="H33" s="6">
        <v>210</v>
      </c>
      <c r="I33" s="6">
        <v>31</v>
      </c>
      <c r="J33" s="6">
        <v>29.75</v>
      </c>
      <c r="K33" s="6">
        <v>23.25</v>
      </c>
      <c r="L33" s="8">
        <v>2</v>
      </c>
      <c r="M33" s="16">
        <f>L33/G33*I33*J33*K33*0.0254*0.0254*0.0254</f>
        <v>0.70275309449099999</v>
      </c>
      <c r="N33" s="16">
        <f>M33*35.3147</f>
        <v>24.817514706021317</v>
      </c>
    </row>
    <row r="34" spans="1:14" x14ac:dyDescent="0.25">
      <c r="A34" s="3" t="s">
        <v>180</v>
      </c>
      <c r="B34" s="3" t="s">
        <v>181</v>
      </c>
      <c r="C34" s="3" t="s">
        <v>182</v>
      </c>
      <c r="D34" s="3" t="s">
        <v>183</v>
      </c>
      <c r="E34" s="3" t="s">
        <v>184</v>
      </c>
      <c r="F34" s="3" t="s">
        <v>185</v>
      </c>
      <c r="G34" s="5">
        <v>1</v>
      </c>
      <c r="H34" s="6">
        <v>231</v>
      </c>
      <c r="I34" s="6">
        <v>32.28</v>
      </c>
      <c r="J34" s="6">
        <v>30</v>
      </c>
      <c r="K34" s="6">
        <v>27.56</v>
      </c>
      <c r="L34" s="8">
        <v>5</v>
      </c>
      <c r="M34" s="16">
        <f>L34/G34*I34*J34*K34*0.0254*0.0254*0.0254</f>
        <v>2.1867802767532796</v>
      </c>
      <c r="N34" s="16">
        <f>M34*35.3147</f>
        <v>77.225489439459039</v>
      </c>
    </row>
    <row r="35" spans="1:14" x14ac:dyDescent="0.25">
      <c r="A35" s="3" t="s">
        <v>186</v>
      </c>
      <c r="B35" s="3" t="s">
        <v>187</v>
      </c>
      <c r="C35" s="3" t="s">
        <v>188</v>
      </c>
      <c r="D35" s="3" t="s">
        <v>189</v>
      </c>
      <c r="E35" s="3" t="s">
        <v>190</v>
      </c>
      <c r="F35" s="3" t="s">
        <v>52</v>
      </c>
      <c r="G35" s="5">
        <v>1</v>
      </c>
      <c r="H35" s="6">
        <v>183.15</v>
      </c>
      <c r="I35" s="6">
        <v>32.68</v>
      </c>
      <c r="J35" s="6">
        <v>32.68</v>
      </c>
      <c r="K35" s="6">
        <v>17.72</v>
      </c>
      <c r="L35" s="8">
        <v>1</v>
      </c>
      <c r="M35" s="16">
        <f>L35/G35*I35*J35*K35*0.0254*0.0254*0.0254</f>
        <v>0.31011942005101611</v>
      </c>
      <c r="N35" s="16">
        <f>M35*35.3147</f>
        <v>10.95177428327562</v>
      </c>
    </row>
    <row r="36" spans="1:14" x14ac:dyDescent="0.25">
      <c r="A36" s="3" t="s">
        <v>191</v>
      </c>
      <c r="B36" s="3" t="s">
        <v>192</v>
      </c>
      <c r="C36" s="3" t="s">
        <v>193</v>
      </c>
      <c r="D36" s="3" t="s">
        <v>194</v>
      </c>
      <c r="E36" s="3" t="s">
        <v>195</v>
      </c>
      <c r="F36" s="3" t="s">
        <v>42</v>
      </c>
      <c r="G36" s="5">
        <v>1</v>
      </c>
      <c r="H36" s="6">
        <v>316.25</v>
      </c>
      <c r="I36" s="6">
        <v>31.49</v>
      </c>
      <c r="J36" s="6">
        <v>29.72</v>
      </c>
      <c r="K36" s="6">
        <v>30.31</v>
      </c>
      <c r="L36" s="8">
        <v>2</v>
      </c>
      <c r="M36" s="16">
        <f>L36/G36*I36*J36*K36*0.0254*0.0254*0.0254</f>
        <v>0.92969083063681335</v>
      </c>
      <c r="N36" s="16">
        <f>M36*35.3147</f>
        <v>32.831752776689875</v>
      </c>
    </row>
    <row r="37" spans="1:14" x14ac:dyDescent="0.25">
      <c r="A37" s="3" t="s">
        <v>196</v>
      </c>
      <c r="B37" s="3" t="s">
        <v>197</v>
      </c>
      <c r="C37" s="3" t="s">
        <v>198</v>
      </c>
      <c r="D37" s="3" t="s">
        <v>199</v>
      </c>
      <c r="E37" s="3" t="s">
        <v>200</v>
      </c>
      <c r="F37" s="3" t="s">
        <v>201</v>
      </c>
      <c r="G37" s="5">
        <v>1</v>
      </c>
      <c r="H37" s="6">
        <v>276</v>
      </c>
      <c r="I37" s="6">
        <v>32.75</v>
      </c>
      <c r="J37" s="6">
        <v>32</v>
      </c>
      <c r="K37" s="6">
        <v>30.75</v>
      </c>
      <c r="L37" s="8">
        <v>3</v>
      </c>
      <c r="M37" s="16">
        <f>L37/G37*I37*J37*K37*0.0254*0.0254*0.0254</f>
        <v>1.5842685733919999</v>
      </c>
      <c r="N37" s="16">
        <f>M37*35.3147</f>
        <v>55.94796938876646</v>
      </c>
    </row>
    <row r="38" spans="1:14" x14ac:dyDescent="0.25">
      <c r="A38" s="3" t="s">
        <v>202</v>
      </c>
      <c r="B38" s="3" t="s">
        <v>203</v>
      </c>
      <c r="C38" s="3" t="s">
        <v>204</v>
      </c>
      <c r="D38" s="3" t="s">
        <v>205</v>
      </c>
      <c r="E38" s="3" t="s">
        <v>206</v>
      </c>
      <c r="F38" s="3" t="s">
        <v>207</v>
      </c>
      <c r="G38" s="5">
        <v>1</v>
      </c>
      <c r="H38" s="6">
        <v>285</v>
      </c>
      <c r="I38" s="6">
        <v>32.68</v>
      </c>
      <c r="J38" s="6">
        <v>30</v>
      </c>
      <c r="K38" s="6">
        <v>22.83</v>
      </c>
      <c r="L38" s="8">
        <v>1</v>
      </c>
      <c r="M38" s="16">
        <f>L38/G38*I38*J38*K38*0.0254*0.0254*0.0254</f>
        <v>0.36678398436604792</v>
      </c>
      <c r="N38" s="16">
        <f>M38*35.3147</f>
        <v>12.952866372691673</v>
      </c>
    </row>
    <row r="39" spans="1:14" x14ac:dyDescent="0.25">
      <c r="A39" s="3" t="s">
        <v>208</v>
      </c>
      <c r="B39" s="3" t="s">
        <v>209</v>
      </c>
      <c r="C39" s="3" t="s">
        <v>210</v>
      </c>
      <c r="D39" s="3" t="s">
        <v>211</v>
      </c>
      <c r="E39" s="3" t="s">
        <v>212</v>
      </c>
      <c r="F39" s="3" t="s">
        <v>55</v>
      </c>
      <c r="G39" s="5">
        <v>1</v>
      </c>
      <c r="H39" s="6">
        <v>190.4</v>
      </c>
      <c r="I39" s="6">
        <v>34</v>
      </c>
      <c r="J39" s="6">
        <v>29.5</v>
      </c>
      <c r="K39" s="6">
        <v>33.75</v>
      </c>
      <c r="L39" s="8">
        <v>3</v>
      </c>
      <c r="M39" s="16">
        <f>L39/G39*I39*J39*K39*0.0254*0.0254*0.0254</f>
        <v>1.6641678006899998</v>
      </c>
      <c r="N39" s="16">
        <f>M39*35.3147</f>
        <v>58.769586631027138</v>
      </c>
    </row>
    <row r="40" spans="1:14" x14ac:dyDescent="0.25">
      <c r="A40" s="3" t="s">
        <v>213</v>
      </c>
      <c r="B40" s="3" t="s">
        <v>214</v>
      </c>
      <c r="C40" s="3" t="s">
        <v>215</v>
      </c>
      <c r="D40" s="3" t="s">
        <v>216</v>
      </c>
      <c r="E40" s="3" t="s">
        <v>217</v>
      </c>
      <c r="F40" s="3" t="s">
        <v>55</v>
      </c>
      <c r="G40" s="5">
        <v>1</v>
      </c>
      <c r="H40" s="6">
        <v>275</v>
      </c>
      <c r="I40" s="6">
        <v>32.5</v>
      </c>
      <c r="J40" s="6">
        <v>30</v>
      </c>
      <c r="K40" s="6">
        <v>31.5</v>
      </c>
      <c r="L40" s="8">
        <v>3</v>
      </c>
      <c r="M40" s="16">
        <f>L40/G40*I40*J40*K40*0.0254*0.0254*0.0254</f>
        <v>1.5098631092999999</v>
      </c>
      <c r="N40" s="16">
        <f>M40*35.3147</f>
        <v>53.320362745996711</v>
      </c>
    </row>
    <row r="41" spans="1:14" x14ac:dyDescent="0.25">
      <c r="A41" s="3" t="s">
        <v>218</v>
      </c>
      <c r="B41" s="3" t="s">
        <v>219</v>
      </c>
      <c r="C41" s="3" t="s">
        <v>20</v>
      </c>
      <c r="D41" s="3" t="s">
        <v>220</v>
      </c>
      <c r="E41" s="3" t="s">
        <v>221</v>
      </c>
      <c r="F41" s="3" t="s">
        <v>222</v>
      </c>
      <c r="G41" s="5">
        <v>1</v>
      </c>
      <c r="H41" s="6">
        <v>152</v>
      </c>
      <c r="I41" s="6">
        <v>29.33</v>
      </c>
      <c r="J41" s="6">
        <v>24.21</v>
      </c>
      <c r="K41" s="6">
        <v>5.78</v>
      </c>
      <c r="L41" s="8">
        <v>1</v>
      </c>
      <c r="M41" s="16">
        <f>L41/G41*I41*J41*K41*0.0254*0.0254*0.0254</f>
        <v>6.7256744319532658E-2</v>
      </c>
      <c r="N41" s="16">
        <f>M41*35.3147</f>
        <v>2.3751517486210001</v>
      </c>
    </row>
    <row r="42" spans="1:14" x14ac:dyDescent="0.25">
      <c r="A42" s="3" t="s">
        <v>223</v>
      </c>
      <c r="B42" s="3" t="s">
        <v>224</v>
      </c>
      <c r="C42" s="3" t="s">
        <v>20</v>
      </c>
      <c r="D42" s="3" t="s">
        <v>220</v>
      </c>
      <c r="E42" s="3" t="s">
        <v>221</v>
      </c>
      <c r="F42" s="3" t="s">
        <v>225</v>
      </c>
      <c r="G42" s="5">
        <v>1</v>
      </c>
      <c r="H42" s="6">
        <v>152</v>
      </c>
      <c r="I42" s="6">
        <v>29.33</v>
      </c>
      <c r="J42" s="6">
        <v>24.21</v>
      </c>
      <c r="K42" s="6">
        <v>5.78</v>
      </c>
      <c r="L42" s="8">
        <v>1</v>
      </c>
      <c r="M42" s="16">
        <f>L42/G42*I42*J42*K42*0.0254*0.0254*0.0254</f>
        <v>6.7256744319532658E-2</v>
      </c>
      <c r="N42" s="16">
        <f>M42*35.3147</f>
        <v>2.3751517486210001</v>
      </c>
    </row>
    <row r="43" spans="1:14" x14ac:dyDescent="0.25">
      <c r="A43" s="3" t="s">
        <v>226</v>
      </c>
      <c r="B43" s="3" t="s">
        <v>227</v>
      </c>
      <c r="C43" s="3" t="s">
        <v>228</v>
      </c>
      <c r="D43" s="3" t="s">
        <v>229</v>
      </c>
      <c r="E43" s="3" t="s">
        <v>230</v>
      </c>
      <c r="F43" s="3" t="s">
        <v>42</v>
      </c>
      <c r="G43" s="5">
        <v>1</v>
      </c>
      <c r="H43" s="6">
        <v>200</v>
      </c>
      <c r="I43" s="6">
        <v>25.25</v>
      </c>
      <c r="J43" s="6">
        <v>25.25</v>
      </c>
      <c r="K43" s="6">
        <v>21.75</v>
      </c>
      <c r="L43" s="8">
        <v>1</v>
      </c>
      <c r="M43" s="16">
        <f>L43/G43*I43*J43*K43*0.0254*0.0254*0.0254</f>
        <v>0.22723916044012499</v>
      </c>
      <c r="N43" s="16">
        <f>M43*35.3147</f>
        <v>8.0248827791948827</v>
      </c>
    </row>
    <row r="44" spans="1:14" x14ac:dyDescent="0.25">
      <c r="A44" s="3" t="s">
        <v>231</v>
      </c>
      <c r="B44" s="3" t="s">
        <v>232</v>
      </c>
      <c r="C44" s="3" t="s">
        <v>233</v>
      </c>
      <c r="D44" s="3" t="s">
        <v>234</v>
      </c>
      <c r="E44" s="3" t="s">
        <v>235</v>
      </c>
      <c r="F44" s="3" t="s">
        <v>55</v>
      </c>
      <c r="G44" s="5">
        <v>1</v>
      </c>
      <c r="H44" s="6">
        <v>192</v>
      </c>
      <c r="I44" s="6">
        <v>29</v>
      </c>
      <c r="J44" s="6">
        <v>27</v>
      </c>
      <c r="K44" s="6">
        <v>27.5</v>
      </c>
      <c r="L44" s="8">
        <v>4</v>
      </c>
      <c r="M44" s="16">
        <f>L44/G44*I44*J44*K44*0.0254*0.0254*0.0254</f>
        <v>1.4114178223199996</v>
      </c>
      <c r="N44" s="16">
        <f>M44*35.3147</f>
        <v>49.843796969884089</v>
      </c>
    </row>
    <row r="45" spans="1:14" x14ac:dyDescent="0.25">
      <c r="A45" s="3" t="s">
        <v>236</v>
      </c>
      <c r="B45" s="3" t="s">
        <v>237</v>
      </c>
      <c r="C45" s="3" t="s">
        <v>238</v>
      </c>
      <c r="D45" s="3" t="s">
        <v>239</v>
      </c>
      <c r="E45" s="3" t="s">
        <v>240</v>
      </c>
      <c r="F45" s="3" t="s">
        <v>185</v>
      </c>
      <c r="G45" s="5">
        <v>1</v>
      </c>
      <c r="H45" s="6">
        <v>360.75</v>
      </c>
      <c r="I45" s="6">
        <v>42.3</v>
      </c>
      <c r="J45" s="6">
        <v>40.5</v>
      </c>
      <c r="K45" s="6">
        <v>17</v>
      </c>
      <c r="L45" s="8">
        <v>6</v>
      </c>
      <c r="M45" s="16">
        <f>L45/G45*I45*J45*K45*0.0254*0.0254*0.0254</f>
        <v>2.8634968665431995</v>
      </c>
      <c r="N45" s="16">
        <f>M45*35.3147</f>
        <v>101.12353279291314</v>
      </c>
    </row>
    <row r="46" spans="1:14" x14ac:dyDescent="0.25">
      <c r="A46" s="3" t="s">
        <v>241</v>
      </c>
      <c r="B46" s="3" t="s">
        <v>242</v>
      </c>
      <c r="C46" s="3" t="s">
        <v>243</v>
      </c>
      <c r="D46" s="3" t="s">
        <v>244</v>
      </c>
      <c r="E46" s="3" t="s">
        <v>245</v>
      </c>
      <c r="F46" s="3" t="s">
        <v>246</v>
      </c>
      <c r="G46" s="5">
        <v>1</v>
      </c>
      <c r="H46" s="6">
        <v>138.75</v>
      </c>
      <c r="I46" s="6">
        <v>24.25</v>
      </c>
      <c r="J46" s="6">
        <v>24.25</v>
      </c>
      <c r="K46" s="6">
        <v>12</v>
      </c>
      <c r="L46" s="8">
        <v>3</v>
      </c>
      <c r="M46" s="16">
        <f>L46/G46*I46*J46*K46*0.0254*0.0254*0.0254</f>
        <v>0.34691824164599994</v>
      </c>
      <c r="N46" s="16">
        <f>M46*35.3147</f>
        <v>12.251313628255994</v>
      </c>
    </row>
    <row r="47" spans="1:14" x14ac:dyDescent="0.25">
      <c r="A47" s="3" t="s">
        <v>249</v>
      </c>
      <c r="B47" s="3" t="s">
        <v>250</v>
      </c>
      <c r="C47" s="3" t="s">
        <v>251</v>
      </c>
      <c r="D47" s="3" t="s">
        <v>248</v>
      </c>
      <c r="E47" s="3" t="s">
        <v>252</v>
      </c>
      <c r="F47" s="3" t="s">
        <v>35</v>
      </c>
      <c r="G47" s="5">
        <v>1</v>
      </c>
      <c r="H47" s="6">
        <v>213.75</v>
      </c>
      <c r="I47" s="6">
        <v>37.799999999999997</v>
      </c>
      <c r="J47" s="6">
        <v>37.4</v>
      </c>
      <c r="K47" s="6">
        <v>27.9</v>
      </c>
      <c r="L47" s="8">
        <v>18</v>
      </c>
      <c r="M47" s="16">
        <f>L47/G47*I47*J47*K47*0.0254*0.0254*0.0254</f>
        <v>11.634326843299775</v>
      </c>
      <c r="N47" s="16">
        <f>M47*35.3147</f>
        <v>410.86276217307858</v>
      </c>
    </row>
    <row r="48" spans="1:14" x14ac:dyDescent="0.25">
      <c r="A48" s="3" t="s">
        <v>253</v>
      </c>
      <c r="B48" s="3" t="s">
        <v>254</v>
      </c>
      <c r="C48" s="3" t="s">
        <v>247</v>
      </c>
      <c r="D48" s="3" t="s">
        <v>255</v>
      </c>
      <c r="E48" s="3" t="s">
        <v>252</v>
      </c>
      <c r="F48" s="3" t="s">
        <v>35</v>
      </c>
      <c r="G48" s="5">
        <v>1</v>
      </c>
      <c r="H48" s="6">
        <v>213.75</v>
      </c>
      <c r="I48" s="6">
        <v>37.799999999999997</v>
      </c>
      <c r="J48" s="6">
        <v>37.4</v>
      </c>
      <c r="K48" s="6">
        <v>27.9</v>
      </c>
      <c r="L48" s="8">
        <v>11</v>
      </c>
      <c r="M48" s="16">
        <f>L48/G48*I48*J48*K48*0.0254*0.0254*0.0254</f>
        <v>7.1098664042387503</v>
      </c>
      <c r="N48" s="16">
        <f>M48*35.3147</f>
        <v>251.08279910577022</v>
      </c>
    </row>
    <row r="49" spans="1:15" x14ac:dyDescent="0.25">
      <c r="A49" s="3" t="s">
        <v>256</v>
      </c>
      <c r="B49" s="3" t="s">
        <v>257</v>
      </c>
      <c r="C49" s="3" t="s">
        <v>247</v>
      </c>
      <c r="D49" s="3" t="s">
        <v>258</v>
      </c>
      <c r="E49" s="3" t="s">
        <v>259</v>
      </c>
      <c r="F49" s="3" t="s">
        <v>35</v>
      </c>
      <c r="G49" s="5">
        <v>1</v>
      </c>
      <c r="H49" s="6">
        <v>213.75</v>
      </c>
      <c r="I49" s="6">
        <v>37.4</v>
      </c>
      <c r="J49" s="6">
        <v>37.4</v>
      </c>
      <c r="K49" s="6">
        <v>28.5</v>
      </c>
      <c r="L49" s="8">
        <v>24</v>
      </c>
      <c r="M49" s="16">
        <f>L49/G49*I49*J49*K49*0.0254*0.0254*0.0254</f>
        <v>15.678353634197755</v>
      </c>
      <c r="N49" s="16">
        <f>M49*35.3147</f>
        <v>553.67635508560352</v>
      </c>
    </row>
    <row r="50" spans="1:15" x14ac:dyDescent="0.25">
      <c r="A50" s="3" t="s">
        <v>260</v>
      </c>
      <c r="B50" s="3" t="s">
        <v>261</v>
      </c>
      <c r="C50" s="3" t="s">
        <v>262</v>
      </c>
      <c r="D50" s="3" t="s">
        <v>263</v>
      </c>
      <c r="E50" s="3" t="s">
        <v>264</v>
      </c>
      <c r="F50" s="3" t="s">
        <v>55</v>
      </c>
      <c r="G50" s="5">
        <v>1</v>
      </c>
      <c r="H50" s="6">
        <v>297.5</v>
      </c>
      <c r="I50" s="6">
        <v>38.5</v>
      </c>
      <c r="J50" s="6">
        <v>25.5</v>
      </c>
      <c r="K50" s="6">
        <v>13.5</v>
      </c>
      <c r="L50" s="8">
        <v>1</v>
      </c>
      <c r="M50" s="16">
        <f t="shared" ref="M50:M55" si="0">L50/G50*I50*J50*K50*0.0254*0.0254*0.0254</f>
        <v>0.21718800110699998</v>
      </c>
      <c r="N50" s="16">
        <f t="shared" ref="N50:N55" si="1">M50*35.3147</f>
        <v>7.6699291026933727</v>
      </c>
    </row>
    <row r="51" spans="1:15" x14ac:dyDescent="0.25">
      <c r="A51" s="3" t="s">
        <v>265</v>
      </c>
      <c r="B51" s="3" t="s">
        <v>266</v>
      </c>
      <c r="C51" s="3" t="s">
        <v>267</v>
      </c>
      <c r="D51" s="3" t="s">
        <v>268</v>
      </c>
      <c r="E51" s="3" t="s">
        <v>269</v>
      </c>
      <c r="F51" s="3" t="s">
        <v>270</v>
      </c>
      <c r="G51" s="5">
        <v>1</v>
      </c>
      <c r="H51" s="6">
        <v>293.75</v>
      </c>
      <c r="I51" s="6">
        <v>40</v>
      </c>
      <c r="J51" s="6">
        <v>29</v>
      </c>
      <c r="K51" s="6">
        <v>18</v>
      </c>
      <c r="L51" s="8">
        <v>1</v>
      </c>
      <c r="M51" s="16">
        <f t="shared" si="0"/>
        <v>0.34216189631999999</v>
      </c>
      <c r="N51" s="16">
        <f t="shared" si="1"/>
        <v>12.083344719971905</v>
      </c>
    </row>
    <row r="52" spans="1:15" x14ac:dyDescent="0.25">
      <c r="A52" s="3" t="s">
        <v>271</v>
      </c>
      <c r="B52" s="3" t="s">
        <v>272</v>
      </c>
      <c r="C52" s="3" t="s">
        <v>273</v>
      </c>
      <c r="D52" s="3" t="s">
        <v>274</v>
      </c>
      <c r="E52" s="3" t="s">
        <v>275</v>
      </c>
      <c r="F52" s="3" t="s">
        <v>35</v>
      </c>
      <c r="G52" s="5">
        <v>1</v>
      </c>
      <c r="H52" s="6">
        <v>215</v>
      </c>
      <c r="I52" s="6">
        <v>37.75</v>
      </c>
      <c r="J52" s="6">
        <v>37.75</v>
      </c>
      <c r="K52" s="6">
        <v>8.75</v>
      </c>
      <c r="L52" s="8">
        <v>5</v>
      </c>
      <c r="M52" s="16">
        <f t="shared" si="0"/>
        <v>1.0216758296281248</v>
      </c>
      <c r="N52" s="16">
        <f t="shared" si="1"/>
        <v>36.080175420568338</v>
      </c>
    </row>
    <row r="53" spans="1:15" x14ac:dyDescent="0.25">
      <c r="A53" s="3" t="s">
        <v>276</v>
      </c>
      <c r="B53" s="3" t="s">
        <v>277</v>
      </c>
      <c r="C53" s="3" t="s">
        <v>278</v>
      </c>
      <c r="D53" s="3" t="s">
        <v>279</v>
      </c>
      <c r="E53" s="3" t="s">
        <v>280</v>
      </c>
      <c r="F53" s="3" t="s">
        <v>201</v>
      </c>
      <c r="G53" s="5">
        <v>1</v>
      </c>
      <c r="H53" s="6">
        <v>285</v>
      </c>
      <c r="I53" s="6">
        <v>36</v>
      </c>
      <c r="J53" s="6">
        <v>32</v>
      </c>
      <c r="K53" s="6">
        <v>28.35</v>
      </c>
      <c r="L53" s="8">
        <v>1</v>
      </c>
      <c r="M53" s="16">
        <f t="shared" si="0"/>
        <v>0.53518840058879991</v>
      </c>
      <c r="N53" s="16">
        <f t="shared" si="1"/>
        <v>18.900017810273294</v>
      </c>
    </row>
    <row r="54" spans="1:15" x14ac:dyDescent="0.25">
      <c r="A54" s="7" t="s">
        <v>281</v>
      </c>
      <c r="B54" s="7"/>
      <c r="C54" s="7" t="s">
        <v>282</v>
      </c>
      <c r="D54" s="7" t="s">
        <v>283</v>
      </c>
      <c r="E54" s="7"/>
      <c r="F54" s="7"/>
      <c r="G54" s="7">
        <v>1</v>
      </c>
      <c r="H54" s="7">
        <v>307.8</v>
      </c>
      <c r="I54" s="7">
        <v>29.13</v>
      </c>
      <c r="J54" s="7">
        <v>31.89</v>
      </c>
      <c r="K54" s="13">
        <v>31.5</v>
      </c>
      <c r="L54" s="8">
        <v>3</v>
      </c>
      <c r="M54" s="16">
        <f t="shared" si="0"/>
        <v>1.4385599401066234</v>
      </c>
      <c r="N54" s="16">
        <f t="shared" si="1"/>
        <v>50.802312716883378</v>
      </c>
    </row>
    <row r="55" spans="1:15" x14ac:dyDescent="0.25">
      <c r="A55" s="7" t="s">
        <v>284</v>
      </c>
      <c r="B55" s="7"/>
      <c r="C55" s="7" t="s">
        <v>285</v>
      </c>
      <c r="D55" s="7" t="s">
        <v>286</v>
      </c>
      <c r="E55" s="7"/>
      <c r="F55" s="7"/>
      <c r="G55" s="7">
        <v>1</v>
      </c>
      <c r="H55" s="7">
        <v>275</v>
      </c>
      <c r="I55" s="7">
        <v>42</v>
      </c>
      <c r="J55" s="7">
        <v>15</v>
      </c>
      <c r="K55" s="13">
        <v>22.75</v>
      </c>
      <c r="L55" s="8">
        <v>1</v>
      </c>
      <c r="M55" s="16">
        <f t="shared" si="0"/>
        <v>0.23486759477999997</v>
      </c>
      <c r="N55" s="16">
        <f t="shared" si="1"/>
        <v>8.2942786493772651</v>
      </c>
    </row>
    <row r="56" spans="1:15" x14ac:dyDescent="0.25">
      <c r="A56" s="3" t="s">
        <v>15</v>
      </c>
      <c r="B56" s="4"/>
      <c r="C56" s="4"/>
      <c r="D56" s="4"/>
      <c r="E56" s="4"/>
      <c r="F56" s="4"/>
      <c r="G56" s="4"/>
      <c r="H56" s="4"/>
      <c r="I56" s="4"/>
      <c r="J56" s="4"/>
      <c r="K56" s="4"/>
      <c r="M56" s="9">
        <f>SUM(M5:M55)</f>
        <v>68.545869225343154</v>
      </c>
      <c r="N56" s="9">
        <f>M56*35.3147</f>
        <v>2420.676807932226</v>
      </c>
    </row>
    <row r="58" spans="1:15" x14ac:dyDescent="0.3">
      <c r="N58" s="12">
        <f>N56/2200</f>
        <v>1.1003076399691936</v>
      </c>
      <c r="O58" s="11" t="s">
        <v>287</v>
      </c>
    </row>
  </sheetData>
  <autoFilter ref="A4:N56"/>
  <mergeCells count="1">
    <mergeCell ref="L3:N3"/>
  </mergeCells>
  <conditionalFormatting sqref="L5:L55">
    <cfRule type="cellIs" dxfId="0" priority="1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2024-03-25T21:15:41Z</dcterms:modified>
</cp:coreProperties>
</file>