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<sst xmlns="http://schemas.openxmlformats.org/spreadsheetml/2006/main" count="43" uniqueCount="43">
  <si>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</si>
  <si>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</si>
  <si>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</si>
  <si>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03/01/2024</t>
  </si>
  <si>
    <t>End Date:</t>
  </si>
  <si>
    <t>03/17/2024</t>
  </si>
  <si>
    <t>Report Run Date:</t>
  </si>
  <si>
    <t>03/19/2024</t>
  </si>
  <si>
    <t>Division</t>
  </si>
  <si>
    <t>Current And Future Inventory</t>
  </si>
  <si>
    <t>Current And History Sales Comparison</t>
  </si>
  <si>
    <t>ZOLA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</si>
  <si>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</si>
  <si>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</si>
  <si>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</si>
  <si>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</si>
  <si>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</si>
  <si>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</si>
  <si>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</si>
  <si>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</si>
  <si>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</si>
  <si>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</si>
  <si>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</si>
  <si>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</si>
  <si>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</si>
  <si>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</si>
  <si>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</si>
  <si>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</si>
  <si>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</si>
  <si>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</si>
  <si>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</si>
  <si>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</si>
  <si>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</si>
  <si>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</si>
  <si>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</si>
  <si>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</si>
  <si>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</si>
  <si>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</si>
  <si>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</si>
  <si>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SHET</t>
  </si>
  <si>
    <t>TOWL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</si>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</sst>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5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31289</v>
      </c>
      <c r="C5" s="11">
        <f>=ROUNDDOWN(30.4338099406672,0)</f>
      </c>
      <c r="D5" s="11">
        <v>15899</v>
      </c>
      <c r="E5" s="12">
        <v>0.9762</v>
      </c>
      <c r="F5" s="11"/>
      <c r="G5" s="11">
        <f>=ROUNDDOWN({0},0)</f>
      </c>
      <c r="H5" s="11"/>
      <c r="I5" s="12"/>
      <c r="J5" s="11">
        <v>53</v>
      </c>
      <c r="K5" s="13">
        <v>3347.19</v>
      </c>
      <c r="L5" s="11">
        <v>1164</v>
      </c>
      <c r="M5" s="14">
        <v>2.88</v>
      </c>
      <c r="N5" s="11">
        <v>45</v>
      </c>
      <c r="O5" s="13">
        <v>3089.7</v>
      </c>
      <c r="P5" s="11">
        <v>1284</v>
      </c>
      <c r="Q5" s="14">
        <v>2.41</v>
      </c>
      <c r="R5" s="12">
        <v>0.1778</v>
      </c>
      <c r="S5" s="12">
        <v>0.0833</v>
      </c>
      <c r="T5" s="12">
        <v>-0.0935</v>
      </c>
      <c r="U5" s="12">
        <v>0.195</v>
      </c>
      <c r="V5" s="11">
        <v>53</v>
      </c>
      <c r="W5" s="13">
        <v>3347.19</v>
      </c>
      <c r="X5" s="11">
        <v>256</v>
      </c>
      <c r="Y5" s="11">
        <v>45</v>
      </c>
      <c r="Z5" s="13">
        <v>3089.7</v>
      </c>
      <c r="AA5" s="11">
        <v>251</v>
      </c>
      <c r="AB5" s="12">
        <v>0.1778</v>
      </c>
      <c r="AC5" s="12">
        <v>0.0833</v>
      </c>
    </row>
    <row r="6">
      <c r="A6" s="10" t="s">
        <v>33</v>
      </c>
      <c r="B6" s="11">
        <v>4010</v>
      </c>
      <c r="C6" s="11">
        <f>=ROUNDDOWN(14.2097802976612,0)</f>
      </c>
      <c r="D6" s="11">
        <v>4680</v>
      </c>
      <c r="E6" s="12">
        <v>1</v>
      </c>
      <c r="F6" s="11"/>
      <c r="G6" s="11">
        <f>=ROUNDDOWN({0},0)</f>
      </c>
      <c r="H6" s="11"/>
      <c r="I6" s="12"/>
      <c r="J6" s="11">
        <v>23</v>
      </c>
      <c r="K6" s="13">
        <v>987.32</v>
      </c>
      <c r="L6" s="11">
        <v>173</v>
      </c>
      <c r="M6" s="14">
        <v>5.71</v>
      </c>
      <c r="N6" s="11">
        <v>19</v>
      </c>
      <c r="O6" s="13">
        <v>971.84</v>
      </c>
      <c r="P6" s="11">
        <v>139</v>
      </c>
      <c r="Q6" s="14">
        <v>6.99</v>
      </c>
      <c r="R6" s="12">
        <v>0.2105</v>
      </c>
      <c r="S6" s="12">
        <v>0.0159</v>
      </c>
      <c r="T6" s="12">
        <v>0.2446</v>
      </c>
      <c r="U6" s="12">
        <v>-0.1831</v>
      </c>
      <c r="V6" s="11">
        <v>23</v>
      </c>
      <c r="W6" s="13">
        <v>987.32</v>
      </c>
      <c r="X6" s="11">
        <v>55</v>
      </c>
      <c r="Y6" s="11">
        <v>19</v>
      </c>
      <c r="Z6" s="13">
        <v>971.84</v>
      </c>
      <c r="AA6" s="11">
        <v>53</v>
      </c>
      <c r="AB6" s="12">
        <v>0.2105</v>
      </c>
      <c r="AC6" s="12">
        <v>0.0159</v>
      </c>
    </row>
    <row r="7">
      <c r="A7" s="10" t="s">
        <v>34</v>
      </c>
      <c r="B7" s="11">
        <v>18135</v>
      </c>
      <c r="C7" s="11">
        <f>=ROUNDDOWN(15.6268849633779,0)</f>
      </c>
      <c r="D7" s="11">
        <v>19080</v>
      </c>
      <c r="E7" s="12">
        <v>1</v>
      </c>
      <c r="F7" s="11"/>
      <c r="G7" s="11">
        <f>=ROUNDDOWN({0},0)</f>
      </c>
      <c r="H7" s="11"/>
      <c r="I7" s="12"/>
      <c r="J7" s="11">
        <v>34</v>
      </c>
      <c r="K7" s="13">
        <v>1617.7</v>
      </c>
      <c r="L7" s="11">
        <v>166</v>
      </c>
      <c r="M7" s="14">
        <v>9.75</v>
      </c>
      <c r="N7" s="11">
        <v>57</v>
      </c>
      <c r="O7" s="13">
        <v>2388.3</v>
      </c>
      <c r="P7" s="11">
        <v>153</v>
      </c>
      <c r="Q7" s="14">
        <v>15.61</v>
      </c>
      <c r="R7" s="12">
        <v>-0.4035</v>
      </c>
      <c r="S7" s="12">
        <v>-0.3227</v>
      </c>
      <c r="T7" s="12">
        <v>0.085</v>
      </c>
      <c r="U7" s="12">
        <v>-0.3754</v>
      </c>
      <c r="V7" s="11">
        <v>34</v>
      </c>
      <c r="W7" s="13">
        <v>1617.7</v>
      </c>
      <c r="X7" s="11">
        <v>90</v>
      </c>
      <c r="Y7" s="11">
        <v>57</v>
      </c>
      <c r="Z7" s="13">
        <v>2388.3</v>
      </c>
      <c r="AA7" s="11">
        <v>97</v>
      </c>
      <c r="AB7" s="12">
        <v>-0.4035</v>
      </c>
      <c r="AC7" s="12">
        <v>-0.3227</v>
      </c>
    </row>
    <row r="8">
      <c r="A8" s="10" t="s">
        <v>35</v>
      </c>
      <c r="B8" s="11">
        <v>13125</v>
      </c>
      <c r="C8" s="11">
        <f>=ROUNDDOWN(11.5679534637758,0)</f>
      </c>
      <c r="D8" s="11">
        <v>23332</v>
      </c>
      <c r="E8" s="12">
        <v>1</v>
      </c>
      <c r="F8" s="11"/>
      <c r="G8" s="11">
        <f>=ROUNDDOWN({0},0)</f>
      </c>
      <c r="H8" s="11"/>
      <c r="I8" s="12"/>
      <c r="J8" s="11">
        <v>28</v>
      </c>
      <c r="K8" s="13">
        <v>638.76</v>
      </c>
      <c r="L8" s="11">
        <v>209</v>
      </c>
      <c r="M8" s="14">
        <v>3.06</v>
      </c>
      <c r="N8" s="11">
        <v>24</v>
      </c>
      <c r="O8" s="13">
        <v>526.33</v>
      </c>
      <c r="P8" s="11">
        <v>231</v>
      </c>
      <c r="Q8" s="14">
        <v>2.28</v>
      </c>
      <c r="R8" s="12">
        <v>0.1667</v>
      </c>
      <c r="S8" s="12">
        <v>0.2136</v>
      </c>
      <c r="T8" s="12">
        <v>-0.0952</v>
      </c>
      <c r="U8" s="12">
        <v>0.3421</v>
      </c>
      <c r="V8" s="11">
        <v>28</v>
      </c>
      <c r="W8" s="13">
        <v>638.76</v>
      </c>
      <c r="X8" s="11">
        <v>59</v>
      </c>
      <c r="Y8" s="11">
        <v>24</v>
      </c>
      <c r="Z8" s="13">
        <v>526.33</v>
      </c>
      <c r="AA8" s="11">
        <v>49</v>
      </c>
      <c r="AB8" s="12">
        <v>0.1667</v>
      </c>
      <c r="AC8" s="12">
        <v>0.2136</v>
      </c>
    </row>
    <row r="9">
      <c r="A9" s="10" t="s">
        <v>36</v>
      </c>
      <c r="B9" s="11">
        <v>35081</v>
      </c>
      <c r="C9" s="11">
        <f>=ROUNDDOWN(20.4577793328668,0)</f>
      </c>
      <c r="D9" s="11">
        <v>26370</v>
      </c>
      <c r="E9" s="12">
        <v>1</v>
      </c>
      <c r="F9" s="11"/>
      <c r="G9" s="11">
        <f>=ROUNDDOWN({0},0)</f>
      </c>
      <c r="H9" s="11"/>
      <c r="I9" s="12"/>
      <c r="J9" s="11">
        <v>93</v>
      </c>
      <c r="K9" s="13">
        <v>3485.94</v>
      </c>
      <c r="L9" s="11">
        <v>649</v>
      </c>
      <c r="M9" s="14">
        <v>5.37</v>
      </c>
      <c r="N9" s="11">
        <v>65</v>
      </c>
      <c r="O9" s="13">
        <v>2208.03</v>
      </c>
      <c r="P9" s="11">
        <v>628</v>
      </c>
      <c r="Q9" s="14">
        <v>3.52</v>
      </c>
      <c r="R9" s="12">
        <v>0.4308</v>
      </c>
      <c r="S9" s="12">
        <v>0.5788</v>
      </c>
      <c r="T9" s="12">
        <v>0.0334</v>
      </c>
      <c r="U9" s="12">
        <v>0.5256</v>
      </c>
      <c r="V9" s="11">
        <v>93</v>
      </c>
      <c r="W9" s="13">
        <v>3485.94</v>
      </c>
      <c r="X9" s="11">
        <v>107</v>
      </c>
      <c r="Y9" s="11">
        <v>65</v>
      </c>
      <c r="Z9" s="13">
        <v>2208.03</v>
      </c>
      <c r="AA9" s="11">
        <v>111</v>
      </c>
      <c r="AB9" s="12">
        <v>0.4308</v>
      </c>
      <c r="AC9" s="12">
        <v>0.5788</v>
      </c>
    </row>
    <row r="10">
      <c r="A10" s="10" t="s">
        <v>37</v>
      </c>
      <c r="B10" s="11">
        <v>4697</v>
      </c>
      <c r="C10" s="11">
        <f>=ROUNDDOWN(16.2694838933149,0)</f>
      </c>
      <c r="D10" s="11">
        <v>5551</v>
      </c>
      <c r="E10" s="12">
        <v>1</v>
      </c>
      <c r="F10" s="11"/>
      <c r="G10" s="11">
        <f>=ROUNDDOWN({0},0)</f>
      </c>
      <c r="H10" s="11">
        <v>150</v>
      </c>
      <c r="I10" s="12"/>
      <c r="J10" s="11">
        <v>21</v>
      </c>
      <c r="K10" s="13">
        <v>2758.79</v>
      </c>
      <c r="L10" s="11">
        <v>319</v>
      </c>
      <c r="M10" s="14">
        <v>8.65</v>
      </c>
      <c r="N10" s="11">
        <v>27</v>
      </c>
      <c r="O10" s="13">
        <v>4050.8</v>
      </c>
      <c r="P10" s="11">
        <v>333</v>
      </c>
      <c r="Q10" s="14">
        <v>12.16</v>
      </c>
      <c r="R10" s="12">
        <v>-0.2222</v>
      </c>
      <c r="S10" s="12">
        <v>-0.319</v>
      </c>
      <c r="T10" s="12">
        <v>-0.042</v>
      </c>
      <c r="U10" s="12">
        <v>-0.2887</v>
      </c>
      <c r="V10" s="11">
        <v>21</v>
      </c>
      <c r="W10" s="13">
        <v>2758.79</v>
      </c>
      <c r="X10" s="11">
        <v>130</v>
      </c>
      <c r="Y10" s="11">
        <v>27</v>
      </c>
      <c r="Z10" s="13">
        <v>4050.8</v>
      </c>
      <c r="AA10" s="11">
        <v>127</v>
      </c>
      <c r="AB10" s="12">
        <v>-0.2222</v>
      </c>
      <c r="AC10" s="12">
        <v>-0.319</v>
      </c>
    </row>
    <row r="11">
      <c r="A11" s="10" t="s">
        <v>38</v>
      </c>
      <c r="B11" s="11">
        <v>750</v>
      </c>
      <c r="C11" s="11">
        <f>=ROUNDDOWN(21.4899713467049,0)</f>
      </c>
      <c r="D11" s="11">
        <v>250</v>
      </c>
      <c r="E11" s="12">
        <v>1</v>
      </c>
      <c r="F11" s="11"/>
      <c r="G11" s="11">
        <f>=ROUNDDOWN({0},0)</f>
      </c>
      <c r="H11" s="11"/>
      <c r="I11" s="12"/>
      <c r="J11" s="11">
        <v>6</v>
      </c>
      <c r="K11" s="13">
        <v>436.91</v>
      </c>
      <c r="L11" s="11">
        <v>42</v>
      </c>
      <c r="M11" s="14">
        <v>10.4</v>
      </c>
      <c r="N11" s="11">
        <v>2</v>
      </c>
      <c r="O11" s="13">
        <v>201.06</v>
      </c>
      <c r="P11" s="11">
        <v>37</v>
      </c>
      <c r="Q11" s="14">
        <v>5.43</v>
      </c>
      <c r="R11" s="12">
        <v>2</v>
      </c>
      <c r="S11" s="12">
        <v>1.173</v>
      </c>
      <c r="T11" s="12">
        <v>0.1351</v>
      </c>
      <c r="U11" s="12">
        <v>0.9153</v>
      </c>
      <c r="V11" s="11">
        <v>6</v>
      </c>
      <c r="W11" s="13">
        <v>436.91</v>
      </c>
      <c r="X11" s="11">
        <v>25</v>
      </c>
      <c r="Y11" s="11">
        <v>2</v>
      </c>
      <c r="Z11" s="13">
        <v>201.06</v>
      </c>
      <c r="AA11" s="11">
        <v>20</v>
      </c>
      <c r="AB11" s="12">
        <v>2</v>
      </c>
      <c r="AC11" s="12">
        <v>1.173</v>
      </c>
    </row>
    <row r="12">
      <c r="A12" s="10" t="s">
        <v>39</v>
      </c>
      <c r="B12" s="11">
        <v>4640</v>
      </c>
      <c r="C12" s="11">
        <f>=ROUNDDOWN(17.8805394990366,0)</f>
      </c>
      <c r="D12" s="11">
        <v>3780</v>
      </c>
      <c r="E12" s="12">
        <v>1</v>
      </c>
      <c r="F12" s="11"/>
      <c r="G12" s="11">
        <f>=ROUNDDOWN({0},0)</f>
      </c>
      <c r="H12" s="11"/>
      <c r="I12" s="12"/>
      <c r="J12" s="11">
        <v>38</v>
      </c>
      <c r="K12" s="13">
        <v>964.75</v>
      </c>
      <c r="L12" s="11">
        <v>252</v>
      </c>
      <c r="M12" s="14">
        <v>3.83</v>
      </c>
      <c r="N12" s="11">
        <v>67</v>
      </c>
      <c r="O12" s="13">
        <v>1632.23</v>
      </c>
      <c r="P12" s="11">
        <v>269</v>
      </c>
      <c r="Q12" s="14">
        <v>6.07</v>
      </c>
      <c r="R12" s="12">
        <v>-0.4328</v>
      </c>
      <c r="S12" s="12">
        <v>-0.4089</v>
      </c>
      <c r="T12" s="12">
        <v>-0.0632</v>
      </c>
      <c r="U12" s="12">
        <v>-0.369</v>
      </c>
      <c r="V12" s="11">
        <v>38</v>
      </c>
      <c r="W12" s="13">
        <v>964.75</v>
      </c>
      <c r="X12" s="11">
        <v>33</v>
      </c>
      <c r="Y12" s="11">
        <v>67</v>
      </c>
      <c r="Z12" s="13">
        <v>1632.23</v>
      </c>
      <c r="AA12" s="11">
        <v>28</v>
      </c>
      <c r="AB12" s="12">
        <v>-0.4328</v>
      </c>
      <c r="AC12" s="12">
        <v>-0.4089</v>
      </c>
    </row>
    <row r="13">
      <c r="A13" s="10" t="s">
        <v>40</v>
      </c>
      <c r="B13" s="11">
        <v>27181</v>
      </c>
      <c r="C13" s="11">
        <f>=ROUNDDOWN(12.9224113340306,0)</f>
      </c>
      <c r="D13" s="11">
        <v>58501</v>
      </c>
      <c r="E13" s="12">
        <v>1</v>
      </c>
      <c r="F13" s="11"/>
      <c r="G13" s="11">
        <f>=ROUNDDOWN({0},0)</f>
      </c>
      <c r="H13" s="11"/>
      <c r="I13" s="12"/>
      <c r="J13" s="11">
        <v>178</v>
      </c>
      <c r="K13" s="13">
        <v>5789.09</v>
      </c>
      <c r="L13" s="11">
        <v>92</v>
      </c>
      <c r="M13" s="14">
        <v>62.92</v>
      </c>
      <c r="N13" s="11">
        <v>116</v>
      </c>
      <c r="O13" s="13">
        <v>3951.17</v>
      </c>
      <c r="P13" s="11"/>
      <c r="Q13" s="14"/>
      <c r="R13" s="12">
        <v>0.5345</v>
      </c>
      <c r="S13" s="12">
        <v>0.4652</v>
      </c>
      <c r="T13" s="12"/>
      <c r="U13" s="12"/>
      <c r="V13" s="11">
        <v>178</v>
      </c>
      <c r="W13" s="13">
        <v>5789.09</v>
      </c>
      <c r="X13" s="11">
        <v>81</v>
      </c>
      <c r="Y13" s="11">
        <v>116</v>
      </c>
      <c r="Z13" s="13">
        <v>3951.17</v>
      </c>
      <c r="AA13" s="11"/>
      <c r="AB13" s="12">
        <v>0.5345</v>
      </c>
      <c r="AC13" s="12">
        <v>0.4652</v>
      </c>
    </row>
    <row r="14">
      <c r="A14" s="10" t="s">
        <v>41</v>
      </c>
      <c r="B14" s="11">
        <v>522</v>
      </c>
      <c r="C14" s="11">
        <f>=ROUNDDOWN(23.7272727272727,0)</f>
      </c>
      <c r="D14" s="11">
        <v>180</v>
      </c>
      <c r="E14" s="12"/>
      <c r="F14" s="11"/>
      <c r="G14" s="11">
        <f>=ROUNDDOWN({0},0)</f>
      </c>
      <c r="H14" s="11"/>
      <c r="I14" s="12"/>
      <c r="J14" s="11"/>
      <c r="K14" s="13"/>
      <c r="L14" s="11">
        <v>353</v>
      </c>
      <c r="M14" s="14"/>
      <c r="N14" s="11">
        <v>10</v>
      </c>
      <c r="O14" s="13">
        <v>562.37</v>
      </c>
      <c r="P14" s="11">
        <v>304</v>
      </c>
      <c r="Q14" s="14">
        <v>1.85</v>
      </c>
      <c r="R14" s="12"/>
      <c r="S14" s="12"/>
      <c r="T14" s="12">
        <v>0.1612</v>
      </c>
      <c r="U14" s="12"/>
      <c r="V14" s="11"/>
      <c r="W14" s="13"/>
      <c r="X14" s="11">
        <v>24</v>
      </c>
      <c r="Y14" s="11">
        <v>10</v>
      </c>
      <c r="Z14" s="13">
        <v>562.37</v>
      </c>
      <c r="AA14" s="11">
        <v>8</v>
      </c>
      <c r="AB14" s="12"/>
      <c r="AC14" s="12"/>
    </row>
    <row r="15">
      <c r="A15" s="19" t="s">
        <v>42</v>
      </c>
      <c r="B15" s="15"/>
      <c r="C15" s="15">
        <f>=ROUNDDOWN({0},0)</f>
      </c>
      <c r="D15" s="15"/>
      <c r="E15" s="16"/>
      <c r="F15" s="15"/>
      <c r="G15" s="15">
        <f>=ROUNDDOWN({0},0)</f>
      </c>
      <c r="H15" s="15"/>
      <c r="I15" s="16"/>
      <c r="J15" s="15">
        <v>474</v>
      </c>
      <c r="K15" s="17">
        <v>20026.45</v>
      </c>
      <c r="L15" s="15">
        <v>3419</v>
      </c>
      <c r="M15" s="18">
        <v>5.86</v>
      </c>
      <c r="N15" s="15">
        <v>432</v>
      </c>
      <c r="O15" s="17">
        <v>19581.83</v>
      </c>
      <c r="P15" s="15">
        <v>3378</v>
      </c>
      <c r="Q15" s="18">
        <v>5.8</v>
      </c>
      <c r="R15" s="16">
        <v>0.0972</v>
      </c>
      <c r="S15" s="16">
        <v>0.0227</v>
      </c>
      <c r="T15" s="16">
        <v>0.0121</v>
      </c>
      <c r="U15" s="16">
        <v>0.0103</v>
      </c>
      <c r="V15" s="15">
        <v>474</v>
      </c>
      <c r="W15" s="17">
        <v>20026.45</v>
      </c>
      <c r="X15" s="15">
        <v>860</v>
      </c>
      <c r="Y15" s="15">
        <v>432</v>
      </c>
      <c r="Z15" s="17">
        <v>19581.83</v>
      </c>
      <c r="AA15" s="15">
        <v>744</v>
      </c>
      <c r="AB15" s="16">
        <v>0.0972</v>
      </c>
      <c r="AC15" s="16">
        <v>0.0227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