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<sst xmlns="http://schemas.openxmlformats.org/spreadsheetml/2006/main" count="43" uniqueCount="43">
  <si>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</si>
  <si>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</si>
  <si>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</si>
  <si>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</si>
  <si>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</si>
  <si>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</si>
  <si>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</si>
  <si>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03/01/2024</t>
  </si>
  <si>
    <t>Division</t>
  </si>
  <si>
    <t>Current And Future Inventory</t>
  </si>
  <si>
    <t>Current And History Sales Comparison</t>
  </si>
  <si>
    <t>ZOLA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</si>
  <si>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</si>
  <si>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</si>
  <si>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</si>
  <si>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</si>
  <si>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</si>
  <si>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</si>
  <si>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</si>
  <si>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</si>
  <si>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</si>
  <si>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</si>
  <si>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</si>
  <si>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</si>
  <si>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</si>
  <si>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</si>
  <si>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</si>
  <si>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</si>
  <si>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</si>
  <si>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</si>
  <si>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</si>
  <si>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</si>
  <si>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</si>
  <si>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</si>
  <si>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</si>
  <si>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</si>
  <si>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</si>
  <si>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</si>
  <si>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</si>
  <si>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SHET</t>
  </si>
  <si>
    <t>TOWL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</si>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</sst>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30591</v>
      </c>
      <c r="C5" s="11">
        <f>=ROUNDDOWN(20.939831610651,0)</f>
      </c>
      <c r="D5" s="11">
        <v>29611</v>
      </c>
      <c r="E5" s="12">
        <v>0.9893</v>
      </c>
      <c r="F5" s="11"/>
      <c r="G5" s="11">
        <f>=ROUNDDOWN({0},0)</f>
      </c>
      <c r="H5" s="11"/>
      <c r="I5" s="12"/>
      <c r="J5" s="11">
        <v>61</v>
      </c>
      <c r="K5" s="13">
        <v>3892.32</v>
      </c>
      <c r="L5" s="11">
        <v>1146</v>
      </c>
      <c r="M5" s="14">
        <v>3.4</v>
      </c>
      <c r="N5" s="11">
        <v>69</v>
      </c>
      <c r="O5" s="13">
        <v>4487.3</v>
      </c>
      <c r="P5" s="11">
        <v>1282</v>
      </c>
      <c r="Q5" s="14">
        <v>3.5</v>
      </c>
      <c r="R5" s="12">
        <v>-0.1159</v>
      </c>
      <c r="S5" s="12">
        <v>-0.1326</v>
      </c>
      <c r="T5" s="12">
        <v>-0.1061</v>
      </c>
      <c r="U5" s="12">
        <v>-0.0286</v>
      </c>
      <c r="V5" s="11">
        <v>61</v>
      </c>
      <c r="W5" s="13">
        <v>3892.32</v>
      </c>
      <c r="X5" s="11">
        <v>240</v>
      </c>
      <c r="Y5" s="11">
        <v>69</v>
      </c>
      <c r="Z5" s="13">
        <v>4487.3</v>
      </c>
      <c r="AA5" s="11">
        <v>253</v>
      </c>
      <c r="AB5" s="12">
        <v>-0.1159</v>
      </c>
      <c r="AC5" s="12">
        <v>-0.1326</v>
      </c>
    </row>
    <row r="6">
      <c r="A6" s="10" t="s">
        <v>33</v>
      </c>
      <c r="B6" s="11">
        <v>5199</v>
      </c>
      <c r="C6" s="11">
        <f>=ROUNDDOWN(18.5347593582888,0)</f>
      </c>
      <c r="D6" s="11">
        <v>3170</v>
      </c>
      <c r="E6" s="12">
        <v>1</v>
      </c>
      <c r="F6" s="11"/>
      <c r="G6" s="11">
        <f>=ROUNDDOWN({0},0)</f>
      </c>
      <c r="H6" s="11"/>
      <c r="I6" s="12"/>
      <c r="J6" s="11">
        <v>37</v>
      </c>
      <c r="K6" s="13">
        <v>1459.44</v>
      </c>
      <c r="L6" s="11">
        <v>182</v>
      </c>
      <c r="M6" s="14">
        <v>8.02</v>
      </c>
      <c r="N6" s="11">
        <v>42</v>
      </c>
      <c r="O6" s="13">
        <v>2414.6</v>
      </c>
      <c r="P6" s="11">
        <v>141</v>
      </c>
      <c r="Q6" s="14">
        <v>17.12</v>
      </c>
      <c r="R6" s="12">
        <v>-0.119</v>
      </c>
      <c r="S6" s="12">
        <v>-0.3956</v>
      </c>
      <c r="T6" s="12">
        <v>0.2908</v>
      </c>
      <c r="U6" s="12">
        <v>-0.5315</v>
      </c>
      <c r="V6" s="11">
        <v>37</v>
      </c>
      <c r="W6" s="13">
        <v>1459.44</v>
      </c>
      <c r="X6" s="11">
        <v>54</v>
      </c>
      <c r="Y6" s="11">
        <v>42</v>
      </c>
      <c r="Z6" s="13">
        <v>2414.6</v>
      </c>
      <c r="AA6" s="11">
        <v>50</v>
      </c>
      <c r="AB6" s="12">
        <v>-0.119</v>
      </c>
      <c r="AC6" s="12">
        <v>-0.3956</v>
      </c>
    </row>
    <row r="7">
      <c r="A7" s="10" t="s">
        <v>34</v>
      </c>
      <c r="B7" s="11">
        <v>19524</v>
      </c>
      <c r="C7" s="11">
        <f>=ROUNDDOWN(13.5545681755068,0)</f>
      </c>
      <c r="D7" s="11">
        <v>22040</v>
      </c>
      <c r="E7" s="12">
        <v>1</v>
      </c>
      <c r="F7" s="11"/>
      <c r="G7" s="11">
        <f>=ROUNDDOWN({0},0)</f>
      </c>
      <c r="H7" s="11"/>
      <c r="I7" s="12"/>
      <c r="J7" s="11">
        <v>78</v>
      </c>
      <c r="K7" s="13">
        <v>2895.43</v>
      </c>
      <c r="L7" s="11">
        <v>163</v>
      </c>
      <c r="M7" s="14">
        <v>17.76</v>
      </c>
      <c r="N7" s="11">
        <v>89</v>
      </c>
      <c r="O7" s="13">
        <v>4515.78</v>
      </c>
      <c r="P7" s="11">
        <v>149</v>
      </c>
      <c r="Q7" s="14">
        <v>30.31</v>
      </c>
      <c r="R7" s="12">
        <v>-0.1236</v>
      </c>
      <c r="S7" s="12">
        <v>-0.3588</v>
      </c>
      <c r="T7" s="12">
        <v>0.094</v>
      </c>
      <c r="U7" s="12">
        <v>-0.4141</v>
      </c>
      <c r="V7" s="11">
        <v>78</v>
      </c>
      <c r="W7" s="13">
        <v>2895.43</v>
      </c>
      <c r="X7" s="11">
        <v>86</v>
      </c>
      <c r="Y7" s="11">
        <v>89</v>
      </c>
      <c r="Z7" s="13">
        <v>4515.78</v>
      </c>
      <c r="AA7" s="11">
        <v>93</v>
      </c>
      <c r="AB7" s="12">
        <v>-0.1236</v>
      </c>
      <c r="AC7" s="12">
        <v>-0.3588</v>
      </c>
    </row>
    <row r="8">
      <c r="A8" s="10" t="s">
        <v>35</v>
      </c>
      <c r="B8" s="11">
        <v>15184</v>
      </c>
      <c r="C8" s="11">
        <f>=ROUNDDOWN(15.6181855585271,0)</f>
      </c>
      <c r="D8" s="11">
        <v>21556</v>
      </c>
      <c r="E8" s="12">
        <v>0.9831</v>
      </c>
      <c r="F8" s="11"/>
      <c r="G8" s="11">
        <f>=ROUNDDOWN({0},0)</f>
      </c>
      <c r="H8" s="11"/>
      <c r="I8" s="12"/>
      <c r="J8" s="11">
        <v>54</v>
      </c>
      <c r="K8" s="13">
        <v>1196.43</v>
      </c>
      <c r="L8" s="11">
        <v>216</v>
      </c>
      <c r="M8" s="14">
        <v>5.54</v>
      </c>
      <c r="N8" s="11">
        <v>26</v>
      </c>
      <c r="O8" s="13">
        <v>519.07</v>
      </c>
      <c r="P8" s="11">
        <v>249</v>
      </c>
      <c r="Q8" s="14">
        <v>2.08</v>
      </c>
      <c r="R8" s="12">
        <v>1.0769</v>
      </c>
      <c r="S8" s="12">
        <v>1.3049</v>
      </c>
      <c r="T8" s="12">
        <v>-0.1325</v>
      </c>
      <c r="U8" s="12">
        <v>1.6635</v>
      </c>
      <c r="V8" s="11">
        <v>54</v>
      </c>
      <c r="W8" s="13">
        <v>1196.43</v>
      </c>
      <c r="X8" s="11">
        <v>60</v>
      </c>
      <c r="Y8" s="11">
        <v>26</v>
      </c>
      <c r="Z8" s="13">
        <v>519.07</v>
      </c>
      <c r="AA8" s="11">
        <v>51</v>
      </c>
      <c r="AB8" s="12">
        <v>1.0769</v>
      </c>
      <c r="AC8" s="12">
        <v>1.3049</v>
      </c>
    </row>
    <row r="9">
      <c r="A9" s="10" t="s">
        <v>36</v>
      </c>
      <c r="B9" s="11">
        <v>36137</v>
      </c>
      <c r="C9" s="11">
        <f>=ROUNDDOWN(18.7180151248317,0)</f>
      </c>
      <c r="D9" s="11">
        <v>31382</v>
      </c>
      <c r="E9" s="12">
        <v>0.9723</v>
      </c>
      <c r="F9" s="11"/>
      <c r="G9" s="11">
        <f>=ROUNDDOWN({0},0)</f>
      </c>
      <c r="H9" s="11"/>
      <c r="I9" s="12"/>
      <c r="J9" s="11">
        <v>119</v>
      </c>
      <c r="K9" s="13">
        <v>4811.99</v>
      </c>
      <c r="L9" s="11">
        <v>638</v>
      </c>
      <c r="M9" s="14">
        <v>7.54</v>
      </c>
      <c r="N9" s="11">
        <v>72</v>
      </c>
      <c r="O9" s="13">
        <v>2622.12</v>
      </c>
      <c r="P9" s="11">
        <v>626</v>
      </c>
      <c r="Q9" s="14">
        <v>4.19</v>
      </c>
      <c r="R9" s="12">
        <v>0.6528</v>
      </c>
      <c r="S9" s="12">
        <v>0.8352</v>
      </c>
      <c r="T9" s="12">
        <v>0.0192</v>
      </c>
      <c r="U9" s="12">
        <v>0.7995</v>
      </c>
      <c r="V9" s="11">
        <v>119</v>
      </c>
      <c r="W9" s="13">
        <v>4811.99</v>
      </c>
      <c r="X9" s="11">
        <v>108</v>
      </c>
      <c r="Y9" s="11">
        <v>72</v>
      </c>
      <c r="Z9" s="13">
        <v>2622.12</v>
      </c>
      <c r="AA9" s="11">
        <v>106</v>
      </c>
      <c r="AB9" s="12">
        <v>0.6528</v>
      </c>
      <c r="AC9" s="12">
        <v>0.8352</v>
      </c>
    </row>
    <row r="10">
      <c r="A10" s="10" t="s">
        <v>37</v>
      </c>
      <c r="B10" s="11">
        <v>6518</v>
      </c>
      <c r="C10" s="11">
        <f>=ROUNDDOWN(15.9014393754574,0)</f>
      </c>
      <c r="D10" s="11">
        <v>9692</v>
      </c>
      <c r="E10" s="12">
        <v>0.9921</v>
      </c>
      <c r="F10" s="11"/>
      <c r="G10" s="11">
        <f>=ROUNDDOWN({0},0)</f>
      </c>
      <c r="H10" s="11">
        <v>354</v>
      </c>
      <c r="I10" s="12"/>
      <c r="J10" s="11">
        <v>37</v>
      </c>
      <c r="K10" s="13">
        <v>4116.07</v>
      </c>
      <c r="L10" s="11">
        <v>384</v>
      </c>
      <c r="M10" s="14">
        <v>10.72</v>
      </c>
      <c r="N10" s="11">
        <v>40</v>
      </c>
      <c r="O10" s="13">
        <v>6903.89</v>
      </c>
      <c r="P10" s="11">
        <v>420</v>
      </c>
      <c r="Q10" s="14">
        <v>16.44</v>
      </c>
      <c r="R10" s="12">
        <v>-0.075</v>
      </c>
      <c r="S10" s="12">
        <v>-0.4038</v>
      </c>
      <c r="T10" s="12">
        <v>-0.0857</v>
      </c>
      <c r="U10" s="12">
        <v>-0.3479</v>
      </c>
      <c r="V10" s="11">
        <v>37</v>
      </c>
      <c r="W10" s="13">
        <v>4116.07</v>
      </c>
      <c r="X10" s="11">
        <v>140</v>
      </c>
      <c r="Y10" s="11">
        <v>40</v>
      </c>
      <c r="Z10" s="13">
        <v>6903.89</v>
      </c>
      <c r="AA10" s="11">
        <v>146</v>
      </c>
      <c r="AB10" s="12">
        <v>-0.075</v>
      </c>
      <c r="AC10" s="12">
        <v>-0.4038</v>
      </c>
    </row>
    <row r="11">
      <c r="A11" s="10" t="s">
        <v>38</v>
      </c>
      <c r="B11" s="11">
        <v>1610</v>
      </c>
      <c r="C11" s="11">
        <f>=ROUNDDOWN(19.0984578884935,0)</f>
      </c>
      <c r="D11" s="11">
        <v>600</v>
      </c>
      <c r="E11" s="12">
        <v>1</v>
      </c>
      <c r="F11" s="11"/>
      <c r="G11" s="11">
        <f>=ROUNDDOWN({0},0)</f>
      </c>
      <c r="H11" s="11"/>
      <c r="I11" s="12"/>
      <c r="J11" s="11">
        <v>26</v>
      </c>
      <c r="K11" s="13">
        <v>2152.39</v>
      </c>
      <c r="L11" s="11">
        <v>65</v>
      </c>
      <c r="M11" s="14">
        <v>33.11</v>
      </c>
      <c r="N11" s="11">
        <v>13</v>
      </c>
      <c r="O11" s="13">
        <v>986.48</v>
      </c>
      <c r="P11" s="11">
        <v>58</v>
      </c>
      <c r="Q11" s="14">
        <v>17.01</v>
      </c>
      <c r="R11" s="12">
        <v>1</v>
      </c>
      <c r="S11" s="12">
        <v>1.1819</v>
      </c>
      <c r="T11" s="12">
        <v>0.1207</v>
      </c>
      <c r="U11" s="12">
        <v>0.9465</v>
      </c>
      <c r="V11" s="11">
        <v>26</v>
      </c>
      <c r="W11" s="13">
        <v>2152.39</v>
      </c>
      <c r="X11" s="11">
        <v>39</v>
      </c>
      <c r="Y11" s="11">
        <v>13</v>
      </c>
      <c r="Z11" s="13">
        <v>986.48</v>
      </c>
      <c r="AA11" s="11">
        <v>31</v>
      </c>
      <c r="AB11" s="12">
        <v>1</v>
      </c>
      <c r="AC11" s="12">
        <v>1.1819</v>
      </c>
    </row>
    <row r="12">
      <c r="A12" s="10" t="s">
        <v>39</v>
      </c>
      <c r="B12" s="11">
        <v>6331</v>
      </c>
      <c r="C12" s="11">
        <f>=ROUNDDOWN(21.0122801194822,0)</f>
      </c>
      <c r="D12" s="11">
        <v>4393</v>
      </c>
      <c r="E12" s="12">
        <v>0.9979</v>
      </c>
      <c r="F12" s="11"/>
      <c r="G12" s="11">
        <f>=ROUNDDOWN({0},0)</f>
      </c>
      <c r="H12" s="11"/>
      <c r="I12" s="12"/>
      <c r="J12" s="11">
        <v>94</v>
      </c>
      <c r="K12" s="13">
        <v>2467.4</v>
      </c>
      <c r="L12" s="11">
        <v>292</v>
      </c>
      <c r="M12" s="14">
        <v>8.45</v>
      </c>
      <c r="N12" s="11">
        <v>95</v>
      </c>
      <c r="O12" s="13">
        <v>2210.69</v>
      </c>
      <c r="P12" s="11">
        <v>317</v>
      </c>
      <c r="Q12" s="14">
        <v>6.97</v>
      </c>
      <c r="R12" s="12">
        <v>-0.0105</v>
      </c>
      <c r="S12" s="12">
        <v>0.1161</v>
      </c>
      <c r="T12" s="12">
        <v>-0.0789</v>
      </c>
      <c r="U12" s="12">
        <v>0.2123</v>
      </c>
      <c r="V12" s="11">
        <v>94</v>
      </c>
      <c r="W12" s="13">
        <v>2467.4</v>
      </c>
      <c r="X12" s="11">
        <v>35</v>
      </c>
      <c r="Y12" s="11">
        <v>95</v>
      </c>
      <c r="Z12" s="13">
        <v>2210.69</v>
      </c>
      <c r="AA12" s="11">
        <v>34</v>
      </c>
      <c r="AB12" s="12">
        <v>-0.0105</v>
      </c>
      <c r="AC12" s="12">
        <v>0.1161</v>
      </c>
    </row>
    <row r="13">
      <c r="A13" s="10" t="s">
        <v>40</v>
      </c>
      <c r="B13" s="11">
        <v>34900</v>
      </c>
      <c r="C13" s="11">
        <f>=ROUNDDOWN(15.5956743229958,0)</f>
      </c>
      <c r="D13" s="11">
        <v>50143</v>
      </c>
      <c r="E13" s="12">
        <v>1</v>
      </c>
      <c r="F13" s="11"/>
      <c r="G13" s="11">
        <f>=ROUNDDOWN({0},0)</f>
      </c>
      <c r="H13" s="11"/>
      <c r="I13" s="12"/>
      <c r="J13" s="11">
        <v>312</v>
      </c>
      <c r="K13" s="13">
        <v>10280.22</v>
      </c>
      <c r="L13" s="11">
        <v>100</v>
      </c>
      <c r="M13" s="14">
        <v>102.8</v>
      </c>
      <c r="N13" s="11">
        <v>150</v>
      </c>
      <c r="O13" s="13">
        <v>5089.59</v>
      </c>
      <c r="P13" s="11"/>
      <c r="Q13" s="14"/>
      <c r="R13" s="12">
        <v>1.08</v>
      </c>
      <c r="S13" s="12">
        <v>1.0199</v>
      </c>
      <c r="T13" s="12"/>
      <c r="U13" s="12"/>
      <c r="V13" s="11">
        <v>312</v>
      </c>
      <c r="W13" s="13">
        <v>10280.22</v>
      </c>
      <c r="X13" s="11">
        <v>83</v>
      </c>
      <c r="Y13" s="11">
        <v>150</v>
      </c>
      <c r="Z13" s="13">
        <v>5089.59</v>
      </c>
      <c r="AA13" s="11"/>
      <c r="AB13" s="12">
        <v>1.08</v>
      </c>
      <c r="AC13" s="12">
        <v>1.0199</v>
      </c>
    </row>
    <row r="14">
      <c r="A14" s="10" t="s">
        <v>41</v>
      </c>
      <c r="B14" s="11">
        <v>1653</v>
      </c>
      <c r="C14" s="11">
        <f>=ROUNDDOWN(33.06,0)</f>
      </c>
      <c r="D14" s="11">
        <v>690</v>
      </c>
      <c r="E14" s="12">
        <v>1</v>
      </c>
      <c r="F14" s="11"/>
      <c r="G14" s="11">
        <f>=ROUNDDOWN({0},0)</f>
      </c>
      <c r="H14" s="11"/>
      <c r="I14" s="12"/>
      <c r="J14" s="11">
        <v>4</v>
      </c>
      <c r="K14" s="13">
        <v>241.66</v>
      </c>
      <c r="L14" s="11">
        <v>347</v>
      </c>
      <c r="M14" s="14">
        <v>0.7</v>
      </c>
      <c r="N14" s="11">
        <v>12</v>
      </c>
      <c r="O14" s="13">
        <v>818.86</v>
      </c>
      <c r="P14" s="11">
        <v>307</v>
      </c>
      <c r="Q14" s="14">
        <v>2.67</v>
      </c>
      <c r="R14" s="12">
        <v>-0.6667</v>
      </c>
      <c r="S14" s="12">
        <v>-0.7049</v>
      </c>
      <c r="T14" s="12">
        <v>0.1303</v>
      </c>
      <c r="U14" s="12">
        <v>-0.7378</v>
      </c>
      <c r="V14" s="11">
        <v>4</v>
      </c>
      <c r="W14" s="13">
        <v>241.66</v>
      </c>
      <c r="X14" s="11">
        <v>24</v>
      </c>
      <c r="Y14" s="11">
        <v>12</v>
      </c>
      <c r="Z14" s="13">
        <v>818.86</v>
      </c>
      <c r="AA14" s="11">
        <v>8</v>
      </c>
      <c r="AB14" s="12">
        <v>-0.6667</v>
      </c>
      <c r="AC14" s="12">
        <v>-0.7049</v>
      </c>
    </row>
    <row r="15">
      <c r="A15" s="19" t="s">
        <v>42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822</v>
      </c>
      <c r="K15" s="17">
        <v>33513.35</v>
      </c>
      <c r="L15" s="15">
        <v>3533</v>
      </c>
      <c r="M15" s="18">
        <v>9.49</v>
      </c>
      <c r="N15" s="15">
        <v>608</v>
      </c>
      <c r="O15" s="17">
        <v>30568.38</v>
      </c>
      <c r="P15" s="15">
        <v>3549</v>
      </c>
      <c r="Q15" s="18">
        <v>8.61</v>
      </c>
      <c r="R15" s="16">
        <v>0.352</v>
      </c>
      <c r="S15" s="16">
        <v>0.0963</v>
      </c>
      <c r="T15" s="16">
        <v>-0.0045</v>
      </c>
      <c r="U15" s="16">
        <v>0.1022</v>
      </c>
      <c r="V15" s="15">
        <v>822</v>
      </c>
      <c r="W15" s="17">
        <v>33513.35</v>
      </c>
      <c r="X15" s="15">
        <v>869</v>
      </c>
      <c r="Y15" s="15">
        <v>608</v>
      </c>
      <c r="Z15" s="17">
        <v>30568.38</v>
      </c>
      <c r="AA15" s="15">
        <v>772</v>
      </c>
      <c r="AB15" s="16">
        <v>0.352</v>
      </c>
      <c r="AC15" s="16">
        <v>0.0963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