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<sst xmlns="http://schemas.openxmlformats.org/spreadsheetml/2006/main" count="49" uniqueCount="49">
  <si>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</si>
  <si>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</si>
  <si>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</si>
  <si>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08/15/2023</t>
  </si>
  <si>
    <t>End Date:</t>
  </si>
  <si>
    <t>02/15/2024</t>
  </si>
  <si>
    <t>Report Run Date:</t>
  </si>
  <si>
    <t>02/28/2024</t>
  </si>
  <si>
    <t>Division</t>
  </si>
  <si>
    <t>Current And Future Inventory</t>
  </si>
  <si>
    <t>Current And History Sales Comparison</t>
  </si>
  <si>
    <t>AMAZON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</si>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</sst>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663323</v>
      </c>
      <c r="C5" s="11">
        <f>=ROUNDDOWN(21.6518909249962,0)</f>
      </c>
      <c r="D5" s="11">
        <v>574287</v>
      </c>
      <c r="E5" s="12">
        <v>0.9342</v>
      </c>
      <c r="F5" s="11"/>
      <c r="G5" s="11">
        <f>=ROUNDDOWN({0},0)</f>
      </c>
      <c r="H5" s="11">
        <v>570</v>
      </c>
      <c r="I5" s="12"/>
      <c r="J5" s="11">
        <v>251215</v>
      </c>
      <c r="K5" s="13">
        <v>14617718.79</v>
      </c>
      <c r="L5" s="11">
        <v>2104</v>
      </c>
      <c r="M5" s="14">
        <v>6947.58</v>
      </c>
      <c r="N5" s="11"/>
      <c r="O5" s="13"/>
      <c r="P5" s="11"/>
      <c r="Q5" s="14"/>
      <c r="R5" s="12"/>
      <c r="S5" s="12"/>
      <c r="T5" s="12"/>
      <c r="U5" s="12"/>
      <c r="V5" s="11">
        <v>185597</v>
      </c>
      <c r="W5" s="13">
        <v>10846615.03</v>
      </c>
      <c r="X5" s="11">
        <v>1639</v>
      </c>
      <c r="Y5" s="11"/>
      <c r="Z5" s="13"/>
      <c r="AA5" s="11"/>
      <c r="AB5" s="12"/>
      <c r="AC5" s="12"/>
      <c r="AD5" s="11">
        <v>65618</v>
      </c>
      <c r="AE5" s="13">
        <v>3771103.76</v>
      </c>
      <c r="AF5" s="11">
        <v>1862</v>
      </c>
      <c r="AG5" s="11"/>
      <c r="AH5" s="13"/>
      <c r="AI5" s="11"/>
      <c r="AJ5" s="12"/>
      <c r="AK5" s="12"/>
    </row>
    <row r="6">
      <c r="A6" s="10" t="s">
        <v>34</v>
      </c>
      <c r="B6" s="11">
        <v>19015</v>
      </c>
      <c r="C6" s="11">
        <f>=ROUNDDOWN(29.9166142227816,0)</f>
      </c>
      <c r="D6" s="11">
        <v>6632</v>
      </c>
      <c r="E6" s="12">
        <v>0.8812</v>
      </c>
      <c r="F6" s="11"/>
      <c r="G6" s="11">
        <f>=ROUNDDOWN({0},0)</f>
      </c>
      <c r="H6" s="11"/>
      <c r="I6" s="12"/>
      <c r="J6" s="11">
        <v>2807</v>
      </c>
      <c r="K6" s="13">
        <v>45730.33</v>
      </c>
      <c r="L6" s="11">
        <v>496</v>
      </c>
      <c r="M6" s="14">
        <v>92.2</v>
      </c>
      <c r="N6" s="11"/>
      <c r="O6" s="13"/>
      <c r="P6" s="11"/>
      <c r="Q6" s="14"/>
      <c r="R6" s="12"/>
      <c r="S6" s="12"/>
      <c r="T6" s="12"/>
      <c r="U6" s="12"/>
      <c r="V6" s="11">
        <v>2807</v>
      </c>
      <c r="W6" s="13">
        <v>45730.33</v>
      </c>
      <c r="X6" s="11">
        <v>263</v>
      </c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26587</v>
      </c>
      <c r="C7" s="11">
        <f>=ROUNDDOWN(18.3497825936918,0)</f>
      </c>
      <c r="D7" s="11">
        <v>17685</v>
      </c>
      <c r="E7" s="12">
        <v>0.9323</v>
      </c>
      <c r="F7" s="11"/>
      <c r="G7" s="11">
        <f>=ROUNDDOWN({0},0)</f>
      </c>
      <c r="H7" s="11"/>
      <c r="I7" s="12"/>
      <c r="J7" s="11">
        <v>15896</v>
      </c>
      <c r="K7" s="13">
        <v>895966.25</v>
      </c>
      <c r="L7" s="11">
        <v>210</v>
      </c>
      <c r="M7" s="14">
        <v>4266.51</v>
      </c>
      <c r="N7" s="11"/>
      <c r="O7" s="13"/>
      <c r="P7" s="11"/>
      <c r="Q7" s="14"/>
      <c r="R7" s="12"/>
      <c r="S7" s="12"/>
      <c r="T7" s="12"/>
      <c r="U7" s="12"/>
      <c r="V7" s="11">
        <v>9129</v>
      </c>
      <c r="W7" s="13">
        <v>544036.2</v>
      </c>
      <c r="X7" s="11">
        <v>166</v>
      </c>
      <c r="Y7" s="11"/>
      <c r="Z7" s="13"/>
      <c r="AA7" s="11"/>
      <c r="AB7" s="12"/>
      <c r="AC7" s="12"/>
      <c r="AD7" s="11">
        <v>6767</v>
      </c>
      <c r="AE7" s="13">
        <v>351930.05</v>
      </c>
      <c r="AF7" s="11">
        <v>202</v>
      </c>
      <c r="AG7" s="11"/>
      <c r="AH7" s="13"/>
      <c r="AI7" s="11"/>
      <c r="AJ7" s="12"/>
      <c r="AK7" s="12"/>
    </row>
    <row r="8">
      <c r="A8" s="10" t="s">
        <v>36</v>
      </c>
      <c r="B8" s="11">
        <v>75410</v>
      </c>
      <c r="C8" s="11">
        <f>=ROUNDDOWN(12.7586498604179,0)</f>
      </c>
      <c r="D8" s="11">
        <v>89794</v>
      </c>
      <c r="E8" s="12">
        <v>0.9053</v>
      </c>
      <c r="F8" s="11"/>
      <c r="G8" s="11">
        <f>=ROUNDDOWN({0},0)</f>
      </c>
      <c r="H8" s="11"/>
      <c r="I8" s="12"/>
      <c r="J8" s="11">
        <v>46582</v>
      </c>
      <c r="K8" s="13">
        <v>1219014.7</v>
      </c>
      <c r="L8" s="11">
        <v>263</v>
      </c>
      <c r="M8" s="14">
        <v>4635.04</v>
      </c>
      <c r="N8" s="11"/>
      <c r="O8" s="13"/>
      <c r="P8" s="11"/>
      <c r="Q8" s="14"/>
      <c r="R8" s="12"/>
      <c r="S8" s="12"/>
      <c r="T8" s="12"/>
      <c r="U8" s="12"/>
      <c r="V8" s="11">
        <v>36152</v>
      </c>
      <c r="W8" s="13">
        <v>946780.09</v>
      </c>
      <c r="X8" s="11">
        <v>194</v>
      </c>
      <c r="Y8" s="11"/>
      <c r="Z8" s="13"/>
      <c r="AA8" s="11"/>
      <c r="AB8" s="12"/>
      <c r="AC8" s="12"/>
      <c r="AD8" s="11">
        <v>10430</v>
      </c>
      <c r="AE8" s="13">
        <v>272234.61</v>
      </c>
      <c r="AF8" s="11">
        <v>249</v>
      </c>
      <c r="AG8" s="11"/>
      <c r="AH8" s="13"/>
      <c r="AI8" s="11"/>
      <c r="AJ8" s="12"/>
      <c r="AK8" s="12"/>
    </row>
    <row r="9">
      <c r="A9" s="10" t="s">
        <v>37</v>
      </c>
      <c r="B9" s="11">
        <v>158918</v>
      </c>
      <c r="C9" s="11">
        <f>=ROUNDDOWN(18.112377478915,0)</f>
      </c>
      <c r="D9" s="11">
        <v>150906</v>
      </c>
      <c r="E9" s="12">
        <v>0.9138</v>
      </c>
      <c r="F9" s="11"/>
      <c r="G9" s="11">
        <f>=ROUNDDOWN({0},0)</f>
      </c>
      <c r="H9" s="11"/>
      <c r="I9" s="12"/>
      <c r="J9" s="11">
        <v>102157</v>
      </c>
      <c r="K9" s="13">
        <v>2022522.7</v>
      </c>
      <c r="L9" s="11">
        <v>284</v>
      </c>
      <c r="M9" s="14">
        <v>7121.56</v>
      </c>
      <c r="N9" s="11"/>
      <c r="O9" s="13"/>
      <c r="P9" s="11"/>
      <c r="Q9" s="14"/>
      <c r="R9" s="12"/>
      <c r="S9" s="12"/>
      <c r="T9" s="12"/>
      <c r="U9" s="12"/>
      <c r="V9" s="11">
        <v>92682</v>
      </c>
      <c r="W9" s="13">
        <v>1850985.3</v>
      </c>
      <c r="X9" s="11">
        <v>251</v>
      </c>
      <c r="Y9" s="11"/>
      <c r="Z9" s="13"/>
      <c r="AA9" s="11"/>
      <c r="AB9" s="12"/>
      <c r="AC9" s="12"/>
      <c r="AD9" s="11">
        <v>9475</v>
      </c>
      <c r="AE9" s="13">
        <v>171537.4</v>
      </c>
      <c r="AF9" s="11">
        <v>263</v>
      </c>
      <c r="AG9" s="11"/>
      <c r="AH9" s="13"/>
      <c r="AI9" s="11"/>
      <c r="AJ9" s="12"/>
      <c r="AK9" s="12"/>
    </row>
    <row r="10">
      <c r="A10" s="10" t="s">
        <v>38</v>
      </c>
      <c r="B10" s="11">
        <v>411432</v>
      </c>
      <c r="C10" s="11">
        <f>=ROUNDDOWN(17.3101147326481,0)</f>
      </c>
      <c r="D10" s="11">
        <v>257647</v>
      </c>
      <c r="E10" s="12">
        <v>0.8639</v>
      </c>
      <c r="F10" s="11"/>
      <c r="G10" s="11">
        <f>=ROUNDDOWN({0},0)</f>
      </c>
      <c r="H10" s="11"/>
      <c r="I10" s="12"/>
      <c r="J10" s="11">
        <v>226923</v>
      </c>
      <c r="K10" s="13">
        <v>10365062.91</v>
      </c>
      <c r="L10" s="11">
        <v>1220</v>
      </c>
      <c r="M10" s="14">
        <v>8495.95</v>
      </c>
      <c r="N10" s="11"/>
      <c r="O10" s="13"/>
      <c r="P10" s="11"/>
      <c r="Q10" s="14"/>
      <c r="R10" s="12"/>
      <c r="S10" s="12"/>
      <c r="T10" s="12"/>
      <c r="U10" s="12"/>
      <c r="V10" s="11">
        <v>206240</v>
      </c>
      <c r="W10" s="13">
        <v>9544635.36</v>
      </c>
      <c r="X10" s="11">
        <v>897</v>
      </c>
      <c r="Y10" s="11"/>
      <c r="Z10" s="13"/>
      <c r="AA10" s="11"/>
      <c r="AB10" s="12"/>
      <c r="AC10" s="12"/>
      <c r="AD10" s="11">
        <v>20683</v>
      </c>
      <c r="AE10" s="13">
        <v>820427.55</v>
      </c>
      <c r="AF10" s="11">
        <v>1021</v>
      </c>
      <c r="AG10" s="11"/>
      <c r="AH10" s="13"/>
      <c r="AI10" s="11"/>
      <c r="AJ10" s="12"/>
      <c r="AK10" s="12"/>
    </row>
    <row r="11">
      <c r="A11" s="10" t="s">
        <v>39</v>
      </c>
      <c r="B11" s="11">
        <v>86250</v>
      </c>
      <c r="C11" s="11">
        <f>=ROUNDDOWN(16.2794209244824,0)</f>
      </c>
      <c r="D11" s="11">
        <v>118103</v>
      </c>
      <c r="E11" s="12">
        <v>0.8551</v>
      </c>
      <c r="F11" s="11"/>
      <c r="G11" s="11">
        <f>=ROUNDDOWN({0},0)</f>
      </c>
      <c r="H11" s="11">
        <v>8541</v>
      </c>
      <c r="I11" s="12"/>
      <c r="J11" s="11">
        <v>62545</v>
      </c>
      <c r="K11" s="13">
        <v>10154179.65</v>
      </c>
      <c r="L11" s="11">
        <v>679</v>
      </c>
      <c r="M11" s="14">
        <v>14954.61</v>
      </c>
      <c r="N11" s="11"/>
      <c r="O11" s="13"/>
      <c r="P11" s="11"/>
      <c r="Q11" s="14"/>
      <c r="R11" s="12"/>
      <c r="S11" s="12"/>
      <c r="T11" s="12"/>
      <c r="U11" s="12"/>
      <c r="V11" s="11">
        <v>6414</v>
      </c>
      <c r="W11" s="13">
        <v>1049942.18</v>
      </c>
      <c r="X11" s="11">
        <v>191</v>
      </c>
      <c r="Y11" s="11"/>
      <c r="Z11" s="13"/>
      <c r="AA11" s="11"/>
      <c r="AB11" s="12"/>
      <c r="AC11" s="12"/>
      <c r="AD11" s="11">
        <v>56131</v>
      </c>
      <c r="AE11" s="13">
        <v>9104237.47</v>
      </c>
      <c r="AF11" s="11">
        <v>659</v>
      </c>
      <c r="AG11" s="11"/>
      <c r="AH11" s="13"/>
      <c r="AI11" s="11"/>
      <c r="AJ11" s="12"/>
      <c r="AK11" s="12"/>
    </row>
    <row r="12">
      <c r="A12" s="10" t="s">
        <v>40</v>
      </c>
      <c r="B12" s="11">
        <v>13916</v>
      </c>
      <c r="C12" s="11">
        <f>=ROUNDDOWN(19.5972398253767,0)</f>
      </c>
      <c r="D12" s="11">
        <v>6842</v>
      </c>
      <c r="E12" s="12">
        <v>0.9236</v>
      </c>
      <c r="F12" s="11"/>
      <c r="G12" s="11">
        <f>=ROUNDDOWN({0},0)</f>
      </c>
      <c r="H12" s="11"/>
      <c r="I12" s="12"/>
      <c r="J12" s="11">
        <v>5818</v>
      </c>
      <c r="K12" s="13">
        <v>422082.27</v>
      </c>
      <c r="L12" s="11">
        <v>138</v>
      </c>
      <c r="M12" s="14">
        <v>3058.57</v>
      </c>
      <c r="N12" s="11"/>
      <c r="O12" s="13"/>
      <c r="P12" s="11"/>
      <c r="Q12" s="14"/>
      <c r="R12" s="12"/>
      <c r="S12" s="12"/>
      <c r="T12" s="12"/>
      <c r="U12" s="12"/>
      <c r="V12" s="11">
        <v>2054</v>
      </c>
      <c r="W12" s="13">
        <v>157050.51</v>
      </c>
      <c r="X12" s="11">
        <v>56</v>
      </c>
      <c r="Y12" s="11"/>
      <c r="Z12" s="13"/>
      <c r="AA12" s="11"/>
      <c r="AB12" s="12"/>
      <c r="AC12" s="12"/>
      <c r="AD12" s="11">
        <v>3764</v>
      </c>
      <c r="AE12" s="13">
        <v>265031.76</v>
      </c>
      <c r="AF12" s="11">
        <v>133</v>
      </c>
      <c r="AG12" s="11"/>
      <c r="AH12" s="13"/>
      <c r="AI12" s="11"/>
      <c r="AJ12" s="12"/>
      <c r="AK12" s="12"/>
    </row>
    <row r="13">
      <c r="A13" s="10" t="s">
        <v>41</v>
      </c>
      <c r="B13" s="11">
        <v>9530</v>
      </c>
      <c r="C13" s="11">
        <f>=ROUNDDOWN(26.523796270526,0)</f>
      </c>
      <c r="D13" s="11">
        <v>4848</v>
      </c>
      <c r="E13" s="12">
        <v>0.9818</v>
      </c>
      <c r="F13" s="11"/>
      <c r="G13" s="11">
        <f>=ROUNDDOWN({0},0)</f>
      </c>
      <c r="H13" s="11"/>
      <c r="I13" s="12"/>
      <c r="J13" s="11">
        <v>9071</v>
      </c>
      <c r="K13" s="13">
        <v>93121.3</v>
      </c>
      <c r="L13" s="11">
        <v>22</v>
      </c>
      <c r="M13" s="14">
        <v>4232.79</v>
      </c>
      <c r="N13" s="11"/>
      <c r="O13" s="13"/>
      <c r="P13" s="11"/>
      <c r="Q13" s="14"/>
      <c r="R13" s="12"/>
      <c r="S13" s="12"/>
      <c r="T13" s="12"/>
      <c r="U13" s="12"/>
      <c r="V13" s="11">
        <v>9071</v>
      </c>
      <c r="W13" s="13">
        <v>93121.3</v>
      </c>
      <c r="X13" s="11">
        <v>22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52533</v>
      </c>
      <c r="C14" s="11">
        <f>=ROUNDDOWN(79.1994572591587,0)</f>
      </c>
      <c r="D14" s="11">
        <v>4780</v>
      </c>
      <c r="E14" s="12">
        <v>0.9227</v>
      </c>
      <c r="F14" s="11"/>
      <c r="G14" s="11">
        <f>=ROUNDDOWN({0},0)</f>
      </c>
      <c r="H14" s="11"/>
      <c r="I14" s="12"/>
      <c r="J14" s="11">
        <v>9500</v>
      </c>
      <c r="K14" s="13">
        <v>391608.81</v>
      </c>
      <c r="L14" s="11">
        <v>92</v>
      </c>
      <c r="M14" s="14">
        <v>4256.62</v>
      </c>
      <c r="N14" s="11"/>
      <c r="O14" s="13"/>
      <c r="P14" s="11"/>
      <c r="Q14" s="14"/>
      <c r="R14" s="12"/>
      <c r="S14" s="12"/>
      <c r="T14" s="12"/>
      <c r="U14" s="12"/>
      <c r="V14" s="11">
        <v>8841</v>
      </c>
      <c r="W14" s="13">
        <v>371229.29</v>
      </c>
      <c r="X14" s="11">
        <v>92</v>
      </c>
      <c r="Y14" s="11"/>
      <c r="Z14" s="13"/>
      <c r="AA14" s="11"/>
      <c r="AB14" s="12"/>
      <c r="AC14" s="12"/>
      <c r="AD14" s="11">
        <v>659</v>
      </c>
      <c r="AE14" s="13">
        <v>20379.52</v>
      </c>
      <c r="AF14" s="11">
        <v>92</v>
      </c>
      <c r="AG14" s="11"/>
      <c r="AH14" s="13"/>
      <c r="AI14" s="11"/>
      <c r="AJ14" s="12"/>
      <c r="AK14" s="12"/>
    </row>
    <row r="15">
      <c r="A15" s="10" t="s">
        <v>43</v>
      </c>
      <c r="B15" s="11">
        <v>7342</v>
      </c>
      <c r="C15" s="11">
        <f>=ROUNDDOWN(74.387031408308,0)</f>
      </c>
      <c r="D15" s="11"/>
      <c r="E15" s="12">
        <v>0.9569</v>
      </c>
      <c r="F15" s="11"/>
      <c r="G15" s="11">
        <f>=ROUNDDOWN({0},0)</f>
      </c>
      <c r="H15" s="11"/>
      <c r="I15" s="12"/>
      <c r="J15" s="11">
        <v>567</v>
      </c>
      <c r="K15" s="13">
        <v>45444.02</v>
      </c>
      <c r="L15" s="11">
        <v>100</v>
      </c>
      <c r="M15" s="14">
        <v>454.44</v>
      </c>
      <c r="N15" s="11"/>
      <c r="O15" s="13"/>
      <c r="P15" s="11"/>
      <c r="Q15" s="14"/>
      <c r="R15" s="12"/>
      <c r="S15" s="12"/>
      <c r="T15" s="12"/>
      <c r="U15" s="12"/>
      <c r="V15" s="11">
        <v>82</v>
      </c>
      <c r="W15" s="13">
        <v>9756.19</v>
      </c>
      <c r="X15" s="11">
        <v>94</v>
      </c>
      <c r="Y15" s="11"/>
      <c r="Z15" s="13"/>
      <c r="AA15" s="11"/>
      <c r="AB15" s="12"/>
      <c r="AC15" s="12"/>
      <c r="AD15" s="11">
        <v>485</v>
      </c>
      <c r="AE15" s="13">
        <v>35687.83</v>
      </c>
      <c r="AF15" s="11">
        <v>100</v>
      </c>
      <c r="AG15" s="11"/>
      <c r="AH15" s="13"/>
      <c r="AI15" s="11"/>
      <c r="AJ15" s="12"/>
      <c r="AK15" s="12"/>
    </row>
    <row r="16">
      <c r="A16" s="10" t="s">
        <v>44</v>
      </c>
      <c r="B16" s="11">
        <v>233310</v>
      </c>
      <c r="C16" s="11">
        <f>=ROUNDDOWN(9.88526298841614,0)</f>
      </c>
      <c r="D16" s="11">
        <v>257139</v>
      </c>
      <c r="E16" s="12">
        <v>0.7164</v>
      </c>
      <c r="F16" s="11"/>
      <c r="G16" s="11">
        <f>=ROUNDDOWN({0},0)</f>
      </c>
      <c r="H16" s="11"/>
      <c r="I16" s="12"/>
      <c r="J16" s="11">
        <v>213275</v>
      </c>
      <c r="K16" s="13">
        <v>4971844.01</v>
      </c>
      <c r="L16" s="11">
        <v>1311</v>
      </c>
      <c r="M16" s="14">
        <v>3792.41</v>
      </c>
      <c r="N16" s="11"/>
      <c r="O16" s="13"/>
      <c r="P16" s="11"/>
      <c r="Q16" s="14"/>
      <c r="R16" s="12"/>
      <c r="S16" s="12"/>
      <c r="T16" s="12"/>
      <c r="U16" s="12"/>
      <c r="V16" s="11">
        <v>202221</v>
      </c>
      <c r="W16" s="13">
        <v>4680504.54</v>
      </c>
      <c r="X16" s="11">
        <v>975</v>
      </c>
      <c r="Y16" s="11"/>
      <c r="Z16" s="13"/>
      <c r="AA16" s="11"/>
      <c r="AB16" s="12"/>
      <c r="AC16" s="12"/>
      <c r="AD16" s="11">
        <v>11054</v>
      </c>
      <c r="AE16" s="13">
        <v>291339.47</v>
      </c>
      <c r="AF16" s="11">
        <v>1024</v>
      </c>
      <c r="AG16" s="11"/>
      <c r="AH16" s="13"/>
      <c r="AI16" s="11"/>
      <c r="AJ16" s="12"/>
      <c r="AK16" s="12"/>
    </row>
    <row r="17">
      <c r="A17" s="10" t="s">
        <v>45</v>
      </c>
      <c r="B17" s="11">
        <v>73906</v>
      </c>
      <c r="C17" s="11">
        <f>=ROUNDDOWN(18.8290744184862,0)</f>
      </c>
      <c r="D17" s="11">
        <v>78383</v>
      </c>
      <c r="E17" s="12">
        <v>0.846</v>
      </c>
      <c r="F17" s="11"/>
      <c r="G17" s="11">
        <f>=ROUNDDOWN({0},0)</f>
      </c>
      <c r="H17" s="11"/>
      <c r="I17" s="12"/>
      <c r="J17" s="11">
        <v>17249</v>
      </c>
      <c r="K17" s="13">
        <v>547903.06</v>
      </c>
      <c r="L17" s="11">
        <v>126</v>
      </c>
      <c r="M17" s="14">
        <v>4348.44</v>
      </c>
      <c r="N17" s="11"/>
      <c r="O17" s="13"/>
      <c r="P17" s="11"/>
      <c r="Q17" s="14"/>
      <c r="R17" s="12"/>
      <c r="S17" s="12"/>
      <c r="T17" s="12"/>
      <c r="U17" s="12"/>
      <c r="V17" s="11">
        <v>12679</v>
      </c>
      <c r="W17" s="13">
        <v>437005.01</v>
      </c>
      <c r="X17" s="11">
        <v>102</v>
      </c>
      <c r="Y17" s="11"/>
      <c r="Z17" s="13"/>
      <c r="AA17" s="11"/>
      <c r="AB17" s="12"/>
      <c r="AC17" s="12"/>
      <c r="AD17" s="11">
        <v>4570</v>
      </c>
      <c r="AE17" s="13">
        <v>110898.05</v>
      </c>
      <c r="AF17" s="11">
        <v>121</v>
      </c>
      <c r="AG17" s="11"/>
      <c r="AH17" s="13"/>
      <c r="AI17" s="11"/>
      <c r="AJ17" s="12"/>
      <c r="AK17" s="12"/>
    </row>
    <row r="18">
      <c r="A18" s="10" t="s">
        <v>46</v>
      </c>
      <c r="B18" s="11">
        <v>229570</v>
      </c>
      <c r="C18" s="11">
        <f>=ROUNDDOWN(18.1918316243245,0)</f>
      </c>
      <c r="D18" s="11">
        <v>218204</v>
      </c>
      <c r="E18" s="12">
        <v>0.9119</v>
      </c>
      <c r="F18" s="11"/>
      <c r="G18" s="11">
        <f>=ROUNDDOWN({0},0)</f>
      </c>
      <c r="H18" s="11"/>
      <c r="I18" s="12"/>
      <c r="J18" s="11">
        <v>139345</v>
      </c>
      <c r="K18" s="13">
        <v>2928283.21</v>
      </c>
      <c r="L18" s="11">
        <v>677</v>
      </c>
      <c r="M18" s="14">
        <v>4325.38</v>
      </c>
      <c r="N18" s="11"/>
      <c r="O18" s="13"/>
      <c r="P18" s="11"/>
      <c r="Q18" s="14"/>
      <c r="R18" s="12"/>
      <c r="S18" s="12"/>
      <c r="T18" s="12"/>
      <c r="U18" s="12"/>
      <c r="V18" s="11">
        <v>93494</v>
      </c>
      <c r="W18" s="13">
        <v>2142609.3</v>
      </c>
      <c r="X18" s="11">
        <v>617</v>
      </c>
      <c r="Y18" s="11"/>
      <c r="Z18" s="13"/>
      <c r="AA18" s="11"/>
      <c r="AB18" s="12"/>
      <c r="AC18" s="12"/>
      <c r="AD18" s="11">
        <v>45851</v>
      </c>
      <c r="AE18" s="13">
        <v>785673.91</v>
      </c>
      <c r="AF18" s="11">
        <v>670</v>
      </c>
      <c r="AG18" s="11"/>
      <c r="AH18" s="13"/>
      <c r="AI18" s="11"/>
      <c r="AJ18" s="12"/>
      <c r="AK18" s="12"/>
    </row>
    <row r="19">
      <c r="A19" s="10" t="s">
        <v>47</v>
      </c>
      <c r="B19" s="11">
        <v>186383</v>
      </c>
      <c r="C19" s="11">
        <f>=ROUNDDOWN(28.9104841086414,0)</f>
      </c>
      <c r="D19" s="11">
        <v>155675</v>
      </c>
      <c r="E19" s="12">
        <v>0.9028</v>
      </c>
      <c r="F19" s="11"/>
      <c r="G19" s="11">
        <f>=ROUNDDOWN({0},0)</f>
      </c>
      <c r="H19" s="11"/>
      <c r="I19" s="12"/>
      <c r="J19" s="11">
        <v>70686</v>
      </c>
      <c r="K19" s="13">
        <v>2829102.1</v>
      </c>
      <c r="L19" s="11">
        <v>626</v>
      </c>
      <c r="M19" s="14">
        <v>4519.33</v>
      </c>
      <c r="N19" s="11"/>
      <c r="O19" s="13"/>
      <c r="P19" s="11"/>
      <c r="Q19" s="14"/>
      <c r="R19" s="12"/>
      <c r="S19" s="12"/>
      <c r="T19" s="12"/>
      <c r="U19" s="12"/>
      <c r="V19" s="11">
        <v>59231</v>
      </c>
      <c r="W19" s="13">
        <v>2413268.57</v>
      </c>
      <c r="X19" s="11">
        <v>510</v>
      </c>
      <c r="Y19" s="11"/>
      <c r="Z19" s="13"/>
      <c r="AA19" s="11"/>
      <c r="AB19" s="12"/>
      <c r="AC19" s="12"/>
      <c r="AD19" s="11">
        <v>11455</v>
      </c>
      <c r="AE19" s="13">
        <v>415833.53</v>
      </c>
      <c r="AF19" s="11">
        <v>529</v>
      </c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1173636</v>
      </c>
      <c r="K20" s="17">
        <v>51549584.11</v>
      </c>
      <c r="L20" s="15">
        <v>8348</v>
      </c>
      <c r="M20" s="18">
        <v>6175.08</v>
      </c>
      <c r="N20" s="15"/>
      <c r="O20" s="17"/>
      <c r="P20" s="15"/>
      <c r="Q20" s="18"/>
      <c r="R20" s="16"/>
      <c r="S20" s="16"/>
      <c r="T20" s="16"/>
      <c r="U20" s="16"/>
      <c r="V20" s="15">
        <v>926694</v>
      </c>
      <c r="W20" s="17">
        <v>35133269.2</v>
      </c>
      <c r="X20" s="15">
        <v>6069</v>
      </c>
      <c r="Y20" s="15"/>
      <c r="Z20" s="17"/>
      <c r="AA20" s="15"/>
      <c r="AB20" s="16"/>
      <c r="AC20" s="16"/>
      <c r="AD20" s="15">
        <v>246942</v>
      </c>
      <c r="AE20" s="17">
        <v>16416314.91</v>
      </c>
      <c r="AF20" s="15">
        <v>6925</v>
      </c>
      <c r="AG20" s="15"/>
      <c r="AH20" s="17"/>
      <c r="AI20" s="15"/>
      <c r="AJ20" s="16"/>
      <c r="AK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