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<sst xmlns="http://schemas.openxmlformats.org/spreadsheetml/2006/main" count="48" uniqueCount="48">
  <si>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</si>
  <si>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</si>
  <si>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</si>
  <si>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</si>
  <si>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</si>
  <si>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</si>
  <si>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</si>
  <si>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01/17/2024</t>
  </si>
  <si>
    <t>Division</t>
  </si>
  <si>
    <t>Brand</t>
  </si>
  <si>
    <t>Current And Future Inventory</t>
  </si>
  <si>
    <t>Current And History Sales Comparison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</si>
  <si>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</si>
  <si>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</si>
  <si>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</si>
  <si>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</si>
  <si>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</si>
  <si>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</si>
  <si>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</si>
  <si>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</si>
  <si>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</si>
  <si>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</si>
  <si>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</si>
  <si>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</si>
  <si>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</si>
  <si>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</si>
  <si>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</si>
  <si>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</si>
  <si>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</si>
  <si>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</si>
  <si>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</si>
  <si>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</si>
  <si>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</si>
  <si>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BLK</t>
  </si>
  <si>
    <t>Beautyrest</t>
  </si>
  <si>
    <t>Clean Spaces</t>
  </si>
  <si>
    <t>INK+IVY</t>
  </si>
  <si>
    <t xml:space="preserve">Intelligent Design </t>
  </si>
  <si>
    <t>Madison Park</t>
  </si>
  <si>
    <t>Madison Park Essentials</t>
  </si>
  <si>
    <t>Premier Comfort</t>
  </si>
  <si>
    <t>Serta</t>
  </si>
  <si>
    <t>Sleep Philosophy</t>
  </si>
  <si>
    <t>True North by Sleep Philosophy</t>
  </si>
  <si>
    <t>Woolrich</t>
  </si>
  <si>
    <t>BLK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</si>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</sst>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D17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13</v>
      </c>
      <c r="L3" s="4" t="s">
        <v>13</v>
      </c>
      <c r="M3" s="4" t="s">
        <v>13</v>
      </c>
      <c r="N3" s="4" t="s">
        <v>13</v>
      </c>
      <c r="O3" s="4" t="s">
        <v>14</v>
      </c>
      <c r="P3" s="4" t="s">
        <v>14</v>
      </c>
      <c r="Q3" s="4" t="s">
        <v>14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13</v>
      </c>
      <c r="X3" s="4" t="s">
        <v>13</v>
      </c>
      <c r="Y3" s="4" t="s">
        <v>13</v>
      </c>
      <c r="Z3" s="4" t="s">
        <v>14</v>
      </c>
      <c r="AA3" s="4" t="s">
        <v>14</v>
      </c>
      <c r="AB3" s="4" t="s">
        <v>14</v>
      </c>
      <c r="AC3" s="4" t="s">
        <v>15</v>
      </c>
      <c r="AD3" s="4" t="s">
        <v>16</v>
      </c>
    </row>
    <row r="4">
      <c r="A4" s="4" t="s">
        <v>8</v>
      </c>
      <c r="B4" s="4" t="s">
        <v>9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27</v>
      </c>
      <c r="P4" s="4" t="s">
        <v>28</v>
      </c>
      <c r="Q4" s="4" t="s">
        <v>29</v>
      </c>
      <c r="R4" s="4" t="s">
        <v>30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31</v>
      </c>
      <c r="X4" s="4" t="s">
        <v>32</v>
      </c>
      <c r="Y4" s="4" t="s">
        <v>29</v>
      </c>
      <c r="Z4" s="4" t="s">
        <v>31</v>
      </c>
      <c r="AA4" s="4" t="s">
        <v>32</v>
      </c>
      <c r="AB4" s="4" t="s">
        <v>29</v>
      </c>
      <c r="AC4" s="4" t="s">
        <v>15</v>
      </c>
      <c r="AD4" s="4" t="s">
        <v>16</v>
      </c>
    </row>
    <row r="5">
      <c r="A5" s="10" t="s">
        <v>33</v>
      </c>
      <c r="B5" s="10" t="s">
        <v>34</v>
      </c>
      <c r="C5" s="11">
        <v>67920</v>
      </c>
      <c r="D5" s="11">
        <f>=ROUNDDOWN(20.8337167571547,0)</f>
      </c>
      <c r="E5" s="11">
        <v>8964</v>
      </c>
      <c r="F5" s="12">
        <v>0.931</v>
      </c>
      <c r="G5" s="11"/>
      <c r="H5" s="11">
        <f>=ROUNDDOWN({0},0)</f>
      </c>
      <c r="I5" s="11"/>
      <c r="J5" s="12"/>
      <c r="K5" s="11">
        <v>210</v>
      </c>
      <c r="L5" s="13">
        <v>11477.5</v>
      </c>
      <c r="M5" s="11">
        <v>237</v>
      </c>
      <c r="N5" s="14">
        <v>48.43</v>
      </c>
      <c r="O5" s="11">
        <v>906</v>
      </c>
      <c r="P5" s="13">
        <v>40323.82</v>
      </c>
      <c r="Q5" s="11">
        <v>238</v>
      </c>
      <c r="R5" s="14">
        <v>169.43</v>
      </c>
      <c r="S5" s="12">
        <v>-0.7682</v>
      </c>
      <c r="T5" s="12">
        <v>-0.7154</v>
      </c>
      <c r="U5" s="12">
        <v>-0.0042</v>
      </c>
      <c r="V5" s="12">
        <v>-0.7142</v>
      </c>
      <c r="W5" s="11">
        <v>210</v>
      </c>
      <c r="X5" s="13">
        <v>11477.5</v>
      </c>
      <c r="Y5" s="11">
        <v>193</v>
      </c>
      <c r="Z5" s="11">
        <v>906</v>
      </c>
      <c r="AA5" s="13">
        <v>40323.82</v>
      </c>
      <c r="AB5" s="11">
        <v>194</v>
      </c>
      <c r="AC5" s="12">
        <v>-0.7682</v>
      </c>
      <c r="AD5" s="12">
        <v>-0.7154</v>
      </c>
    </row>
    <row r="6">
      <c r="A6" s="10" t="s">
        <v>33</v>
      </c>
      <c r="B6" s="10" t="s">
        <v>35</v>
      </c>
      <c r="C6" s="11">
        <v>608</v>
      </c>
      <c r="D6" s="11">
        <f>=ROUNDDOWN(16.4324324324324,0)</f>
      </c>
      <c r="E6" s="11">
        <v>997</v>
      </c>
      <c r="F6" s="12">
        <v>0.8093</v>
      </c>
      <c r="G6" s="11">
        <v>1</v>
      </c>
      <c r="H6" s="11">
        <f>=ROUNDDOWN({0},0)</f>
      </c>
      <c r="I6" s="11"/>
      <c r="J6" s="12"/>
      <c r="K6" s="11">
        <v>11</v>
      </c>
      <c r="L6" s="13">
        <v>212.18</v>
      </c>
      <c r="M6" s="11">
        <v>6</v>
      </c>
      <c r="N6" s="14">
        <v>35.36</v>
      </c>
      <c r="O6" s="11"/>
      <c r="P6" s="13"/>
      <c r="Q6" s="11">
        <v>21</v>
      </c>
      <c r="R6" s="14"/>
      <c r="S6" s="12"/>
      <c r="T6" s="12"/>
      <c r="U6" s="12">
        <v>-0.7143</v>
      </c>
      <c r="V6" s="12"/>
      <c r="W6" s="11">
        <v>11</v>
      </c>
      <c r="X6" s="13">
        <v>212.18</v>
      </c>
      <c r="Y6" s="11">
        <v>6</v>
      </c>
      <c r="Z6" s="11"/>
      <c r="AA6" s="13"/>
      <c r="AB6" s="11">
        <v>21</v>
      </c>
      <c r="AC6" s="12"/>
      <c r="AD6" s="12"/>
    </row>
    <row r="7">
      <c r="A7" s="10" t="s">
        <v>33</v>
      </c>
      <c r="B7" s="10" t="s">
        <v>36</v>
      </c>
      <c r="C7" s="11">
        <v>250</v>
      </c>
      <c r="D7" s="11">
        <f>=ROUNDDOWN(13.1578947368421,0)</f>
      </c>
      <c r="E7" s="11">
        <v>450</v>
      </c>
      <c r="F7" s="12">
        <v>1</v>
      </c>
      <c r="G7" s="11"/>
      <c r="H7" s="11">
        <f>=ROUNDDOWN({0},0)</f>
      </c>
      <c r="I7" s="11"/>
      <c r="J7" s="12"/>
      <c r="K7" s="11">
        <v>1</v>
      </c>
      <c r="L7" s="13">
        <v>20.18</v>
      </c>
      <c r="M7" s="11">
        <v>11</v>
      </c>
      <c r="N7" s="14">
        <v>1.83</v>
      </c>
      <c r="O7" s="11"/>
      <c r="P7" s="13"/>
      <c r="Q7" s="11">
        <v>15</v>
      </c>
      <c r="R7" s="14"/>
      <c r="S7" s="12"/>
      <c r="T7" s="12"/>
      <c r="U7" s="12">
        <v>-0.2667</v>
      </c>
      <c r="V7" s="12"/>
      <c r="W7" s="11">
        <v>1</v>
      </c>
      <c r="X7" s="13">
        <v>20.18</v>
      </c>
      <c r="Y7" s="11">
        <v>5</v>
      </c>
      <c r="Z7" s="11"/>
      <c r="AA7" s="13"/>
      <c r="AB7" s="11">
        <v>15</v>
      </c>
      <c r="AC7" s="12"/>
      <c r="AD7" s="12"/>
    </row>
    <row r="8">
      <c r="A8" s="10" t="s">
        <v>33</v>
      </c>
      <c r="B8" s="10" t="s">
        <v>37</v>
      </c>
      <c r="C8" s="11">
        <v>10722</v>
      </c>
      <c r="D8" s="11">
        <f>=ROUNDDOWN(6.2413411723616,0)</f>
      </c>
      <c r="E8" s="11">
        <v>26019</v>
      </c>
      <c r="F8" s="12">
        <v>0.8829</v>
      </c>
      <c r="G8" s="11">
        <v>3</v>
      </c>
      <c r="H8" s="11">
        <f>=ROUNDDOWN({0},0)</f>
      </c>
      <c r="I8" s="11"/>
      <c r="J8" s="12"/>
      <c r="K8" s="11">
        <v>191</v>
      </c>
      <c r="L8" s="13">
        <v>6160.34</v>
      </c>
      <c r="M8" s="11">
        <v>90</v>
      </c>
      <c r="N8" s="14">
        <v>68.45</v>
      </c>
      <c r="O8" s="11">
        <v>417</v>
      </c>
      <c r="P8" s="13">
        <v>17035.55</v>
      </c>
      <c r="Q8" s="11">
        <v>94</v>
      </c>
      <c r="R8" s="14">
        <v>181.23</v>
      </c>
      <c r="S8" s="12">
        <v>-0.542</v>
      </c>
      <c r="T8" s="12">
        <v>-0.6384</v>
      </c>
      <c r="U8" s="12">
        <v>-0.0426</v>
      </c>
      <c r="V8" s="12">
        <v>-0.6223</v>
      </c>
      <c r="W8" s="11">
        <v>191</v>
      </c>
      <c r="X8" s="13">
        <v>6160.34</v>
      </c>
      <c r="Y8" s="11">
        <v>78</v>
      </c>
      <c r="Z8" s="11">
        <v>417</v>
      </c>
      <c r="AA8" s="13">
        <v>17035.55</v>
      </c>
      <c r="AB8" s="11">
        <v>82</v>
      </c>
      <c r="AC8" s="12">
        <v>-0.542</v>
      </c>
      <c r="AD8" s="12">
        <v>-0.6384</v>
      </c>
    </row>
    <row r="9">
      <c r="A9" s="10" t="s">
        <v>33</v>
      </c>
      <c r="B9" s="10" t="s">
        <v>38</v>
      </c>
      <c r="C9" s="11">
        <v>27991</v>
      </c>
      <c r="D9" s="11">
        <f>=ROUNDDOWN(8.02402247448687,0)</f>
      </c>
      <c r="E9" s="11">
        <v>55952</v>
      </c>
      <c r="F9" s="12">
        <v>0.8782</v>
      </c>
      <c r="G9" s="11"/>
      <c r="H9" s="11">
        <f>=ROUNDDOWN({0},0)</f>
      </c>
      <c r="I9" s="11"/>
      <c r="J9" s="12"/>
      <c r="K9" s="11">
        <v>163</v>
      </c>
      <c r="L9" s="13">
        <v>5364.82</v>
      </c>
      <c r="M9" s="11">
        <v>285</v>
      </c>
      <c r="N9" s="14">
        <v>18.82</v>
      </c>
      <c r="O9" s="11">
        <v>275</v>
      </c>
      <c r="P9" s="13">
        <v>9910.04</v>
      </c>
      <c r="Q9" s="11">
        <v>277</v>
      </c>
      <c r="R9" s="14">
        <v>35.78</v>
      </c>
      <c r="S9" s="12">
        <v>-0.4073</v>
      </c>
      <c r="T9" s="12">
        <v>-0.4586</v>
      </c>
      <c r="U9" s="12">
        <v>0.0289</v>
      </c>
      <c r="V9" s="12">
        <v>-0.474</v>
      </c>
      <c r="W9" s="11">
        <v>163</v>
      </c>
      <c r="X9" s="13">
        <v>5364.82</v>
      </c>
      <c r="Y9" s="11">
        <v>281</v>
      </c>
      <c r="Z9" s="11">
        <v>275</v>
      </c>
      <c r="AA9" s="13">
        <v>9910.04</v>
      </c>
      <c r="AB9" s="11">
        <v>268</v>
      </c>
      <c r="AC9" s="12">
        <v>-0.4073</v>
      </c>
      <c r="AD9" s="12">
        <v>-0.4586</v>
      </c>
    </row>
    <row r="10">
      <c r="A10" s="10" t="s">
        <v>33</v>
      </c>
      <c r="B10" s="10" t="s">
        <v>39</v>
      </c>
      <c r="C10" s="11">
        <v>2485</v>
      </c>
      <c r="D10" s="11">
        <f>=ROUNDDOWN(4.37731196054254,0)</f>
      </c>
      <c r="E10" s="11">
        <v>10780</v>
      </c>
      <c r="F10" s="12">
        <v>0.9321</v>
      </c>
      <c r="G10" s="11"/>
      <c r="H10" s="11">
        <f>=ROUNDDOWN({0},0)</f>
      </c>
      <c r="I10" s="11"/>
      <c r="J10" s="12"/>
      <c r="K10" s="11">
        <v>12</v>
      </c>
      <c r="L10" s="13">
        <v>310.43</v>
      </c>
      <c r="M10" s="11">
        <v>45</v>
      </c>
      <c r="N10" s="14">
        <v>6.9</v>
      </c>
      <c r="O10" s="11">
        <v>40</v>
      </c>
      <c r="P10" s="13">
        <v>975.97</v>
      </c>
      <c r="Q10" s="11">
        <v>51</v>
      </c>
      <c r="R10" s="14">
        <v>19.14</v>
      </c>
      <c r="S10" s="12">
        <v>-0.7</v>
      </c>
      <c r="T10" s="12">
        <v>-0.6819</v>
      </c>
      <c r="U10" s="12">
        <v>-0.1176</v>
      </c>
      <c r="V10" s="12">
        <v>-0.6395</v>
      </c>
      <c r="W10" s="11">
        <v>12</v>
      </c>
      <c r="X10" s="13">
        <v>310.43</v>
      </c>
      <c r="Y10" s="11">
        <v>45</v>
      </c>
      <c r="Z10" s="11">
        <v>40</v>
      </c>
      <c r="AA10" s="13">
        <v>975.97</v>
      </c>
      <c r="AB10" s="11">
        <v>51</v>
      </c>
      <c r="AC10" s="12">
        <v>-0.7</v>
      </c>
      <c r="AD10" s="12">
        <v>-0.6819</v>
      </c>
    </row>
    <row r="11">
      <c r="A11" s="10" t="s">
        <v>33</v>
      </c>
      <c r="B11" s="10" t="s">
        <v>40</v>
      </c>
      <c r="C11" s="11"/>
      <c r="D11" s="11">
        <f>=ROUNDDOWN({0},0)</f>
      </c>
      <c r="E11" s="11"/>
      <c r="F11" s="12">
        <v>0.9239</v>
      </c>
      <c r="G11" s="11"/>
      <c r="H11" s="11">
        <f>=ROUNDDOWN({0},0)</f>
      </c>
      <c r="I11" s="11"/>
      <c r="J11" s="12"/>
      <c r="K11" s="11">
        <v>3</v>
      </c>
      <c r="L11" s="13">
        <v>47.82</v>
      </c>
      <c r="M11" s="11">
        <v>4</v>
      </c>
      <c r="N11" s="14">
        <v>11.96</v>
      </c>
      <c r="O11" s="11"/>
      <c r="P11" s="13"/>
      <c r="Q11" s="11">
        <v>4</v>
      </c>
      <c r="R11" s="14"/>
      <c r="S11" s="12"/>
      <c r="T11" s="12"/>
      <c r="U11" s="12"/>
      <c r="V11" s="12"/>
      <c r="W11" s="11">
        <v>3</v>
      </c>
      <c r="X11" s="13">
        <v>47.82</v>
      </c>
      <c r="Y11" s="11">
        <v>3</v>
      </c>
      <c r="Z11" s="11"/>
      <c r="AA11" s="13"/>
      <c r="AB11" s="11">
        <v>4</v>
      </c>
      <c r="AC11" s="12"/>
      <c r="AD11" s="12"/>
    </row>
    <row r="12">
      <c r="A12" s="10" t="s">
        <v>33</v>
      </c>
      <c r="B12" s="10" t="s">
        <v>41</v>
      </c>
      <c r="C12" s="11">
        <v>34228</v>
      </c>
      <c r="D12" s="11">
        <f>=ROUNDDOWN(27.122028526149,0)</f>
      </c>
      <c r="E12" s="11">
        <v>898</v>
      </c>
      <c r="F12" s="12">
        <v>0.9043</v>
      </c>
      <c r="G12" s="11"/>
      <c r="H12" s="11">
        <f>=ROUNDDOWN({0},0)</f>
      </c>
      <c r="I12" s="11"/>
      <c r="J12" s="12"/>
      <c r="K12" s="11">
        <v>128</v>
      </c>
      <c r="L12" s="13">
        <v>6309.75</v>
      </c>
      <c r="M12" s="11">
        <v>251</v>
      </c>
      <c r="N12" s="14">
        <v>25.14</v>
      </c>
      <c r="O12" s="11">
        <v>2043</v>
      </c>
      <c r="P12" s="13">
        <v>76407.09</v>
      </c>
      <c r="Q12" s="11">
        <v>222</v>
      </c>
      <c r="R12" s="14">
        <v>344.18</v>
      </c>
      <c r="S12" s="12">
        <v>-0.9373</v>
      </c>
      <c r="T12" s="12">
        <v>-0.9174</v>
      </c>
      <c r="U12" s="12">
        <v>0.1306</v>
      </c>
      <c r="V12" s="12">
        <v>-0.927</v>
      </c>
      <c r="W12" s="11">
        <v>128</v>
      </c>
      <c r="X12" s="13">
        <v>6309.75</v>
      </c>
      <c r="Y12" s="11">
        <v>111</v>
      </c>
      <c r="Z12" s="11">
        <v>2043</v>
      </c>
      <c r="AA12" s="13">
        <v>76407.09</v>
      </c>
      <c r="AB12" s="11">
        <v>112</v>
      </c>
      <c r="AC12" s="12">
        <v>-0.9373</v>
      </c>
      <c r="AD12" s="12">
        <v>-0.9174</v>
      </c>
    </row>
    <row r="13">
      <c r="A13" s="10" t="s">
        <v>33</v>
      </c>
      <c r="B13" s="10" t="s">
        <v>42</v>
      </c>
      <c r="C13" s="11"/>
      <c r="D13" s="11">
        <f>=ROUNDDOWN({0},0)</f>
      </c>
      <c r="E13" s="11"/>
      <c r="F13" s="12"/>
      <c r="G13" s="11"/>
      <c r="H13" s="11">
        <f>=ROUNDDOWN({0},0)</f>
      </c>
      <c r="I13" s="11"/>
      <c r="J13" s="12"/>
      <c r="K13" s="11"/>
      <c r="L13" s="13"/>
      <c r="M13" s="11"/>
      <c r="N13" s="14"/>
      <c r="O13" s="11">
        <v>3</v>
      </c>
      <c r="P13" s="13">
        <v>130.41</v>
      </c>
      <c r="Q13" s="11"/>
      <c r="R13" s="14"/>
      <c r="S13" s="12"/>
      <c r="T13" s="12"/>
      <c r="U13" s="12"/>
      <c r="V13" s="12"/>
      <c r="W13" s="11"/>
      <c r="X13" s="13"/>
      <c r="Y13" s="11"/>
      <c r="Z13" s="11">
        <v>3</v>
      </c>
      <c r="AA13" s="13">
        <v>130.41</v>
      </c>
      <c r="AB13" s="11"/>
      <c r="AC13" s="12"/>
      <c r="AD13" s="12"/>
    </row>
    <row r="14">
      <c r="A14" s="10" t="s">
        <v>33</v>
      </c>
      <c r="B14" s="10" t="s">
        <v>43</v>
      </c>
      <c r="C14" s="11">
        <v>5506</v>
      </c>
      <c r="D14" s="11">
        <f>=ROUNDDOWN(19.8557518932564,0)</f>
      </c>
      <c r="E14" s="11">
        <v>440</v>
      </c>
      <c r="F14" s="12">
        <v>0.9147</v>
      </c>
      <c r="G14" s="11"/>
      <c r="H14" s="11">
        <f>=ROUNDDOWN({0},0)</f>
      </c>
      <c r="I14" s="11"/>
      <c r="J14" s="12"/>
      <c r="K14" s="11">
        <v>39</v>
      </c>
      <c r="L14" s="13">
        <v>1905.13</v>
      </c>
      <c r="M14" s="11">
        <v>80</v>
      </c>
      <c r="N14" s="14">
        <v>23.81</v>
      </c>
      <c r="O14" s="11">
        <v>128</v>
      </c>
      <c r="P14" s="13">
        <v>4968.39</v>
      </c>
      <c r="Q14" s="11">
        <v>78</v>
      </c>
      <c r="R14" s="14">
        <v>63.7</v>
      </c>
      <c r="S14" s="12">
        <v>-0.6953</v>
      </c>
      <c r="T14" s="12">
        <v>-0.6165</v>
      </c>
      <c r="U14" s="12">
        <v>0.0256</v>
      </c>
      <c r="V14" s="12">
        <v>-0.6262</v>
      </c>
      <c r="W14" s="11">
        <v>39</v>
      </c>
      <c r="X14" s="13">
        <v>1905.13</v>
      </c>
      <c r="Y14" s="11">
        <v>56</v>
      </c>
      <c r="Z14" s="11">
        <v>128</v>
      </c>
      <c r="AA14" s="13">
        <v>4968.39</v>
      </c>
      <c r="AB14" s="11">
        <v>71</v>
      </c>
      <c r="AC14" s="12">
        <v>-0.6953</v>
      </c>
      <c r="AD14" s="12">
        <v>-0.6165</v>
      </c>
    </row>
    <row r="15">
      <c r="A15" s="10" t="s">
        <v>33</v>
      </c>
      <c r="B15" s="10" t="s">
        <v>44</v>
      </c>
      <c r="C15" s="11">
        <v>8452</v>
      </c>
      <c r="D15" s="11">
        <f>=ROUNDDOWN(10.4616908033172,0)</f>
      </c>
      <c r="E15" s="11">
        <v>7280</v>
      </c>
      <c r="F15" s="12">
        <v>0.8556</v>
      </c>
      <c r="G15" s="11"/>
      <c r="H15" s="11">
        <f>=ROUNDDOWN({0},0)</f>
      </c>
      <c r="I15" s="11"/>
      <c r="J15" s="12"/>
      <c r="K15" s="11">
        <v>87</v>
      </c>
      <c r="L15" s="13">
        <v>3142.39</v>
      </c>
      <c r="M15" s="11">
        <v>157</v>
      </c>
      <c r="N15" s="14">
        <v>20.02</v>
      </c>
      <c r="O15" s="11">
        <v>59</v>
      </c>
      <c r="P15" s="13">
        <v>3245.72</v>
      </c>
      <c r="Q15" s="11">
        <v>131</v>
      </c>
      <c r="R15" s="14">
        <v>24.78</v>
      </c>
      <c r="S15" s="12">
        <v>0.4746</v>
      </c>
      <c r="T15" s="12">
        <v>-0.0318</v>
      </c>
      <c r="U15" s="12">
        <v>0.1985</v>
      </c>
      <c r="V15" s="12">
        <v>-0.1921</v>
      </c>
      <c r="W15" s="11">
        <v>87</v>
      </c>
      <c r="X15" s="13">
        <v>3142.39</v>
      </c>
      <c r="Y15" s="11">
        <v>144</v>
      </c>
      <c r="Z15" s="11">
        <v>59</v>
      </c>
      <c r="AA15" s="13">
        <v>3245.72</v>
      </c>
      <c r="AB15" s="11">
        <v>116</v>
      </c>
      <c r="AC15" s="12">
        <v>0.4746</v>
      </c>
      <c r="AD15" s="12">
        <v>-0.0318</v>
      </c>
    </row>
    <row r="16">
      <c r="A16" s="10" t="s">
        <v>45</v>
      </c>
      <c r="B16" s="10" t="s">
        <v>46</v>
      </c>
      <c r="C16" s="11">
        <v>158162</v>
      </c>
      <c r="D16" s="11">
        <f>=ROUNDDOWN({0},0)</f>
      </c>
      <c r="E16" s="11">
        <v>111780</v>
      </c>
      <c r="F16" s="12"/>
      <c r="G16" s="11">
        <v>4</v>
      </c>
      <c r="H16" s="11">
        <f>=ROUNDDOWN({0},0)</f>
      </c>
      <c r="I16" s="11"/>
      <c r="J16" s="12"/>
      <c r="K16" s="11">
        <v>845</v>
      </c>
      <c r="L16" s="13">
        <v>34950.54</v>
      </c>
      <c r="M16" s="11">
        <v>1166</v>
      </c>
      <c r="N16" s="14">
        <v>29.97</v>
      </c>
      <c r="O16" s="11">
        <v>3871</v>
      </c>
      <c r="P16" s="13">
        <v>152996.99</v>
      </c>
      <c r="Q16" s="11">
        <v>1131</v>
      </c>
      <c r="R16" s="14">
        <v>135.28</v>
      </c>
      <c r="S16" s="12">
        <v>-0.7817</v>
      </c>
      <c r="T16" s="12">
        <v>-0.7716</v>
      </c>
      <c r="U16" s="12">
        <v>0.0309</v>
      </c>
      <c r="V16" s="12">
        <v>-0.7785</v>
      </c>
      <c r="W16" s="11">
        <v>845</v>
      </c>
      <c r="X16" s="13">
        <v>34950.54</v>
      </c>
      <c r="Y16" s="11">
        <v>922</v>
      </c>
      <c r="Z16" s="11">
        <v>3871</v>
      </c>
      <c r="AA16" s="13">
        <v>152996.99</v>
      </c>
      <c r="AB16" s="11">
        <v>934</v>
      </c>
      <c r="AC16" s="12">
        <v>-0.7817</v>
      </c>
      <c r="AD16" s="12">
        <v>-0.7716</v>
      </c>
    </row>
    <row r="17">
      <c r="A17" s="20" t="s">
        <v>47</v>
      </c>
      <c r="B17" s="15" t="s">
        <v>46</v>
      </c>
      <c r="C17" s="16"/>
      <c r="D17" s="16">
        <f>=ROUNDDOWN({0},0)</f>
      </c>
      <c r="E17" s="16"/>
      <c r="F17" s="17"/>
      <c r="G17" s="16"/>
      <c r="H17" s="16">
        <f>=ROUNDDOWN({0},0)</f>
      </c>
      <c r="I17" s="16"/>
      <c r="J17" s="17"/>
      <c r="K17" s="16">
        <v>845</v>
      </c>
      <c r="L17" s="18">
        <v>34950.54</v>
      </c>
      <c r="M17" s="16">
        <v>1166</v>
      </c>
      <c r="N17" s="19">
        <v>29.97</v>
      </c>
      <c r="O17" s="16">
        <v>3871</v>
      </c>
      <c r="P17" s="18">
        <v>152996.99</v>
      </c>
      <c r="Q17" s="16">
        <v>1131</v>
      </c>
      <c r="R17" s="19">
        <v>135.28</v>
      </c>
      <c r="S17" s="17">
        <v>-0.7817</v>
      </c>
      <c r="T17" s="17">
        <v>-0.7716</v>
      </c>
      <c r="U17" s="17">
        <v>0.0309</v>
      </c>
      <c r="V17" s="17">
        <v>-0.7785</v>
      </c>
      <c r="W17" s="16">
        <v>845</v>
      </c>
      <c r="X17" s="18">
        <v>34950.54</v>
      </c>
      <c r="Y17" s="16">
        <v>922</v>
      </c>
      <c r="Z17" s="16">
        <v>3871</v>
      </c>
      <c r="AA17" s="18">
        <v>152996.99</v>
      </c>
      <c r="AB17" s="16">
        <v>934</v>
      </c>
      <c r="AC17" s="17">
        <v>-0.7817</v>
      </c>
      <c r="AD17" s="17">
        <v>-0.7716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</mergeCells>
  <headerFooter/>
</worksheet>
</file>