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<sst xmlns="http://schemas.openxmlformats.org/spreadsheetml/2006/main" count="237" uniqueCount="237">
  <si>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</si>
  <si>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</si>
  <si>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</si>
  <si>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</si>
  <si>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</si>
  <si>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</si>
  <si>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</si>
  <si>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</si>
  <si>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</si>
  <si>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</si>
  <si>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</si>
  <si>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</si>
  <si>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</si>
  <si>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</si>
  <si>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</si>
  <si>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</si>
  <si>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</si>
  <si>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</si>
  <si>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</si>
  <si>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</si>
  <si>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</si>
  <si>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</si>
  <si>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</si>
  <si>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</si>
  <si>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</si>
  <si>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</si>
  <si>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</si>
  <si>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</si>
  <si>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</si>
  <si>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</si>
  <si>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</si>
  <si>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</si>
  <si>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</si>
  <si>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</si>
  <si>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</si>
  <si>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</si>
  <si>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</si>
  <si>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</si>
  <si>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</si>
  <si>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</si>
  <si>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</si>
  <si>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</si>
  <si>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</si>
  <si>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</si>
  <si>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</si>
  <si>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</si>
  <si>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</si>
  <si>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</si>
  <si>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</si>
  <si>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</si>
  <si>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</si>
  <si>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</si>
  <si>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</si>
  <si>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</si>
  <si>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</si>
  <si>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</si>
  <si>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</si>
  <si>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</si>
  <si>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</si>
  <si>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</si>
  <si>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</si>
  <si>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</si>
  <si>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</si>
  <si>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</si>
  <si>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</si>
  <si>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</si>
  <si>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</si>
  <si>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</si>
  <si>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</si>
  <si>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</si>
  <si>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</si>
  <si>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</si>
  <si>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</si>
  <si>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</si>
  <si>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</si>
  <si>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</si>
  <si>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</si>
  <si>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</si>
  <si>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</si>
  <si>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</si>
  <si>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</si>
  <si>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</si>
  <si>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</si>
  <si>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</si>
  <si>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</si>
  <si>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FPF18-0108</t>
  </si>
  <si>
    <t>FUR</t>
  </si>
  <si>
    <t>Madison Park</t>
  </si>
  <si>
    <t>ACCENT CHAIR</t>
  </si>
  <si>
    <t>LOUNGE CHAIR</t>
  </si>
  <si>
    <t>Brooke</t>
  </si>
  <si>
    <t>Miri</t>
  </si>
  <si>
    <t>Annie</t>
  </si>
  <si>
    <t>Tight Back Club Chair</t>
  </si>
  <si>
    <t>See below</t>
  </si>
  <si>
    <t>Grey</t>
  </si>
  <si>
    <t>Active</t>
  </si>
  <si>
    <t>B</t>
  </si>
  <si>
    <t>NO</t>
  </si>
  <si>
    <t/>
  </si>
  <si>
    <t>PF000602;PP000105</t>
  </si>
  <si>
    <t>Print</t>
  </si>
  <si>
    <t>Modern/Contemporary</t>
  </si>
  <si>
    <t>4/2/2017</t>
  </si>
  <si>
    <t>2/20/2024</t>
  </si>
  <si>
    <t>ASHFURNDS,CSNSTORES,OLLIIX,ROOMECOM</t>
  </si>
  <si>
    <t>Setup</t>
  </si>
  <si>
    <t>9/16/2021</t>
  </si>
  <si>
    <t>11/18/2021</t>
  </si>
  <si>
    <t>No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</si>
  <si>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</si>
  <si>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</si>
  <si>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</si>
  <si>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</si>
  <si>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</si>
  <si>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</si>
  <si>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</si>
  <si>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1</t>
  </si>
  <si>
    <t>Solid</t>
  </si>
  <si>
    <t>Transitional</t>
  </si>
  <si>
    <t>7/6/2019</t>
  </si>
  <si>
    <t>2/14/2024</t>
  </si>
  <si>
    <t>5/14/2024</t>
  </si>
  <si>
    <t>ASHFURNDS,CASTLEGATE,CSNSTORES,MACY02F</t>
  </si>
  <si>
    <t>10/10/2021</t>
  </si>
  <si>
    <t>MP100-1054</t>
  </si>
  <si>
    <t>Spice</t>
  </si>
  <si>
    <t>Glam/Luxury</t>
  </si>
  <si>
    <t>10/29/2020</t>
  </si>
  <si>
    <t>ASHFURNDS,CSNSTORES,MACY02F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</si>
  <si>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</si>
  <si>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</si>
  <si>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</si>
  <si>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</si>
  <si>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</si>
  <si>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</si>
  <si>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</si>
  <si>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5/11/2017</t>
  </si>
  <si>
    <t>3/13/2024</t>
  </si>
  <si>
    <t>ASHFURNDS,CSNSTORES,KOHLDSN</t>
  </si>
  <si>
    <t>10/11/2021</t>
  </si>
  <si>
    <t>MP100-0538</t>
  </si>
  <si>
    <t>Malabar</t>
  </si>
  <si>
    <t>Leigh</t>
  </si>
  <si>
    <t>Daly</t>
  </si>
  <si>
    <t>Cream</t>
  </si>
  <si>
    <t>PP000671</t>
  </si>
  <si>
    <t>1/19/2018</t>
  </si>
  <si>
    <t>5/8/2024</t>
  </si>
  <si>
    <t>ASHFURNDS,CSNSTORES,OLLIIX</t>
  </si>
  <si>
    <t>10/24/2021</t>
  </si>
  <si>
    <t>FPF18-0435</t>
  </si>
  <si>
    <t>Maxwell</t>
  </si>
  <si>
    <t>Roan</t>
  </si>
  <si>
    <t>Lyle</t>
  </si>
  <si>
    <t>Button Tufted Wing Chair</t>
  </si>
  <si>
    <t>Linen</t>
  </si>
  <si>
    <t>PF000714;PP000209</t>
  </si>
  <si>
    <t>1/26/2024</t>
  </si>
  <si>
    <t>9/19/2021</t>
  </si>
  <si>
    <t>1/20/2022</t>
  </si>
  <si>
    <t>MP103-1051</t>
  </si>
  <si>
    <t>MOTION</t>
  </si>
  <si>
    <t>RECLINER</t>
  </si>
  <si>
    <t>Kirby</t>
  </si>
  <si>
    <t>Oscar</t>
  </si>
  <si>
    <t>Docker</t>
  </si>
  <si>
    <t>Push Back Recliner</t>
  </si>
  <si>
    <t>Navy Multi</t>
  </si>
  <si>
    <t>Geometric</t>
  </si>
  <si>
    <t>Traditional</t>
  </si>
  <si>
    <t>11/25/2020</t>
  </si>
  <si>
    <t>4/2/2024</t>
  </si>
  <si>
    <t>10/27/2021</t>
  </si>
  <si>
    <t>11/2/2021</t>
  </si>
  <si>
    <t>MP103-0908</t>
  </si>
  <si>
    <t>Athena</t>
  </si>
  <si>
    <t>Jimmy</t>
  </si>
  <si>
    <t>Cranberry</t>
  </si>
  <si>
    <t>Ivory</t>
  </si>
  <si>
    <t>B-</t>
  </si>
  <si>
    <t>1/7/2020</t>
  </si>
  <si>
    <t>2/24/2024</t>
  </si>
  <si>
    <t>1/26/2022</t>
  </si>
  <si>
    <t>II110-0391</t>
  </si>
  <si>
    <t>INK+IVY</t>
  </si>
  <si>
    <t>Newport</t>
  </si>
  <si>
    <t>Lounge Chair</t>
  </si>
  <si>
    <t>Charcoal</t>
  </si>
  <si>
    <t>A</t>
  </si>
  <si>
    <t>Mid-Century</t>
  </si>
  <si>
    <t>10/7/2019</t>
  </si>
  <si>
    <t>2/21/2024</t>
  </si>
  <si>
    <t>1/31/2024</t>
  </si>
  <si>
    <t>ASHFURNDS,CASTLEGATE,OLLIIX</t>
  </si>
  <si>
    <t>9/23/2021</t>
  </si>
  <si>
    <t>10/28/2021</t>
  </si>
  <si>
    <t>II110-0455</t>
  </si>
  <si>
    <t>Beige</t>
  </si>
  <si>
    <t>8/10/2021</t>
  </si>
  <si>
    <t>1/11/2024</t>
  </si>
  <si>
    <t>ASHFURNDS,CSNSTORES,KOHLDSN,LAMPDS</t>
  </si>
  <si>
    <t>II110-0388</t>
  </si>
  <si>
    <t>Light Grey</t>
  </si>
  <si>
    <t>10/8/2019</t>
  </si>
  <si>
    <t>1/27/2024</t>
  </si>
  <si>
    <t>3/20/2024</t>
  </si>
  <si>
    <t>ASHFURNDS,CASTLEGATE</t>
  </si>
  <si>
    <t>10/17/2021</t>
  </si>
  <si>
    <t>II100-0357</t>
  </si>
  <si>
    <t>Noe</t>
  </si>
  <si>
    <t>Tan</t>
  </si>
  <si>
    <t>6/1/2018</t>
  </si>
  <si>
    <t>ASHFURNDS,CSNSTORES,HDDS,LAMPDS</t>
  </si>
  <si>
    <t>11/29/2021</t>
  </si>
  <si>
    <t>12/10/2021</t>
  </si>
  <si>
    <t>II100-0360</t>
  </si>
  <si>
    <t>Kelly</t>
  </si>
  <si>
    <t>Light Brown</t>
  </si>
  <si>
    <t>A+</t>
  </si>
  <si>
    <t>Casual</t>
  </si>
  <si>
    <t>6/28/2018</t>
  </si>
  <si>
    <t>3/3/2024</t>
  </si>
  <si>
    <t>ASHFURNDS,CSNSTORES,HDDS,MACY02F,OLLIIX</t>
  </si>
  <si>
    <t>9/27/2021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</si>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</sst>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162.45</v>
      </c>
      <c r="M6" s="3">
        <v>170.57</v>
      </c>
      <c r="N6" s="3">
        <v>339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99</v>
      </c>
      <c r="V6" s="2" t="s">
        <v>101</v>
      </c>
      <c r="W6" s="2" t="s">
        <v>102</v>
      </c>
      <c r="X6" s="2" t="s">
        <v>99</v>
      </c>
      <c r="Y6" s="2" t="s">
        <v>103</v>
      </c>
      <c r="Z6" s="4">
        <v>2</v>
      </c>
      <c r="AA6" s="4">
        <f>=ROUNDDOWN(0.333333333333333,0)</f>
      </c>
      <c r="AB6" s="5">
        <v>6</v>
      </c>
      <c r="AC6" s="2" t="s">
        <v>104</v>
      </c>
      <c r="AD6" s="4">
        <v>68</v>
      </c>
      <c r="AE6" s="4">
        <v>194</v>
      </c>
      <c r="AF6" s="6">
        <v>74</v>
      </c>
      <c r="AG6" s="6"/>
      <c r="AH6" s="7">
        <v>1</v>
      </c>
      <c r="AI6" s="4">
        <v>43</v>
      </c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39</v>
      </c>
      <c r="AQ6" s="8">
        <v>5374.59</v>
      </c>
      <c r="AR6" s="4"/>
      <c r="AS6" s="8"/>
      <c r="AT6" s="7"/>
      <c r="AU6" s="7"/>
      <c r="AV6" s="4">
        <v>39</v>
      </c>
      <c r="AW6" s="8">
        <v>5374.59</v>
      </c>
      <c r="AX6" s="4"/>
      <c r="AY6" s="8"/>
      <c r="AZ6" s="7"/>
      <c r="BA6" s="7"/>
      <c r="BB6" s="7">
        <v>1</v>
      </c>
      <c r="BC6" s="4">
        <v>39</v>
      </c>
      <c r="BD6" s="8">
        <v>5374.59</v>
      </c>
      <c r="BE6" s="4"/>
      <c r="BF6" s="8"/>
      <c r="BG6" s="7"/>
      <c r="BH6" s="7"/>
      <c r="BI6" s="7">
        <v>1</v>
      </c>
      <c r="BJ6" s="4">
        <v>42</v>
      </c>
      <c r="BK6" s="8">
        <v>5913.6</v>
      </c>
      <c r="BL6" s="2" t="s">
        <v>105</v>
      </c>
      <c r="BM6" s="7">
        <v>0.9286</v>
      </c>
      <c r="BN6" s="7">
        <v>0.9089</v>
      </c>
      <c r="BO6" s="4">
        <v>39</v>
      </c>
      <c r="BP6" s="8">
        <v>5374.59</v>
      </c>
      <c r="BQ6" s="4"/>
      <c r="BR6" s="8"/>
      <c r="BS6" s="7"/>
      <c r="BT6" s="7"/>
      <c r="BU6" s="2" t="s">
        <v>106</v>
      </c>
      <c r="BV6" s="2" t="s">
        <v>96</v>
      </c>
      <c r="BW6" s="2" t="s">
        <v>107</v>
      </c>
      <c r="BX6" s="2" t="s">
        <v>108</v>
      </c>
      <c r="BY6" s="2" t="s">
        <v>109</v>
      </c>
    </row>
    <row r="7">
      <c r="A7" s="2" t="s">
        <v>110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111</v>
      </c>
      <c r="G7" s="2" t="s">
        <v>112</v>
      </c>
      <c r="H7" s="2" t="s">
        <v>113</v>
      </c>
      <c r="I7" s="2" t="s">
        <v>114</v>
      </c>
      <c r="J7" s="2" t="s">
        <v>94</v>
      </c>
      <c r="K7" s="2" t="s">
        <v>115</v>
      </c>
      <c r="L7" s="3">
        <v>171</v>
      </c>
      <c r="M7" s="3">
        <v>179.55</v>
      </c>
      <c r="N7" s="3">
        <v>369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116</v>
      </c>
      <c r="T7" s="2" t="s">
        <v>99</v>
      </c>
      <c r="U7" s="2" t="s">
        <v>117</v>
      </c>
      <c r="V7" s="2" t="s">
        <v>118</v>
      </c>
      <c r="W7" s="2" t="s">
        <v>119</v>
      </c>
      <c r="X7" s="2" t="s">
        <v>99</v>
      </c>
      <c r="Y7" s="2" t="s">
        <v>120</v>
      </c>
      <c r="Z7" s="4">
        <v>32</v>
      </c>
      <c r="AA7" s="4">
        <f>=ROUNDDOWN(2.78260869565217,0)</f>
      </c>
      <c r="AB7" s="5">
        <v>11.5</v>
      </c>
      <c r="AC7" s="2" t="s">
        <v>121</v>
      </c>
      <c r="AD7" s="4">
        <v>28</v>
      </c>
      <c r="AE7" s="4">
        <v>346</v>
      </c>
      <c r="AF7" s="6">
        <v>74</v>
      </c>
      <c r="AG7" s="6">
        <v>60</v>
      </c>
      <c r="AH7" s="7">
        <v>1</v>
      </c>
      <c r="AI7" s="4">
        <v>4</v>
      </c>
      <c r="AJ7" s="4">
        <f>=ROUNDDOWN({0},0)</f>
      </c>
      <c r="AK7" s="5"/>
      <c r="AL7" s="2" t="s">
        <v>122</v>
      </c>
      <c r="AM7" s="4">
        <v>94</v>
      </c>
      <c r="AN7" s="4">
        <v>94</v>
      </c>
      <c r="AO7" s="7">
        <v>0</v>
      </c>
      <c r="AP7" s="4">
        <v>10</v>
      </c>
      <c r="AQ7" s="8">
        <v>1299.4</v>
      </c>
      <c r="AR7" s="4"/>
      <c r="AS7" s="8"/>
      <c r="AT7" s="7"/>
      <c r="AU7" s="7"/>
      <c r="AV7" s="4">
        <v>10</v>
      </c>
      <c r="AW7" s="8">
        <v>1299.4</v>
      </c>
      <c r="AX7" s="4"/>
      <c r="AY7" s="8"/>
      <c r="AZ7" s="7"/>
      <c r="BA7" s="7"/>
      <c r="BB7" s="7">
        <v>1</v>
      </c>
      <c r="BC7" s="4">
        <v>16</v>
      </c>
      <c r="BD7" s="8">
        <v>2079.04</v>
      </c>
      <c r="BE7" s="4" t="s">
        <v>99</v>
      </c>
      <c r="BF7" s="8" t="s">
        <v>99</v>
      </c>
      <c r="BG7" s="7" t="s">
        <v>99</v>
      </c>
      <c r="BH7" s="7" t="s">
        <v>99</v>
      </c>
      <c r="BI7" s="7">
        <v>0.625</v>
      </c>
      <c r="BJ7" s="4">
        <v>21</v>
      </c>
      <c r="BK7" s="8">
        <v>3064.44</v>
      </c>
      <c r="BL7" s="2" t="s">
        <v>123</v>
      </c>
      <c r="BM7" s="7">
        <v>0.4762</v>
      </c>
      <c r="BN7" s="7">
        <v>0.424</v>
      </c>
      <c r="BO7" s="4">
        <v>10</v>
      </c>
      <c r="BP7" s="8">
        <v>1299.4</v>
      </c>
      <c r="BQ7" s="4"/>
      <c r="BR7" s="8"/>
      <c r="BS7" s="7"/>
      <c r="BT7" s="7"/>
      <c r="BU7" s="2" t="s">
        <v>106</v>
      </c>
      <c r="BV7" s="2" t="s">
        <v>96</v>
      </c>
      <c r="BW7" s="2" t="s">
        <v>107</v>
      </c>
      <c r="BX7" s="2" t="s">
        <v>124</v>
      </c>
      <c r="BY7" s="2" t="s">
        <v>109</v>
      </c>
    </row>
    <row r="8">
      <c r="A8" s="2" t="s">
        <v>125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94</v>
      </c>
      <c r="K8" s="2" t="s">
        <v>126</v>
      </c>
      <c r="L8" s="3">
        <v>171</v>
      </c>
      <c r="M8" s="3">
        <v>179.55</v>
      </c>
      <c r="N8" s="3">
        <v>369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99</v>
      </c>
      <c r="T8" s="2" t="s">
        <v>99</v>
      </c>
      <c r="U8" s="2" t="s">
        <v>117</v>
      </c>
      <c r="V8" s="2" t="s">
        <v>118</v>
      </c>
      <c r="W8" s="2" t="s">
        <v>119</v>
      </c>
      <c r="X8" s="2" t="s">
        <v>127</v>
      </c>
      <c r="Y8" s="2" t="s">
        <v>128</v>
      </c>
      <c r="Z8" s="4">
        <v>28</v>
      </c>
      <c r="AA8" s="4">
        <f>=ROUNDDOWN(4,0)</f>
      </c>
      <c r="AB8" s="5">
        <v>7</v>
      </c>
      <c r="AC8" s="2" t="s">
        <v>121</v>
      </c>
      <c r="AD8" s="4">
        <v>100</v>
      </c>
      <c r="AE8" s="4">
        <v>100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6</v>
      </c>
      <c r="AQ8" s="8">
        <v>779.64</v>
      </c>
      <c r="AR8" s="4"/>
      <c r="AS8" s="8"/>
      <c r="AT8" s="7"/>
      <c r="AU8" s="7"/>
      <c r="AV8" s="4">
        <v>6</v>
      </c>
      <c r="AW8" s="8">
        <v>779.64</v>
      </c>
      <c r="AX8" s="4"/>
      <c r="AY8" s="8"/>
      <c r="AZ8" s="7"/>
      <c r="BA8" s="7"/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0.375</v>
      </c>
      <c r="BJ8" s="4">
        <v>9</v>
      </c>
      <c r="BK8" s="8">
        <v>1284.22</v>
      </c>
      <c r="BL8" s="2" t="s">
        <v>129</v>
      </c>
      <c r="BM8" s="7">
        <v>0.6667</v>
      </c>
      <c r="BN8" s="7">
        <v>0.6071</v>
      </c>
      <c r="BO8" s="4">
        <v>6</v>
      </c>
      <c r="BP8" s="8">
        <v>779.64</v>
      </c>
      <c r="BQ8" s="4"/>
      <c r="BR8" s="8"/>
      <c r="BS8" s="7"/>
      <c r="BT8" s="7"/>
      <c r="BU8" s="2" t="s">
        <v>106</v>
      </c>
      <c r="BV8" s="2" t="s">
        <v>96</v>
      </c>
      <c r="BW8" s="2" t="s">
        <v>107</v>
      </c>
      <c r="BX8" s="2" t="s">
        <v>124</v>
      </c>
      <c r="BY8" s="2" t="s">
        <v>109</v>
      </c>
    </row>
    <row r="9">
      <c r="A9" s="2" t="s">
        <v>130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131</v>
      </c>
      <c r="G9" s="2" t="s">
        <v>132</v>
      </c>
      <c r="H9" s="2" t="s">
        <v>133</v>
      </c>
      <c r="I9" s="2" t="s">
        <v>134</v>
      </c>
      <c r="J9" s="2" t="s">
        <v>94</v>
      </c>
      <c r="K9" s="2" t="s">
        <v>135</v>
      </c>
      <c r="L9" s="3">
        <v>207.9</v>
      </c>
      <c r="M9" s="3">
        <v>218.3</v>
      </c>
      <c r="N9" s="3">
        <v>439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136</v>
      </c>
      <c r="T9" s="2" t="s">
        <v>99</v>
      </c>
      <c r="U9" s="2" t="s">
        <v>99</v>
      </c>
      <c r="V9" s="2" t="s">
        <v>118</v>
      </c>
      <c r="W9" s="2" t="s">
        <v>119</v>
      </c>
      <c r="X9" s="2" t="s">
        <v>99</v>
      </c>
      <c r="Y9" s="2" t="s">
        <v>137</v>
      </c>
      <c r="Z9" s="4">
        <v>61</v>
      </c>
      <c r="AA9" s="4">
        <f>=ROUNDDOWN(12.2,0)</f>
      </c>
      <c r="AB9" s="5">
        <v>5</v>
      </c>
      <c r="AC9" s="2" t="s">
        <v>138</v>
      </c>
      <c r="AD9" s="4">
        <v>100</v>
      </c>
      <c r="AE9" s="4">
        <v>100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8</v>
      </c>
      <c r="AQ9" s="8">
        <v>1197.04</v>
      </c>
      <c r="AR9" s="4"/>
      <c r="AS9" s="8"/>
      <c r="AT9" s="7"/>
      <c r="AU9" s="7"/>
      <c r="AV9" s="4">
        <v>8</v>
      </c>
      <c r="AW9" s="8">
        <v>1197.04</v>
      </c>
      <c r="AX9" s="4"/>
      <c r="AY9" s="8"/>
      <c r="AZ9" s="7"/>
      <c r="BA9" s="7"/>
      <c r="BB9" s="7">
        <v>1</v>
      </c>
      <c r="BC9" s="4">
        <v>8</v>
      </c>
      <c r="BD9" s="8">
        <v>1197.04</v>
      </c>
      <c r="BE9" s="4"/>
      <c r="BF9" s="8"/>
      <c r="BG9" s="7"/>
      <c r="BH9" s="7"/>
      <c r="BI9" s="7">
        <v>1</v>
      </c>
      <c r="BJ9" s="4">
        <v>12</v>
      </c>
      <c r="BK9" s="8">
        <v>2069.92</v>
      </c>
      <c r="BL9" s="2" t="s">
        <v>139</v>
      </c>
      <c r="BM9" s="7">
        <v>0.6667</v>
      </c>
      <c r="BN9" s="7">
        <v>0.5783</v>
      </c>
      <c r="BO9" s="4">
        <v>8</v>
      </c>
      <c r="BP9" s="8">
        <v>1197.04</v>
      </c>
      <c r="BQ9" s="4"/>
      <c r="BR9" s="8"/>
      <c r="BS9" s="7"/>
      <c r="BT9" s="7"/>
      <c r="BU9" s="2" t="s">
        <v>106</v>
      </c>
      <c r="BV9" s="2" t="s">
        <v>96</v>
      </c>
      <c r="BW9" s="2" t="s">
        <v>107</v>
      </c>
      <c r="BX9" s="2" t="s">
        <v>140</v>
      </c>
      <c r="BY9" s="2" t="s">
        <v>109</v>
      </c>
    </row>
    <row r="10">
      <c r="A10" s="2" t="s">
        <v>141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142</v>
      </c>
      <c r="G10" s="2" t="s">
        <v>143</v>
      </c>
      <c r="H10" s="2" t="s">
        <v>144</v>
      </c>
      <c r="I10" s="2" t="s">
        <v>134</v>
      </c>
      <c r="J10" s="2" t="s">
        <v>94</v>
      </c>
      <c r="K10" s="2" t="s">
        <v>145</v>
      </c>
      <c r="L10" s="3">
        <v>178.2</v>
      </c>
      <c r="M10" s="3">
        <v>187.11</v>
      </c>
      <c r="N10" s="3">
        <v>379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146</v>
      </c>
      <c r="T10" s="2" t="s">
        <v>99</v>
      </c>
      <c r="U10" s="2" t="s">
        <v>117</v>
      </c>
      <c r="V10" s="2" t="s">
        <v>118</v>
      </c>
      <c r="W10" s="2" t="s">
        <v>119</v>
      </c>
      <c r="X10" s="2" t="s">
        <v>99</v>
      </c>
      <c r="Y10" s="2" t="s">
        <v>147</v>
      </c>
      <c r="Z10" s="4">
        <v>95</v>
      </c>
      <c r="AA10" s="4">
        <f>=ROUNDDOWN(15.8333333333333,0)</f>
      </c>
      <c r="AB10" s="5">
        <v>6</v>
      </c>
      <c r="AC10" s="2" t="s">
        <v>148</v>
      </c>
      <c r="AD10" s="4">
        <v>80</v>
      </c>
      <c r="AE10" s="4">
        <v>80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8</v>
      </c>
      <c r="AQ10" s="8">
        <v>992.32</v>
      </c>
      <c r="AR10" s="4"/>
      <c r="AS10" s="8"/>
      <c r="AT10" s="7"/>
      <c r="AU10" s="7"/>
      <c r="AV10" s="4">
        <v>8</v>
      </c>
      <c r="AW10" s="8">
        <v>992.32</v>
      </c>
      <c r="AX10" s="4"/>
      <c r="AY10" s="8"/>
      <c r="AZ10" s="7"/>
      <c r="BA10" s="7"/>
      <c r="BB10" s="7">
        <v>1</v>
      </c>
      <c r="BC10" s="4">
        <v>8</v>
      </c>
      <c r="BD10" s="8">
        <v>992.32</v>
      </c>
      <c r="BE10" s="4"/>
      <c r="BF10" s="8"/>
      <c r="BG10" s="7"/>
      <c r="BH10" s="7"/>
      <c r="BI10" s="7">
        <v>1</v>
      </c>
      <c r="BJ10" s="4">
        <v>11</v>
      </c>
      <c r="BK10" s="8">
        <v>1505.75</v>
      </c>
      <c r="BL10" s="2" t="s">
        <v>149</v>
      </c>
      <c r="BM10" s="7">
        <v>0.7273</v>
      </c>
      <c r="BN10" s="7">
        <v>0.659</v>
      </c>
      <c r="BO10" s="4">
        <v>8</v>
      </c>
      <c r="BP10" s="8">
        <v>992.32</v>
      </c>
      <c r="BQ10" s="4"/>
      <c r="BR10" s="8"/>
      <c r="BS10" s="7"/>
      <c r="BT10" s="7"/>
      <c r="BU10" s="2" t="s">
        <v>106</v>
      </c>
      <c r="BV10" s="2" t="s">
        <v>96</v>
      </c>
      <c r="BW10" s="2" t="s">
        <v>107</v>
      </c>
      <c r="BX10" s="2" t="s">
        <v>150</v>
      </c>
      <c r="BY10" s="2" t="s">
        <v>109</v>
      </c>
    </row>
    <row r="11">
      <c r="A11" s="2" t="s">
        <v>151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152</v>
      </c>
      <c r="G11" s="2" t="s">
        <v>153</v>
      </c>
      <c r="H11" s="2" t="s">
        <v>154</v>
      </c>
      <c r="I11" s="2" t="s">
        <v>155</v>
      </c>
      <c r="J11" s="2" t="s">
        <v>94</v>
      </c>
      <c r="K11" s="2" t="s">
        <v>156</v>
      </c>
      <c r="L11" s="3">
        <v>207</v>
      </c>
      <c r="M11" s="3">
        <v>217.35</v>
      </c>
      <c r="N11" s="3">
        <v>439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157</v>
      </c>
      <c r="T11" s="2" t="s">
        <v>99</v>
      </c>
      <c r="U11" s="2" t="s">
        <v>99</v>
      </c>
      <c r="V11" s="2" t="s">
        <v>118</v>
      </c>
      <c r="W11" s="2" t="s">
        <v>119</v>
      </c>
      <c r="X11" s="2" t="s">
        <v>99</v>
      </c>
      <c r="Y11" s="2" t="s">
        <v>103</v>
      </c>
      <c r="Z11" s="4"/>
      <c r="AA11" s="4">
        <f>=ROUNDDOWN({0},0)</f>
      </c>
      <c r="AB11" s="5">
        <v>4</v>
      </c>
      <c r="AC11" s="2" t="s">
        <v>158</v>
      </c>
      <c r="AD11" s="4">
        <v>73</v>
      </c>
      <c r="AE11" s="4">
        <v>100</v>
      </c>
      <c r="AF11" s="6">
        <v>74</v>
      </c>
      <c r="AG11" s="6"/>
      <c r="AH11" s="7">
        <v>0</v>
      </c>
      <c r="AI11" s="4">
        <v>1</v>
      </c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/>
      <c r="BK11" s="8"/>
      <c r="BL11" s="2" t="s">
        <v>99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96</v>
      </c>
      <c r="BW11" s="2" t="s">
        <v>159</v>
      </c>
      <c r="BX11" s="2" t="s">
        <v>160</v>
      </c>
      <c r="BY11" s="2" t="s">
        <v>109</v>
      </c>
    </row>
    <row r="12">
      <c r="A12" s="2" t="s">
        <v>161</v>
      </c>
      <c r="B12" s="2" t="s">
        <v>86</v>
      </c>
      <c r="C12" s="2" t="s">
        <v>87</v>
      </c>
      <c r="D12" s="2" t="s">
        <v>162</v>
      </c>
      <c r="E12" s="2" t="s">
        <v>163</v>
      </c>
      <c r="F12" s="2" t="s">
        <v>164</v>
      </c>
      <c r="G12" s="2" t="s">
        <v>165</v>
      </c>
      <c r="H12" s="2" t="s">
        <v>166</v>
      </c>
      <c r="I12" s="2" t="s">
        <v>167</v>
      </c>
      <c r="J12" s="2" t="s">
        <v>94</v>
      </c>
      <c r="K12" s="2" t="s">
        <v>168</v>
      </c>
      <c r="L12" s="3">
        <v>270.75</v>
      </c>
      <c r="M12" s="3">
        <v>284.29</v>
      </c>
      <c r="N12" s="3">
        <v>569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99</v>
      </c>
      <c r="T12" s="2" t="s">
        <v>99</v>
      </c>
      <c r="U12" s="2" t="s">
        <v>117</v>
      </c>
      <c r="V12" s="2" t="s">
        <v>169</v>
      </c>
      <c r="W12" s="2" t="s">
        <v>119</v>
      </c>
      <c r="X12" s="2" t="s">
        <v>170</v>
      </c>
      <c r="Y12" s="2" t="s">
        <v>171</v>
      </c>
      <c r="Z12" s="4"/>
      <c r="AA12" s="4">
        <f>=ROUNDDOWN({0},0)</f>
      </c>
      <c r="AB12" s="5">
        <v>7</v>
      </c>
      <c r="AC12" s="2" t="s">
        <v>172</v>
      </c>
      <c r="AD12" s="4">
        <v>100</v>
      </c>
      <c r="AE12" s="4">
        <v>193</v>
      </c>
      <c r="AF12" s="6">
        <v>65</v>
      </c>
      <c r="AG12" s="6">
        <v>48</v>
      </c>
      <c r="AH12" s="7">
        <v>0.8571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16</v>
      </c>
      <c r="AQ12" s="8">
        <v>2880</v>
      </c>
      <c r="AR12" s="4"/>
      <c r="AS12" s="8"/>
      <c r="AT12" s="7"/>
      <c r="AU12" s="7"/>
      <c r="AV12" s="4">
        <v>16</v>
      </c>
      <c r="AW12" s="8">
        <v>2880</v>
      </c>
      <c r="AX12" s="4"/>
      <c r="AY12" s="8"/>
      <c r="AZ12" s="7"/>
      <c r="BA12" s="7"/>
      <c r="BB12" s="7">
        <v>1</v>
      </c>
      <c r="BC12" s="4">
        <v>16</v>
      </c>
      <c r="BD12" s="8">
        <v>2880</v>
      </c>
      <c r="BE12" s="4"/>
      <c r="BF12" s="8"/>
      <c r="BG12" s="7"/>
      <c r="BH12" s="7"/>
      <c r="BI12" s="7">
        <v>1</v>
      </c>
      <c r="BJ12" s="4">
        <v>19</v>
      </c>
      <c r="BK12" s="8">
        <v>3704.12</v>
      </c>
      <c r="BL12" s="2" t="s">
        <v>139</v>
      </c>
      <c r="BM12" s="7">
        <v>0.8421</v>
      </c>
      <c r="BN12" s="7">
        <v>0.7775</v>
      </c>
      <c r="BO12" s="4">
        <v>16</v>
      </c>
      <c r="BP12" s="8">
        <v>2880</v>
      </c>
      <c r="BQ12" s="4"/>
      <c r="BR12" s="8"/>
      <c r="BS12" s="7"/>
      <c r="BT12" s="7"/>
      <c r="BU12" s="2" t="s">
        <v>106</v>
      </c>
      <c r="BV12" s="2" t="s">
        <v>96</v>
      </c>
      <c r="BW12" s="2" t="s">
        <v>173</v>
      </c>
      <c r="BX12" s="2" t="s">
        <v>174</v>
      </c>
      <c r="BY12" s="2" t="s">
        <v>109</v>
      </c>
    </row>
    <row r="13">
      <c r="A13" s="2" t="s">
        <v>175</v>
      </c>
      <c r="B13" s="2" t="s">
        <v>86</v>
      </c>
      <c r="C13" s="2" t="s">
        <v>87</v>
      </c>
      <c r="D13" s="2" t="s">
        <v>162</v>
      </c>
      <c r="E13" s="2" t="s">
        <v>163</v>
      </c>
      <c r="F13" s="2" t="s">
        <v>176</v>
      </c>
      <c r="G13" s="2" t="s">
        <v>177</v>
      </c>
      <c r="H13" s="2" t="s">
        <v>178</v>
      </c>
      <c r="I13" s="2" t="s">
        <v>167</v>
      </c>
      <c r="J13" s="2" t="s">
        <v>94</v>
      </c>
      <c r="K13" s="2" t="s">
        <v>179</v>
      </c>
      <c r="L13" s="3">
        <v>270.75</v>
      </c>
      <c r="M13" s="3">
        <v>284.29</v>
      </c>
      <c r="N13" s="3">
        <v>569</v>
      </c>
      <c r="O13" s="2" t="s">
        <v>96</v>
      </c>
      <c r="P13" s="2" t="s">
        <v>180</v>
      </c>
      <c r="Q13" s="2" t="s">
        <v>98</v>
      </c>
      <c r="R13" s="2" t="s">
        <v>99</v>
      </c>
      <c r="S13" s="2" t="s">
        <v>99</v>
      </c>
      <c r="T13" s="2" t="s">
        <v>99</v>
      </c>
      <c r="U13" s="2" t="s">
        <v>117</v>
      </c>
      <c r="V13" s="2" t="s">
        <v>118</v>
      </c>
      <c r="W13" s="2" t="s">
        <v>119</v>
      </c>
      <c r="X13" s="2" t="s">
        <v>99</v>
      </c>
      <c r="Y13" s="2" t="s">
        <v>181</v>
      </c>
      <c r="Z13" s="4">
        <v>11</v>
      </c>
      <c r="AA13" s="4">
        <f>=ROUNDDOWN(2.75,0)</f>
      </c>
      <c r="AB13" s="5">
        <v>4</v>
      </c>
      <c r="AC13" s="2" t="s">
        <v>182</v>
      </c>
      <c r="AD13" s="4">
        <v>72</v>
      </c>
      <c r="AE13" s="4">
        <v>72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5</v>
      </c>
      <c r="AQ13" s="8">
        <v>1012.9</v>
      </c>
      <c r="AR13" s="4"/>
      <c r="AS13" s="8"/>
      <c r="AT13" s="7"/>
      <c r="AU13" s="7"/>
      <c r="AV13" s="4">
        <v>5</v>
      </c>
      <c r="AW13" s="8">
        <v>1012.9</v>
      </c>
      <c r="AX13" s="4"/>
      <c r="AY13" s="8"/>
      <c r="AZ13" s="7"/>
      <c r="BA13" s="7"/>
      <c r="BB13" s="7">
        <v>1</v>
      </c>
      <c r="BC13" s="4">
        <v>5</v>
      </c>
      <c r="BD13" s="8">
        <v>1012.9</v>
      </c>
      <c r="BE13" s="4"/>
      <c r="BF13" s="8"/>
      <c r="BG13" s="7"/>
      <c r="BH13" s="7"/>
      <c r="BI13" s="7">
        <v>1</v>
      </c>
      <c r="BJ13" s="4">
        <v>5</v>
      </c>
      <c r="BK13" s="8">
        <v>1012.9</v>
      </c>
      <c r="BL13" s="2" t="s">
        <v>16</v>
      </c>
      <c r="BM13" s="7">
        <v>1</v>
      </c>
      <c r="BN13" s="7">
        <v>1</v>
      </c>
      <c r="BO13" s="4">
        <v>5</v>
      </c>
      <c r="BP13" s="8">
        <v>1012.9</v>
      </c>
      <c r="BQ13" s="4"/>
      <c r="BR13" s="8"/>
      <c r="BS13" s="7"/>
      <c r="BT13" s="7"/>
      <c r="BU13" s="2" t="s">
        <v>106</v>
      </c>
      <c r="BV13" s="2" t="s">
        <v>96</v>
      </c>
      <c r="BW13" s="2" t="s">
        <v>107</v>
      </c>
      <c r="BX13" s="2" t="s">
        <v>183</v>
      </c>
      <c r="BY13" s="2" t="s">
        <v>109</v>
      </c>
    </row>
    <row r="14">
      <c r="A14" s="2" t="s">
        <v>184</v>
      </c>
      <c r="B14" s="2" t="s">
        <v>86</v>
      </c>
      <c r="C14" s="2" t="s">
        <v>185</v>
      </c>
      <c r="D14" s="2" t="s">
        <v>88</v>
      </c>
      <c r="E14" s="2" t="s">
        <v>89</v>
      </c>
      <c r="F14" s="2" t="s">
        <v>186</v>
      </c>
      <c r="G14" s="2" t="s">
        <v>186</v>
      </c>
      <c r="H14" s="2" t="s">
        <v>186</v>
      </c>
      <c r="I14" s="2" t="s">
        <v>187</v>
      </c>
      <c r="J14" s="2" t="s">
        <v>94</v>
      </c>
      <c r="K14" s="2" t="s">
        <v>188</v>
      </c>
      <c r="L14" s="3">
        <v>180.5</v>
      </c>
      <c r="M14" s="3">
        <v>189.52</v>
      </c>
      <c r="N14" s="3">
        <v>379</v>
      </c>
      <c r="O14" s="2" t="s">
        <v>96</v>
      </c>
      <c r="P14" s="2" t="s">
        <v>189</v>
      </c>
      <c r="Q14" s="2" t="s">
        <v>98</v>
      </c>
      <c r="R14" s="2" t="s">
        <v>99</v>
      </c>
      <c r="S14" s="2" t="s">
        <v>99</v>
      </c>
      <c r="T14" s="2" t="s">
        <v>99</v>
      </c>
      <c r="U14" s="2" t="s">
        <v>117</v>
      </c>
      <c r="V14" s="2" t="s">
        <v>118</v>
      </c>
      <c r="W14" s="2" t="s">
        <v>190</v>
      </c>
      <c r="X14" s="2" t="s">
        <v>99</v>
      </c>
      <c r="Y14" s="2" t="s">
        <v>191</v>
      </c>
      <c r="Z14" s="4">
        <v>4</v>
      </c>
      <c r="AA14" s="4">
        <f>=ROUNDDOWN(0.666666666666667,0)</f>
      </c>
      <c r="AB14" s="5">
        <v>6</v>
      </c>
      <c r="AC14" s="2" t="s">
        <v>192</v>
      </c>
      <c r="AD14" s="4">
        <v>110</v>
      </c>
      <c r="AE14" s="4">
        <v>221</v>
      </c>
      <c r="AF14" s="6">
        <v>65</v>
      </c>
      <c r="AG14" s="6">
        <v>48</v>
      </c>
      <c r="AH14" s="7">
        <v>1</v>
      </c>
      <c r="AI14" s="4">
        <v>225</v>
      </c>
      <c r="AJ14" s="4">
        <f>=ROUNDDOWN({0},0)</f>
      </c>
      <c r="AK14" s="5"/>
      <c r="AL14" s="2" t="s">
        <v>193</v>
      </c>
      <c r="AM14" s="4">
        <v>106</v>
      </c>
      <c r="AN14" s="4">
        <v>161</v>
      </c>
      <c r="AO14" s="7">
        <v>0</v>
      </c>
      <c r="AP14" s="4">
        <v>22</v>
      </c>
      <c r="AQ14" s="8">
        <v>3127.3</v>
      </c>
      <c r="AR14" s="4"/>
      <c r="AS14" s="8"/>
      <c r="AT14" s="7"/>
      <c r="AU14" s="7"/>
      <c r="AV14" s="4">
        <v>22</v>
      </c>
      <c r="AW14" s="8">
        <v>3127.3</v>
      </c>
      <c r="AX14" s="4"/>
      <c r="AY14" s="8"/>
      <c r="AZ14" s="7"/>
      <c r="BA14" s="7"/>
      <c r="BB14" s="7">
        <v>1</v>
      </c>
      <c r="BC14" s="4">
        <v>39</v>
      </c>
      <c r="BD14" s="8">
        <v>5543.85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0.5641</v>
      </c>
      <c r="BJ14" s="4">
        <v>35</v>
      </c>
      <c r="BK14" s="8">
        <v>5212.89</v>
      </c>
      <c r="BL14" s="2" t="s">
        <v>194</v>
      </c>
      <c r="BM14" s="7">
        <v>0.6286</v>
      </c>
      <c r="BN14" s="7">
        <v>0.5999</v>
      </c>
      <c r="BO14" s="4">
        <v>22</v>
      </c>
      <c r="BP14" s="8">
        <v>3127.3</v>
      </c>
      <c r="BQ14" s="4"/>
      <c r="BR14" s="8"/>
      <c r="BS14" s="7"/>
      <c r="BT14" s="7"/>
      <c r="BU14" s="2" t="s">
        <v>106</v>
      </c>
      <c r="BV14" s="2" t="s">
        <v>96</v>
      </c>
      <c r="BW14" s="2" t="s">
        <v>195</v>
      </c>
      <c r="BX14" s="2" t="s">
        <v>196</v>
      </c>
      <c r="BY14" s="2" t="s">
        <v>109</v>
      </c>
    </row>
    <row r="15">
      <c r="A15" s="2" t="s">
        <v>197</v>
      </c>
      <c r="B15" s="2" t="s">
        <v>86</v>
      </c>
      <c r="C15" s="2" t="s">
        <v>185</v>
      </c>
      <c r="D15" s="2" t="s">
        <v>88</v>
      </c>
      <c r="E15" s="2" t="s">
        <v>89</v>
      </c>
      <c r="F15" s="2" t="s">
        <v>186</v>
      </c>
      <c r="G15" s="2" t="s">
        <v>186</v>
      </c>
      <c r="H15" s="2" t="s">
        <v>186</v>
      </c>
      <c r="I15" s="2" t="s">
        <v>187</v>
      </c>
      <c r="J15" s="2" t="s">
        <v>94</v>
      </c>
      <c r="K15" s="2" t="s">
        <v>198</v>
      </c>
      <c r="L15" s="3">
        <v>180.5</v>
      </c>
      <c r="M15" s="3">
        <v>189.52</v>
      </c>
      <c r="N15" s="3">
        <v>379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99</v>
      </c>
      <c r="T15" s="2" t="s">
        <v>99</v>
      </c>
      <c r="U15" s="2" t="s">
        <v>99</v>
      </c>
      <c r="V15" s="2" t="s">
        <v>118</v>
      </c>
      <c r="W15" s="2" t="s">
        <v>190</v>
      </c>
      <c r="X15" s="2" t="s">
        <v>99</v>
      </c>
      <c r="Y15" s="2" t="s">
        <v>199</v>
      </c>
      <c r="Z15" s="4">
        <v>87</v>
      </c>
      <c r="AA15" s="4">
        <f>=ROUNDDOWN({0},0)</f>
      </c>
      <c r="AB15" s="5">
        <v>14.2</v>
      </c>
      <c r="AC15" s="2" t="s">
        <v>200</v>
      </c>
      <c r="AD15" s="4">
        <v>11</v>
      </c>
      <c r="AE15" s="4">
        <v>341</v>
      </c>
      <c r="AF15" s="6">
        <v>65</v>
      </c>
      <c r="AG15" s="6">
        <v>48</v>
      </c>
      <c r="AH15" s="7">
        <v>1</v>
      </c>
      <c r="AI15" s="4">
        <v>10</v>
      </c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11</v>
      </c>
      <c r="AQ15" s="8">
        <v>1563.65</v>
      </c>
      <c r="AR15" s="4"/>
      <c r="AS15" s="8"/>
      <c r="AT15" s="7"/>
      <c r="AU15" s="7"/>
      <c r="AV15" s="4">
        <v>11</v>
      </c>
      <c r="AW15" s="8">
        <v>1563.65</v>
      </c>
      <c r="AX15" s="4"/>
      <c r="AY15" s="8"/>
      <c r="AZ15" s="7"/>
      <c r="BA15" s="7"/>
      <c r="BB15" s="7">
        <v>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0.2821</v>
      </c>
      <c r="BJ15" s="4">
        <v>17</v>
      </c>
      <c r="BK15" s="8">
        <v>2659.68</v>
      </c>
      <c r="BL15" s="2" t="s">
        <v>201</v>
      </c>
      <c r="BM15" s="7">
        <v>0.6471</v>
      </c>
      <c r="BN15" s="7">
        <v>0.5879</v>
      </c>
      <c r="BO15" s="4">
        <v>11</v>
      </c>
      <c r="BP15" s="8">
        <v>1563.65</v>
      </c>
      <c r="BQ15" s="4"/>
      <c r="BR15" s="8"/>
      <c r="BS15" s="7"/>
      <c r="BT15" s="7"/>
      <c r="BU15" s="2" t="s">
        <v>106</v>
      </c>
      <c r="BV15" s="2" t="s">
        <v>96</v>
      </c>
      <c r="BW15" s="2" t="s">
        <v>107</v>
      </c>
      <c r="BX15" s="2" t="s">
        <v>150</v>
      </c>
      <c r="BY15" s="2" t="s">
        <v>109</v>
      </c>
    </row>
    <row r="16">
      <c r="A16" s="2" t="s">
        <v>202</v>
      </c>
      <c r="B16" s="2" t="s">
        <v>86</v>
      </c>
      <c r="C16" s="2" t="s">
        <v>185</v>
      </c>
      <c r="D16" s="2" t="s">
        <v>88</v>
      </c>
      <c r="E16" s="2" t="s">
        <v>89</v>
      </c>
      <c r="F16" s="2" t="s">
        <v>186</v>
      </c>
      <c r="G16" s="2" t="s">
        <v>186</v>
      </c>
      <c r="H16" s="2" t="s">
        <v>186</v>
      </c>
      <c r="I16" s="2" t="s">
        <v>187</v>
      </c>
      <c r="J16" s="2" t="s">
        <v>94</v>
      </c>
      <c r="K16" s="2" t="s">
        <v>203</v>
      </c>
      <c r="L16" s="3">
        <v>180.5</v>
      </c>
      <c r="M16" s="3">
        <v>189.52</v>
      </c>
      <c r="N16" s="3">
        <v>379</v>
      </c>
      <c r="O16" s="2" t="s">
        <v>96</v>
      </c>
      <c r="P16" s="2" t="s">
        <v>97</v>
      </c>
      <c r="Q16" s="2" t="s">
        <v>98</v>
      </c>
      <c r="R16" s="2" t="s">
        <v>99</v>
      </c>
      <c r="S16" s="2" t="s">
        <v>99</v>
      </c>
      <c r="T16" s="2" t="s">
        <v>99</v>
      </c>
      <c r="U16" s="2" t="s">
        <v>117</v>
      </c>
      <c r="V16" s="2" t="s">
        <v>118</v>
      </c>
      <c r="W16" s="2" t="s">
        <v>190</v>
      </c>
      <c r="X16" s="2" t="s">
        <v>99</v>
      </c>
      <c r="Y16" s="2" t="s">
        <v>204</v>
      </c>
      <c r="Z16" s="4">
        <v>4</v>
      </c>
      <c r="AA16" s="4">
        <f>=ROUNDDOWN(1.9047619047619,0)</f>
      </c>
      <c r="AB16" s="5">
        <v>2.1</v>
      </c>
      <c r="AC16" s="2" t="s">
        <v>205</v>
      </c>
      <c r="AD16" s="4">
        <v>40</v>
      </c>
      <c r="AE16" s="4">
        <v>282</v>
      </c>
      <c r="AF16" s="6">
        <v>65</v>
      </c>
      <c r="AG16" s="6">
        <v>48</v>
      </c>
      <c r="AH16" s="7">
        <v>0.2857</v>
      </c>
      <c r="AI16" s="4">
        <v>142</v>
      </c>
      <c r="AJ16" s="4">
        <f>=ROUNDDOWN({0},0)</f>
      </c>
      <c r="AK16" s="5"/>
      <c r="AL16" s="2" t="s">
        <v>206</v>
      </c>
      <c r="AM16" s="4">
        <v>80</v>
      </c>
      <c r="AN16" s="4">
        <v>80</v>
      </c>
      <c r="AO16" s="7">
        <v>0</v>
      </c>
      <c r="AP16" s="4">
        <v>6</v>
      </c>
      <c r="AQ16" s="8">
        <v>852.9</v>
      </c>
      <c r="AR16" s="4"/>
      <c r="AS16" s="8"/>
      <c r="AT16" s="7"/>
      <c r="AU16" s="7"/>
      <c r="AV16" s="4">
        <v>6</v>
      </c>
      <c r="AW16" s="8">
        <v>852.9</v>
      </c>
      <c r="AX16" s="4"/>
      <c r="AY16" s="8"/>
      <c r="AZ16" s="7"/>
      <c r="BA16" s="7"/>
      <c r="BB16" s="7">
        <v>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0.1538</v>
      </c>
      <c r="BJ16" s="4">
        <v>11</v>
      </c>
      <c r="BK16" s="8">
        <v>1699.4</v>
      </c>
      <c r="BL16" s="2" t="s">
        <v>207</v>
      </c>
      <c r="BM16" s="7">
        <v>0.5455</v>
      </c>
      <c r="BN16" s="7">
        <v>0.5019</v>
      </c>
      <c r="BO16" s="4">
        <v>6</v>
      </c>
      <c r="BP16" s="8">
        <v>852.9</v>
      </c>
      <c r="BQ16" s="4"/>
      <c r="BR16" s="8"/>
      <c r="BS16" s="7"/>
      <c r="BT16" s="7"/>
      <c r="BU16" s="2" t="s">
        <v>106</v>
      </c>
      <c r="BV16" s="2" t="s">
        <v>96</v>
      </c>
      <c r="BW16" s="2" t="s">
        <v>107</v>
      </c>
      <c r="BX16" s="2" t="s">
        <v>208</v>
      </c>
      <c r="BY16" s="2" t="s">
        <v>109</v>
      </c>
    </row>
    <row r="17">
      <c r="A17" s="2" t="s">
        <v>209</v>
      </c>
      <c r="B17" s="2" t="s">
        <v>86</v>
      </c>
      <c r="C17" s="2" t="s">
        <v>185</v>
      </c>
      <c r="D17" s="2" t="s">
        <v>88</v>
      </c>
      <c r="E17" s="2" t="s">
        <v>89</v>
      </c>
      <c r="F17" s="2" t="s">
        <v>210</v>
      </c>
      <c r="G17" s="2" t="s">
        <v>210</v>
      </c>
      <c r="H17" s="2" t="s">
        <v>210</v>
      </c>
      <c r="I17" s="2" t="s">
        <v>134</v>
      </c>
      <c r="J17" s="2" t="s">
        <v>94</v>
      </c>
      <c r="K17" s="2" t="s">
        <v>211</v>
      </c>
      <c r="L17" s="3">
        <v>174.8</v>
      </c>
      <c r="M17" s="3">
        <v>183.54</v>
      </c>
      <c r="N17" s="3">
        <v>369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99</v>
      </c>
      <c r="T17" s="2" t="s">
        <v>99</v>
      </c>
      <c r="U17" s="2" t="s">
        <v>117</v>
      </c>
      <c r="V17" s="2" t="s">
        <v>118</v>
      </c>
      <c r="W17" s="2" t="s">
        <v>190</v>
      </c>
      <c r="X17" s="2" t="s">
        <v>99</v>
      </c>
      <c r="Y17" s="2" t="s">
        <v>212</v>
      </c>
      <c r="Z17" s="4"/>
      <c r="AA17" s="4">
        <f>=ROUNDDOWN({0},0)</f>
      </c>
      <c r="AB17" s="5">
        <v>8</v>
      </c>
      <c r="AC17" s="2" t="s">
        <v>200</v>
      </c>
      <c r="AD17" s="4">
        <v>50</v>
      </c>
      <c r="AE17" s="4">
        <v>304</v>
      </c>
      <c r="AF17" s="6">
        <v>65</v>
      </c>
      <c r="AG17" s="6"/>
      <c r="AH17" s="7">
        <v>1</v>
      </c>
      <c r="AI17" s="4">
        <v>4</v>
      </c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31</v>
      </c>
      <c r="AQ17" s="8">
        <v>3845.24</v>
      </c>
      <c r="AR17" s="4"/>
      <c r="AS17" s="8"/>
      <c r="AT17" s="7"/>
      <c r="AU17" s="7"/>
      <c r="AV17" s="4">
        <v>31</v>
      </c>
      <c r="AW17" s="8">
        <v>3845.24</v>
      </c>
      <c r="AX17" s="4"/>
      <c r="AY17" s="8"/>
      <c r="AZ17" s="7"/>
      <c r="BA17" s="7"/>
      <c r="BB17" s="7">
        <v>1</v>
      </c>
      <c r="BC17" s="4">
        <v>31</v>
      </c>
      <c r="BD17" s="8">
        <v>3845.24</v>
      </c>
      <c r="BE17" s="4"/>
      <c r="BF17" s="8"/>
      <c r="BG17" s="7"/>
      <c r="BH17" s="7"/>
      <c r="BI17" s="7">
        <v>1</v>
      </c>
      <c r="BJ17" s="4">
        <v>35</v>
      </c>
      <c r="BK17" s="8">
        <v>4547.39</v>
      </c>
      <c r="BL17" s="2" t="s">
        <v>213</v>
      </c>
      <c r="BM17" s="7">
        <v>0.8857</v>
      </c>
      <c r="BN17" s="7">
        <v>0.8456</v>
      </c>
      <c r="BO17" s="4">
        <v>31</v>
      </c>
      <c r="BP17" s="8">
        <v>3845.24</v>
      </c>
      <c r="BQ17" s="4"/>
      <c r="BR17" s="8"/>
      <c r="BS17" s="7"/>
      <c r="BT17" s="7"/>
      <c r="BU17" s="2" t="s">
        <v>106</v>
      </c>
      <c r="BV17" s="2" t="s">
        <v>96</v>
      </c>
      <c r="BW17" s="2" t="s">
        <v>214</v>
      </c>
      <c r="BX17" s="2" t="s">
        <v>215</v>
      </c>
      <c r="BY17" s="2" t="s">
        <v>109</v>
      </c>
    </row>
    <row r="18">
      <c r="A18" s="2" t="s">
        <v>216</v>
      </c>
      <c r="B18" s="2" t="s">
        <v>86</v>
      </c>
      <c r="C18" s="2" t="s">
        <v>185</v>
      </c>
      <c r="D18" s="2" t="s">
        <v>88</v>
      </c>
      <c r="E18" s="2" t="s">
        <v>89</v>
      </c>
      <c r="F18" s="2" t="s">
        <v>217</v>
      </c>
      <c r="G18" s="2" t="s">
        <v>217</v>
      </c>
      <c r="H18" s="2" t="s">
        <v>217</v>
      </c>
      <c r="I18" s="2" t="s">
        <v>134</v>
      </c>
      <c r="J18" s="2" t="s">
        <v>94</v>
      </c>
      <c r="K18" s="2" t="s">
        <v>218</v>
      </c>
      <c r="L18" s="3">
        <v>172</v>
      </c>
      <c r="M18" s="3">
        <v>180.6</v>
      </c>
      <c r="N18" s="3">
        <v>359</v>
      </c>
      <c r="O18" s="2" t="s">
        <v>96</v>
      </c>
      <c r="P18" s="2" t="s">
        <v>219</v>
      </c>
      <c r="Q18" s="2" t="s">
        <v>98</v>
      </c>
      <c r="R18" s="2" t="s">
        <v>99</v>
      </c>
      <c r="S18" s="2" t="s">
        <v>99</v>
      </c>
      <c r="T18" s="2" t="s">
        <v>99</v>
      </c>
      <c r="U18" s="2" t="s">
        <v>117</v>
      </c>
      <c r="V18" s="2" t="s">
        <v>118</v>
      </c>
      <c r="W18" s="2" t="s">
        <v>220</v>
      </c>
      <c r="X18" s="2" t="s">
        <v>99</v>
      </c>
      <c r="Y18" s="2" t="s">
        <v>221</v>
      </c>
      <c r="Z18" s="4">
        <v>101</v>
      </c>
      <c r="AA18" s="4">
        <f>=ROUNDDOWN(11.3483146067416,0)</f>
      </c>
      <c r="AB18" s="5">
        <v>8.9</v>
      </c>
      <c r="AC18" s="2" t="s">
        <v>222</v>
      </c>
      <c r="AD18" s="4">
        <v>664</v>
      </c>
      <c r="AE18" s="4">
        <v>1082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14</v>
      </c>
      <c r="AQ18" s="8">
        <v>1896.3</v>
      </c>
      <c r="AR18" s="4"/>
      <c r="AS18" s="8"/>
      <c r="AT18" s="7"/>
      <c r="AU18" s="7"/>
      <c r="AV18" s="4">
        <v>14</v>
      </c>
      <c r="AW18" s="8">
        <v>1896.3</v>
      </c>
      <c r="AX18" s="4"/>
      <c r="AY18" s="8"/>
      <c r="AZ18" s="7"/>
      <c r="BA18" s="7"/>
      <c r="BB18" s="7">
        <v>1</v>
      </c>
      <c r="BC18" s="4">
        <v>14</v>
      </c>
      <c r="BD18" s="8">
        <v>1896.3</v>
      </c>
      <c r="BE18" s="4"/>
      <c r="BF18" s="8"/>
      <c r="BG18" s="7"/>
      <c r="BH18" s="7"/>
      <c r="BI18" s="7">
        <v>1</v>
      </c>
      <c r="BJ18" s="4">
        <v>20</v>
      </c>
      <c r="BK18" s="8">
        <v>2965.62</v>
      </c>
      <c r="BL18" s="2" t="s">
        <v>223</v>
      </c>
      <c r="BM18" s="7">
        <v>0.7</v>
      </c>
      <c r="BN18" s="7">
        <v>0.6394</v>
      </c>
      <c r="BO18" s="4">
        <v>14</v>
      </c>
      <c r="BP18" s="8">
        <v>1896.3</v>
      </c>
      <c r="BQ18" s="4"/>
      <c r="BR18" s="8"/>
      <c r="BS18" s="7"/>
      <c r="BT18" s="7"/>
      <c r="BU18" s="2" t="s">
        <v>106</v>
      </c>
      <c r="BV18" s="2" t="s">
        <v>96</v>
      </c>
      <c r="BW18" s="2" t="s">
        <v>224</v>
      </c>
      <c r="BX18" s="2" t="s">
        <v>196</v>
      </c>
      <c r="BY18" s="2" t="s">
        <v>109</v>
      </c>
    </row>
    <row r="19">
      <c r="A19" s="16" t="s">
        <v>225</v>
      </c>
      <c r="B19" s="9" t="s">
        <v>99</v>
      </c>
      <c r="C19" s="9" t="s">
        <v>99</v>
      </c>
      <c r="D19" s="9" t="s">
        <v>99</v>
      </c>
      <c r="E19" s="9" t="s">
        <v>99</v>
      </c>
      <c r="F19" s="9" t="s">
        <v>99</v>
      </c>
      <c r="G19" s="9" t="s">
        <v>99</v>
      </c>
      <c r="H19" s="9" t="s">
        <v>99</v>
      </c>
      <c r="I19" s="9" t="s">
        <v>99</v>
      </c>
      <c r="J19" s="9" t="s">
        <v>99</v>
      </c>
      <c r="K19" s="9" t="s">
        <v>99</v>
      </c>
      <c r="L19" s="10"/>
      <c r="M19" s="10"/>
      <c r="N19" s="10"/>
      <c r="O19" s="9" t="s">
        <v>99</v>
      </c>
      <c r="P19" s="9" t="s">
        <v>99</v>
      </c>
      <c r="Q19" s="9" t="s">
        <v>99</v>
      </c>
      <c r="R19" s="9" t="s">
        <v>99</v>
      </c>
      <c r="S19" s="9" t="s">
        <v>99</v>
      </c>
      <c r="T19" s="9" t="s">
        <v>99</v>
      </c>
      <c r="U19" s="9" t="s">
        <v>99</v>
      </c>
      <c r="V19" s="9" t="s">
        <v>99</v>
      </c>
      <c r="W19" s="9" t="s">
        <v>99</v>
      </c>
      <c r="X19" s="9" t="s">
        <v>99</v>
      </c>
      <c r="Y19" s="9" t="s">
        <v>99</v>
      </c>
      <c r="Z19" s="11">
        <v>425</v>
      </c>
      <c r="AA19" s="11">
        <f>=ROUNDDOWN({0},0)</f>
      </c>
      <c r="AB19" s="12">
        <v>89.7</v>
      </c>
      <c r="AC19" s="9" t="s">
        <v>99</v>
      </c>
      <c r="AD19" s="11"/>
      <c r="AE19" s="11">
        <v>3415</v>
      </c>
      <c r="AF19" s="13"/>
      <c r="AG19" s="13"/>
      <c r="AH19" s="14"/>
      <c r="AI19" s="11">
        <v>429</v>
      </c>
      <c r="AJ19" s="11">
        <f>=ROUNDDOWN({0},0)</f>
      </c>
      <c r="AK19" s="12"/>
      <c r="AL19" s="9" t="s">
        <v>99</v>
      </c>
      <c r="AM19" s="11"/>
      <c r="AN19" s="11">
        <v>335</v>
      </c>
      <c r="AO19" s="14"/>
      <c r="AP19" s="11">
        <v>176</v>
      </c>
      <c r="AQ19" s="15">
        <v>24821.28</v>
      </c>
      <c r="AR19" s="11"/>
      <c r="AS19" s="15"/>
      <c r="AT19" s="14"/>
      <c r="AU19" s="14"/>
      <c r="AV19" s="11">
        <v>176</v>
      </c>
      <c r="AW19" s="15">
        <v>24821.28</v>
      </c>
      <c r="AX19" s="11"/>
      <c r="AY19" s="15"/>
      <c r="AZ19" s="14"/>
      <c r="BA19" s="14"/>
      <c r="BB19" s="14"/>
      <c r="BC19" s="11">
        <v>176</v>
      </c>
      <c r="BD19" s="15">
        <v>24821.28</v>
      </c>
      <c r="BE19" s="11"/>
      <c r="BF19" s="15"/>
      <c r="BG19" s="14"/>
      <c r="BH19" s="14"/>
      <c r="BI19" s="14"/>
      <c r="BJ19" s="11"/>
      <c r="BK19" s="15"/>
      <c r="BL19" s="9" t="s">
        <v>99</v>
      </c>
      <c r="BM19" s="14"/>
      <c r="BN19" s="14"/>
      <c r="BO19" s="11">
        <v>176</v>
      </c>
      <c r="BP19" s="15">
        <v>24821.28</v>
      </c>
      <c r="BQ19" s="11"/>
      <c r="BR19" s="15"/>
      <c r="BS19" s="14"/>
      <c r="BT19" s="14"/>
      <c r="BU19" s="9" t="s">
        <v>99</v>
      </c>
      <c r="BV19" s="9" t="s">
        <v>99</v>
      </c>
      <c r="BW19" s="9" t="s">
        <v>99</v>
      </c>
      <c r="BX19" s="9" t="s">
        <v>99</v>
      </c>
      <c r="BY19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7:BC8"/>
    <mergeCell ref="BD7:BD8"/>
    <mergeCell ref="BE7:BE8"/>
    <mergeCell ref="BF7:BF8"/>
    <mergeCell ref="BG7:BG8"/>
    <mergeCell ref="BH7:BH8"/>
    <mergeCell ref="BC14:BC16"/>
    <mergeCell ref="BD14:BD16"/>
    <mergeCell ref="BE14:BE16"/>
    <mergeCell ref="BF14:BF16"/>
    <mergeCell ref="BG14:BG16"/>
    <mergeCell ref="BH14:BH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226</v>
      </c>
      <c r="D2" s="0" t="s">
        <v>227</v>
      </c>
      <c r="E2" s="0" t="s">
        <v>228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229</v>
      </c>
      <c r="J4" s="1" t="s">
        <v>230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231</v>
      </c>
      <c r="P4" s="1" t="s">
        <v>232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233</v>
      </c>
      <c r="F5" s="1" t="s">
        <v>234</v>
      </c>
      <c r="G5" s="1" t="s">
        <v>233</v>
      </c>
      <c r="H5" s="1" t="s">
        <v>234</v>
      </c>
      <c r="I5" s="1" t="s">
        <v>229</v>
      </c>
      <c r="J5" s="1" t="s">
        <v>230</v>
      </c>
      <c r="K5" s="1" t="s">
        <v>235</v>
      </c>
      <c r="L5" s="1" t="s">
        <v>236</v>
      </c>
      <c r="M5" s="1" t="s">
        <v>235</v>
      </c>
      <c r="N5" s="1" t="s">
        <v>236</v>
      </c>
      <c r="O5" s="1" t="s">
        <v>231</v>
      </c>
      <c r="P5" s="1" t="s">
        <v>232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71</v>
      </c>
      <c r="F6" s="8">
        <v>9642.99</v>
      </c>
      <c r="G6" s="4"/>
      <c r="H6" s="8"/>
      <c r="I6" s="7"/>
      <c r="J6" s="7"/>
      <c r="K6" s="4">
        <v>71</v>
      </c>
      <c r="L6" s="8">
        <v>9642.99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162</v>
      </c>
      <c r="D7" s="2" t="s">
        <v>163</v>
      </c>
      <c r="E7" s="4">
        <v>21</v>
      </c>
      <c r="F7" s="8">
        <v>3892.9</v>
      </c>
      <c r="G7" s="4"/>
      <c r="H7" s="8"/>
      <c r="I7" s="7"/>
      <c r="J7" s="7"/>
      <c r="K7" s="4">
        <v>21</v>
      </c>
      <c r="L7" s="8">
        <v>3892.9</v>
      </c>
      <c r="M7" s="4"/>
      <c r="N7" s="8"/>
      <c r="O7" s="7"/>
      <c r="P7" s="7"/>
    </row>
    <row r="8">
      <c r="A8" s="2" t="s">
        <v>86</v>
      </c>
      <c r="B8" s="2" t="s">
        <v>185</v>
      </c>
      <c r="C8" s="2" t="s">
        <v>88</v>
      </c>
      <c r="D8" s="2" t="s">
        <v>89</v>
      </c>
      <c r="E8" s="4">
        <v>84</v>
      </c>
      <c r="F8" s="8">
        <v>11285.39</v>
      </c>
      <c r="G8" s="4"/>
      <c r="H8" s="8"/>
      <c r="I8" s="7"/>
      <c r="J8" s="7"/>
      <c r="K8" s="4">
        <v>84</v>
      </c>
      <c r="L8" s="8">
        <v>11285.39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226</v>
      </c>
      <c r="D2" s="0" t="s">
        <v>227</v>
      </c>
      <c r="E2" s="0" t="s">
        <v>228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229</v>
      </c>
      <c r="I4" s="1" t="s">
        <v>230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231</v>
      </c>
      <c r="O4" s="1" t="s">
        <v>232</v>
      </c>
    </row>
    <row r="5">
      <c r="A5" s="1" t="s">
        <v>51</v>
      </c>
      <c r="B5" s="1" t="s">
        <v>53</v>
      </c>
      <c r="C5" s="1" t="s">
        <v>54</v>
      </c>
      <c r="D5" s="1" t="s">
        <v>233</v>
      </c>
      <c r="E5" s="1" t="s">
        <v>234</v>
      </c>
      <c r="F5" s="1" t="s">
        <v>233</v>
      </c>
      <c r="G5" s="1" t="s">
        <v>234</v>
      </c>
      <c r="H5" s="1" t="s">
        <v>229</v>
      </c>
      <c r="I5" s="1" t="s">
        <v>230</v>
      </c>
      <c r="J5" s="1" t="s">
        <v>235</v>
      </c>
      <c r="K5" s="1" t="s">
        <v>236</v>
      </c>
      <c r="L5" s="1" t="s">
        <v>235</v>
      </c>
      <c r="M5" s="1" t="s">
        <v>236</v>
      </c>
      <c r="N5" s="1" t="s">
        <v>231</v>
      </c>
      <c r="O5" s="1" t="s">
        <v>232</v>
      </c>
    </row>
    <row r="6">
      <c r="A6" s="2" t="s">
        <v>86</v>
      </c>
      <c r="B6" s="2" t="s">
        <v>88</v>
      </c>
      <c r="C6" s="2" t="s">
        <v>89</v>
      </c>
      <c r="D6" s="4">
        <v>155</v>
      </c>
      <c r="E6" s="8">
        <v>20928.38</v>
      </c>
      <c r="F6" s="4"/>
      <c r="G6" s="8"/>
      <c r="H6" s="7"/>
      <c r="I6" s="7"/>
      <c r="J6" s="4">
        <v>155</v>
      </c>
      <c r="K6" s="8">
        <v>20928.38</v>
      </c>
      <c r="L6" s="4"/>
      <c r="M6" s="8"/>
      <c r="N6" s="7"/>
      <c r="O6" s="7"/>
    </row>
    <row r="7">
      <c r="A7" s="2" t="s">
        <v>86</v>
      </c>
      <c r="B7" s="2" t="s">
        <v>162</v>
      </c>
      <c r="C7" s="2" t="s">
        <v>163</v>
      </c>
      <c r="D7" s="4">
        <v>21</v>
      </c>
      <c r="E7" s="8">
        <v>3892.9</v>
      </c>
      <c r="F7" s="4"/>
      <c r="G7" s="8"/>
      <c r="H7" s="7"/>
      <c r="I7" s="7"/>
      <c r="J7" s="4">
        <v>21</v>
      </c>
      <c r="K7" s="8">
        <v>3892.9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