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21102 LMS\"/>
    </mc:Choice>
  </mc:AlternateContent>
  <xr:revisionPtr revIDLastSave="0" documentId="13_ncr:1_{A9328D0F-B562-4960-A992-530DA6785075}" xr6:coauthVersionLast="47" xr6:coauthVersionMax="47" xr10:uidLastSave="{00000000-0000-0000-0000-000000000000}"/>
  <bookViews>
    <workbookView xWindow="-120" yWindow="-120" windowWidth="29040" windowHeight="15720" xr2:uid="{7C56E8E9-92CA-445C-BDA1-03431CA4D43E}"/>
  </bookViews>
  <sheets>
    <sheet name="Sample Data" sheetId="1" r:id="rId1"/>
    <sheet name="Current Day" sheetId="4" r:id="rId2"/>
    <sheet name="Previous Day" sheetId="3" r:id="rId3"/>
  </sheets>
  <externalReferences>
    <externalReference r:id="rId4"/>
  </externalReferences>
  <definedNames>
    <definedName name="Actual">(PeriodInActual*('[1]Pack Station'!$F1&gt;0))*PeriodInPlan</definedName>
    <definedName name="ActualBeyond">PeriodInActual*('[1]Pack Station'!$F1&gt;0)</definedName>
    <definedName name="ExternalData_1" localSheetId="2" hidden="1">'Previous Day'!$B$3:$J$115</definedName>
    <definedName name="ExternalData_2" localSheetId="1" hidden="1">'Current Day'!$A$4:$I$77</definedName>
    <definedName name="PercentComplete">PercentCompleteBeyond*PeriodInPlan</definedName>
    <definedName name="PercentCompleteBeyond">('[1]Pack Station'!A$4=MEDIAN('[1]Pack Station'!A$4,'[1]Pack Station'!$F1,'[1]Pack Station'!$F1+'[1]Pack Station'!$G1)*('[1]Pack Station'!$F1&gt;0))*(('[1]Pack Station'!A$4&lt;(INT('[1]Pack Station'!$F1+'[1]Pack Station'!$G1*'[1]Pack Station'!$H1)))+('[1]Pack Station'!A$4='[1]Pack Station'!$F1))*('[1]Pack Station'!$H1&gt;0)</definedName>
    <definedName name="period_selected">'[1]Pack Station'!#REF!</definedName>
    <definedName name="PeriodInActual">'[1]Pack Station'!A$4=MEDIAN('[1]Pack Station'!A$4,'[1]Pack Station'!$F1,'[1]Pack Station'!$F1+'[1]Pack Station'!$G1-1)</definedName>
    <definedName name="PeriodInPlan">'[1]Pack Station'!A$4=MEDIAN('[1]Pack Station'!A$4,'[1]Pack Station'!$D1,'[1]Pack Station'!$D1+'[1]Pack Station'!$E1-1)</definedName>
    <definedName name="Plan">PeriodInPlan*('[1]Pack Station'!$D1&gt;0)</definedName>
    <definedName name="Slicer_Project">#REF!</definedName>
    <definedName name="Slicer_Strategic_Focus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K12" i="1"/>
  <c r="M50" i="3"/>
  <c r="M62" i="3"/>
  <c r="M53" i="3"/>
  <c r="M65" i="3"/>
  <c r="M48" i="3"/>
  <c r="M61" i="3"/>
  <c r="M41" i="3"/>
  <c r="M32" i="3"/>
  <c r="M33" i="3"/>
  <c r="M82" i="3"/>
  <c r="M37" i="3"/>
  <c r="M58" i="3"/>
  <c r="M78" i="3"/>
  <c r="M47" i="3"/>
  <c r="M113" i="3"/>
  <c r="M5" i="3"/>
  <c r="M67" i="3"/>
  <c r="M51" i="3"/>
  <c r="M18" i="3"/>
  <c r="M64" i="3"/>
  <c r="M104" i="3"/>
  <c r="M34" i="3"/>
  <c r="M26" i="3"/>
  <c r="M21" i="3"/>
  <c r="M27" i="3"/>
  <c r="M17" i="3"/>
  <c r="M60" i="3"/>
  <c r="M107" i="3"/>
  <c r="M80" i="3"/>
  <c r="M4" i="3"/>
  <c r="M36" i="3"/>
  <c r="M42" i="3"/>
  <c r="M25" i="3"/>
  <c r="M22" i="3"/>
  <c r="M28" i="3"/>
  <c r="M83" i="3"/>
  <c r="M13" i="3"/>
  <c r="M70" i="3"/>
  <c r="M109" i="3"/>
  <c r="M31" i="3"/>
  <c r="M29" i="3"/>
  <c r="M114" i="3"/>
  <c r="M7" i="3"/>
  <c r="M79" i="3"/>
  <c r="M8" i="3"/>
  <c r="M101" i="3"/>
  <c r="M12" i="3"/>
  <c r="M46" i="3"/>
  <c r="M68" i="3"/>
  <c r="M6" i="3"/>
  <c r="M20" i="3"/>
  <c r="M55" i="3"/>
  <c r="M39" i="3"/>
  <c r="M49" i="3"/>
  <c r="M90" i="3"/>
  <c r="M52" i="3"/>
  <c r="M87" i="3"/>
  <c r="M76" i="3"/>
  <c r="M57" i="3"/>
  <c r="M91" i="3"/>
  <c r="M56" i="3"/>
  <c r="M88" i="3"/>
  <c r="M103" i="3"/>
  <c r="M14" i="3"/>
  <c r="M94" i="3"/>
  <c r="M43" i="3"/>
  <c r="M38" i="3"/>
  <c r="M99" i="3"/>
  <c r="M54" i="3"/>
  <c r="M92" i="3"/>
  <c r="M15" i="3"/>
  <c r="M75" i="3"/>
  <c r="M81" i="3"/>
  <c r="M74" i="3"/>
  <c r="M85" i="3"/>
  <c r="M115" i="3"/>
  <c r="M98" i="3"/>
  <c r="M111" i="3"/>
  <c r="M86" i="3"/>
  <c r="M35" i="3"/>
  <c r="M95" i="3"/>
  <c r="M84" i="3"/>
  <c r="M105" i="3"/>
  <c r="M72" i="3"/>
  <c r="M69" i="3"/>
  <c r="M102" i="3"/>
  <c r="M59" i="3"/>
  <c r="M89" i="3"/>
  <c r="M73" i="3"/>
  <c r="M71" i="3"/>
  <c r="M97" i="3"/>
  <c r="M10" i="3"/>
  <c r="M63" i="3"/>
  <c r="M77" i="3"/>
  <c r="M106" i="3"/>
  <c r="M44" i="3"/>
  <c r="M108" i="3"/>
  <c r="M11" i="3"/>
  <c r="M110" i="3"/>
  <c r="M9" i="3"/>
  <c r="M112" i="3"/>
  <c r="M40" i="3"/>
  <c r="M23" i="3"/>
  <c r="M24" i="3"/>
  <c r="M30" i="3"/>
  <c r="M19" i="3"/>
  <c r="M93" i="3"/>
  <c r="M100" i="3"/>
  <c r="M16" i="3"/>
  <c r="M45" i="3"/>
  <c r="M66" i="3"/>
  <c r="M96" i="3"/>
  <c r="N50" i="3"/>
  <c r="N62" i="3"/>
  <c r="N53" i="3"/>
  <c r="N65" i="3"/>
  <c r="N48" i="3"/>
  <c r="N61" i="3"/>
  <c r="N41" i="3"/>
  <c r="N32" i="3"/>
  <c r="N33" i="3"/>
  <c r="N82" i="3"/>
  <c r="N37" i="3"/>
  <c r="N58" i="3"/>
  <c r="N78" i="3"/>
  <c r="N47" i="3"/>
  <c r="N113" i="3"/>
  <c r="N5" i="3"/>
  <c r="N67" i="3"/>
  <c r="N51" i="3"/>
  <c r="N18" i="3"/>
  <c r="N64" i="3"/>
  <c r="N104" i="3"/>
  <c r="N34" i="3"/>
  <c r="N26" i="3"/>
  <c r="N21" i="3"/>
  <c r="N27" i="3"/>
  <c r="N17" i="3"/>
  <c r="N60" i="3"/>
  <c r="N107" i="3"/>
  <c r="N80" i="3"/>
  <c r="N4" i="3"/>
  <c r="N36" i="3"/>
  <c r="N42" i="3"/>
  <c r="N25" i="3"/>
  <c r="N22" i="3"/>
  <c r="N28" i="3"/>
  <c r="N83" i="3"/>
  <c r="N13" i="3"/>
  <c r="N70" i="3"/>
  <c r="N109" i="3"/>
  <c r="N31" i="3"/>
  <c r="N29" i="3"/>
  <c r="N114" i="3"/>
  <c r="N7" i="3"/>
  <c r="N79" i="3"/>
  <c r="N8" i="3"/>
  <c r="N101" i="3"/>
  <c r="N12" i="3"/>
  <c r="N46" i="3"/>
  <c r="N68" i="3"/>
  <c r="N6" i="3"/>
  <c r="N20" i="3"/>
  <c r="N55" i="3"/>
  <c r="N39" i="3"/>
  <c r="N49" i="3"/>
  <c r="N90" i="3"/>
  <c r="N52" i="3"/>
  <c r="N87" i="3"/>
  <c r="N76" i="3"/>
  <c r="N57" i="3"/>
  <c r="N91" i="3"/>
  <c r="N56" i="3"/>
  <c r="N88" i="3"/>
  <c r="N103" i="3"/>
  <c r="N14" i="3"/>
  <c r="N94" i="3"/>
  <c r="N43" i="3"/>
  <c r="N38" i="3"/>
  <c r="N99" i="3"/>
  <c r="N54" i="3"/>
  <c r="N92" i="3"/>
  <c r="N15" i="3"/>
  <c r="N75" i="3"/>
  <c r="N81" i="3"/>
  <c r="N74" i="3"/>
  <c r="N85" i="3"/>
  <c r="N115" i="3"/>
  <c r="N98" i="3"/>
  <c r="N111" i="3"/>
  <c r="N86" i="3"/>
  <c r="N35" i="3"/>
  <c r="N95" i="3"/>
  <c r="N84" i="3"/>
  <c r="N105" i="3"/>
  <c r="N72" i="3"/>
  <c r="N69" i="3"/>
  <c r="N102" i="3"/>
  <c r="N59" i="3"/>
  <c r="N89" i="3"/>
  <c r="N73" i="3"/>
  <c r="N71" i="3"/>
  <c r="N97" i="3"/>
  <c r="N10" i="3"/>
  <c r="N63" i="3"/>
  <c r="N77" i="3"/>
  <c r="N106" i="3"/>
  <c r="N44" i="3"/>
  <c r="N108" i="3"/>
  <c r="N11" i="3"/>
  <c r="N110" i="3"/>
  <c r="N9" i="3"/>
  <c r="N112" i="3"/>
  <c r="N40" i="3"/>
  <c r="N23" i="3"/>
  <c r="N24" i="3"/>
  <c r="N30" i="3"/>
  <c r="N19" i="3"/>
  <c r="N93" i="3"/>
  <c r="N100" i="3"/>
  <c r="N16" i="3"/>
  <c r="N45" i="3"/>
  <c r="N66" i="3"/>
  <c r="N96" i="3"/>
  <c r="J2" i="4"/>
  <c r="J5" i="4" s="1"/>
  <c r="L5" i="4" s="1"/>
  <c r="M5" i="4" s="1"/>
  <c r="L93" i="1"/>
  <c r="L132" i="1"/>
  <c r="L121" i="1"/>
  <c r="K106" i="1"/>
  <c r="K84" i="1"/>
  <c r="K66" i="1"/>
  <c r="K86" i="1"/>
  <c r="K27" i="1"/>
  <c r="K65" i="1"/>
  <c r="K62" i="1"/>
  <c r="K60" i="1"/>
  <c r="K31" i="1"/>
  <c r="K108" i="1"/>
  <c r="K79" i="1"/>
  <c r="K92" i="1"/>
  <c r="K36" i="1"/>
  <c r="K90" i="1"/>
  <c r="K82" i="1"/>
  <c r="K56" i="1"/>
  <c r="K67" i="1"/>
  <c r="K124" i="1"/>
  <c r="K83" i="1"/>
  <c r="K71" i="1"/>
  <c r="K38" i="1"/>
  <c r="K70" i="1"/>
  <c r="K80" i="1"/>
  <c r="K34" i="1"/>
  <c r="K118" i="1"/>
  <c r="L118" i="1" s="1"/>
  <c r="K89" i="1"/>
  <c r="K107" i="1"/>
  <c r="K47" i="1"/>
  <c r="K73" i="1"/>
  <c r="K72" i="1"/>
  <c r="K52" i="1"/>
  <c r="K93" i="1"/>
  <c r="K26" i="1"/>
  <c r="K75" i="1"/>
  <c r="K55" i="1"/>
  <c r="K29" i="1"/>
  <c r="K30" i="1"/>
  <c r="K32" i="1"/>
  <c r="K39" i="1"/>
  <c r="K59" i="1"/>
  <c r="K54" i="1"/>
  <c r="K63" i="1"/>
  <c r="K44" i="1"/>
  <c r="K53" i="1"/>
  <c r="K45" i="1"/>
  <c r="K35" i="1"/>
  <c r="K43" i="1"/>
  <c r="K68" i="1"/>
  <c r="K91" i="1"/>
  <c r="K101" i="1"/>
  <c r="K69" i="1"/>
  <c r="K58" i="1"/>
  <c r="K48" i="1"/>
  <c r="K37" i="1"/>
  <c r="K113" i="1"/>
  <c r="K41" i="1"/>
  <c r="K64" i="1"/>
  <c r="K46" i="1"/>
  <c r="K87" i="1"/>
  <c r="K22" i="1"/>
  <c r="K50" i="1"/>
  <c r="K15" i="1"/>
  <c r="K17" i="1"/>
  <c r="K132" i="1"/>
  <c r="K110" i="1"/>
  <c r="K42" i="1"/>
  <c r="K125" i="1"/>
  <c r="K97" i="1"/>
  <c r="K99" i="1"/>
  <c r="K119" i="1"/>
  <c r="K74" i="1"/>
  <c r="K100" i="1"/>
  <c r="K76" i="1"/>
  <c r="K49" i="1"/>
  <c r="K40" i="1"/>
  <c r="K25" i="1"/>
  <c r="K131" i="1"/>
  <c r="K123" i="1"/>
  <c r="K117" i="1"/>
  <c r="K109" i="1"/>
  <c r="K102" i="1"/>
  <c r="K135" i="1"/>
  <c r="K136" i="1"/>
  <c r="K129" i="1"/>
  <c r="K115" i="1"/>
  <c r="K23" i="1"/>
  <c r="K120" i="1"/>
  <c r="K122" i="1"/>
  <c r="K112" i="1"/>
  <c r="K85" i="1"/>
  <c r="K126" i="1"/>
  <c r="K103" i="1"/>
  <c r="K128" i="1"/>
  <c r="K111" i="1"/>
  <c r="K121" i="1"/>
  <c r="K105" i="1"/>
  <c r="K57" i="1"/>
  <c r="K77" i="1"/>
  <c r="K116" i="1"/>
  <c r="K18" i="1"/>
  <c r="K98" i="1"/>
  <c r="K134" i="1"/>
  <c r="K88" i="1"/>
  <c r="K130" i="1"/>
  <c r="K114" i="1"/>
  <c r="K33" i="1"/>
  <c r="K16" i="1"/>
  <c r="K95" i="1"/>
  <c r="K51" i="1"/>
  <c r="K94" i="1"/>
  <c r="K28" i="1"/>
  <c r="K13" i="1"/>
  <c r="K133" i="1"/>
  <c r="K21" i="1"/>
  <c r="K19" i="1"/>
  <c r="K24" i="1"/>
  <c r="K61" i="1"/>
  <c r="K104" i="1"/>
  <c r="K127" i="1"/>
  <c r="K20" i="1"/>
  <c r="K96" i="1"/>
  <c r="K14" i="1"/>
  <c r="K78" i="1"/>
  <c r="K81" i="1"/>
  <c r="I106" i="1"/>
  <c r="L106" i="1" s="1"/>
  <c r="I84" i="1"/>
  <c r="L84" i="1" s="1"/>
  <c r="I66" i="1"/>
  <c r="I86" i="1"/>
  <c r="L86" i="1" s="1"/>
  <c r="I27" i="1"/>
  <c r="I65" i="1"/>
  <c r="L65" i="1" s="1"/>
  <c r="I62" i="1"/>
  <c r="L62" i="1" s="1"/>
  <c r="I60" i="1"/>
  <c r="L60" i="1" s="1"/>
  <c r="I31" i="1"/>
  <c r="L31" i="1" s="1"/>
  <c r="I108" i="1"/>
  <c r="L108" i="1" s="1"/>
  <c r="I79" i="1"/>
  <c r="I92" i="1"/>
  <c r="L92" i="1" s="1"/>
  <c r="I36" i="1"/>
  <c r="I90" i="1"/>
  <c r="L90" i="1" s="1"/>
  <c r="I82" i="1"/>
  <c r="L82" i="1" s="1"/>
  <c r="I56" i="1"/>
  <c r="L56" i="1" s="1"/>
  <c r="I67" i="1"/>
  <c r="L67" i="1" s="1"/>
  <c r="I124" i="1"/>
  <c r="L124" i="1" s="1"/>
  <c r="I83" i="1"/>
  <c r="I71" i="1"/>
  <c r="L71" i="1" s="1"/>
  <c r="I38" i="1"/>
  <c r="I70" i="1"/>
  <c r="L70" i="1" s="1"/>
  <c r="I80" i="1"/>
  <c r="L80" i="1" s="1"/>
  <c r="I34" i="1"/>
  <c r="L34" i="1" s="1"/>
  <c r="I118" i="1"/>
  <c r="I89" i="1"/>
  <c r="L89" i="1" s="1"/>
  <c r="I107" i="1"/>
  <c r="I47" i="1"/>
  <c r="L47" i="1" s="1"/>
  <c r="I73" i="1"/>
  <c r="I72" i="1"/>
  <c r="L72" i="1" s="1"/>
  <c r="I52" i="1"/>
  <c r="L52" i="1" s="1"/>
  <c r="I93" i="1"/>
  <c r="I26" i="1"/>
  <c r="I75" i="1"/>
  <c r="I55" i="1"/>
  <c r="L55" i="1" s="1"/>
  <c r="I29" i="1"/>
  <c r="L29" i="1" s="1"/>
  <c r="I30" i="1"/>
  <c r="I32" i="1"/>
  <c r="L32" i="1" s="1"/>
  <c r="I39" i="1"/>
  <c r="L39" i="1" s="1"/>
  <c r="I59" i="1"/>
  <c r="L59" i="1" s="1"/>
  <c r="I54" i="1"/>
  <c r="I63" i="1"/>
  <c r="I44" i="1"/>
  <c r="L44" i="1" s="1"/>
  <c r="I53" i="1"/>
  <c r="L53" i="1" s="1"/>
  <c r="I45" i="1"/>
  <c r="I35" i="1"/>
  <c r="L35" i="1" s="1"/>
  <c r="I43" i="1"/>
  <c r="L43" i="1" s="1"/>
  <c r="I68" i="1"/>
  <c r="L68" i="1" s="1"/>
  <c r="I91" i="1"/>
  <c r="I101" i="1"/>
  <c r="I69" i="1"/>
  <c r="L69" i="1" s="1"/>
  <c r="I58" i="1"/>
  <c r="L58" i="1" s="1"/>
  <c r="I48" i="1"/>
  <c r="I37" i="1"/>
  <c r="L37" i="1" s="1"/>
  <c r="I113" i="1"/>
  <c r="L113" i="1" s="1"/>
  <c r="I41" i="1"/>
  <c r="L41" i="1" s="1"/>
  <c r="I64" i="1"/>
  <c r="I46" i="1"/>
  <c r="I87" i="1"/>
  <c r="L87" i="1" s="1"/>
  <c r="I22" i="1"/>
  <c r="L22" i="1" s="1"/>
  <c r="I50" i="1"/>
  <c r="I15" i="1"/>
  <c r="L15" i="1" s="1"/>
  <c r="I17" i="1"/>
  <c r="L17" i="1" s="1"/>
  <c r="I132" i="1"/>
  <c r="I110" i="1"/>
  <c r="I42" i="1"/>
  <c r="I125" i="1"/>
  <c r="L125" i="1" s="1"/>
  <c r="I97" i="1"/>
  <c r="L97" i="1" s="1"/>
  <c r="I99" i="1"/>
  <c r="I119" i="1"/>
  <c r="L119" i="1" s="1"/>
  <c r="I74" i="1"/>
  <c r="L74" i="1" s="1"/>
  <c r="I100" i="1"/>
  <c r="L100" i="1" s="1"/>
  <c r="I76" i="1"/>
  <c r="I49" i="1"/>
  <c r="I40" i="1"/>
  <c r="L40" i="1" s="1"/>
  <c r="L12" i="1"/>
  <c r="I25" i="1"/>
  <c r="I131" i="1"/>
  <c r="L131" i="1" s="1"/>
  <c r="I123" i="1"/>
  <c r="L123" i="1" s="1"/>
  <c r="I117" i="1"/>
  <c r="L117" i="1" s="1"/>
  <c r="I109" i="1"/>
  <c r="I102" i="1"/>
  <c r="I135" i="1"/>
  <c r="L135" i="1" s="1"/>
  <c r="I136" i="1"/>
  <c r="L136" i="1" s="1"/>
  <c r="I129" i="1"/>
  <c r="I115" i="1"/>
  <c r="L115" i="1" s="1"/>
  <c r="I23" i="1"/>
  <c r="L23" i="1" s="1"/>
  <c r="I120" i="1"/>
  <c r="L120" i="1" s="1"/>
  <c r="I122" i="1"/>
  <c r="I112" i="1"/>
  <c r="I85" i="1"/>
  <c r="L85" i="1" s="1"/>
  <c r="I126" i="1"/>
  <c r="L126" i="1" s="1"/>
  <c r="I103" i="1"/>
  <c r="I128" i="1"/>
  <c r="L128" i="1" s="1"/>
  <c r="I111" i="1"/>
  <c r="L111" i="1" s="1"/>
  <c r="I121" i="1"/>
  <c r="I105" i="1"/>
  <c r="I57" i="1"/>
  <c r="I77" i="1"/>
  <c r="L77" i="1" s="1"/>
  <c r="I116" i="1"/>
  <c r="L116" i="1" s="1"/>
  <c r="I18" i="1"/>
  <c r="I98" i="1"/>
  <c r="L98" i="1" s="1"/>
  <c r="I134" i="1"/>
  <c r="L134" i="1" s="1"/>
  <c r="I88" i="1"/>
  <c r="L88" i="1" s="1"/>
  <c r="I130" i="1"/>
  <c r="I114" i="1"/>
  <c r="I33" i="1"/>
  <c r="L33" i="1" s="1"/>
  <c r="I16" i="1"/>
  <c r="L16" i="1" s="1"/>
  <c r="I95" i="1"/>
  <c r="I51" i="1"/>
  <c r="L51" i="1" s="1"/>
  <c r="I94" i="1"/>
  <c r="L94" i="1" s="1"/>
  <c r="I28" i="1"/>
  <c r="L28" i="1" s="1"/>
  <c r="I13" i="1"/>
  <c r="I133" i="1"/>
  <c r="I21" i="1"/>
  <c r="L21" i="1" s="1"/>
  <c r="I19" i="1"/>
  <c r="L19" i="1" s="1"/>
  <c r="I24" i="1"/>
  <c r="I61" i="1"/>
  <c r="L61" i="1" s="1"/>
  <c r="I104" i="1"/>
  <c r="L104" i="1" s="1"/>
  <c r="I127" i="1"/>
  <c r="L127" i="1" s="1"/>
  <c r="I20" i="1"/>
  <c r="I96" i="1"/>
  <c r="I14" i="1"/>
  <c r="L14" i="1" s="1"/>
  <c r="I78" i="1"/>
  <c r="L78" i="1" s="1"/>
  <c r="I81" i="1"/>
  <c r="M10" i="1"/>
  <c r="J62" i="4" l="1"/>
  <c r="L62" i="4" s="1"/>
  <c r="M62" i="4" s="1"/>
  <c r="J46" i="4"/>
  <c r="L46" i="4" s="1"/>
  <c r="M46" i="4" s="1"/>
  <c r="J30" i="4"/>
  <c r="L30" i="4" s="1"/>
  <c r="M30" i="4" s="1"/>
  <c r="J6" i="4"/>
  <c r="L6" i="4" s="1"/>
  <c r="M6" i="4" s="1"/>
  <c r="J69" i="4"/>
  <c r="L69" i="4" s="1"/>
  <c r="M69" i="4" s="1"/>
  <c r="J53" i="4"/>
  <c r="L53" i="4" s="1"/>
  <c r="M53" i="4" s="1"/>
  <c r="J37" i="4"/>
  <c r="L37" i="4" s="1"/>
  <c r="M37" i="4" s="1"/>
  <c r="J13" i="4"/>
  <c r="L13" i="4" s="1"/>
  <c r="M13" i="4" s="1"/>
  <c r="J76" i="4"/>
  <c r="L76" i="4" s="1"/>
  <c r="M76" i="4" s="1"/>
  <c r="J68" i="4"/>
  <c r="L68" i="4" s="1"/>
  <c r="M68" i="4" s="1"/>
  <c r="J60" i="4"/>
  <c r="L60" i="4" s="1"/>
  <c r="M60" i="4" s="1"/>
  <c r="J52" i="4"/>
  <c r="L52" i="4" s="1"/>
  <c r="M52" i="4" s="1"/>
  <c r="J44" i="4"/>
  <c r="L44" i="4" s="1"/>
  <c r="M44" i="4" s="1"/>
  <c r="J36" i="4"/>
  <c r="L36" i="4" s="1"/>
  <c r="M36" i="4" s="1"/>
  <c r="J28" i="4"/>
  <c r="L28" i="4" s="1"/>
  <c r="M28" i="4" s="1"/>
  <c r="J20" i="4"/>
  <c r="L20" i="4" s="1"/>
  <c r="M20" i="4" s="1"/>
  <c r="J12" i="4"/>
  <c r="L12" i="4" s="1"/>
  <c r="M12" i="4" s="1"/>
  <c r="J70" i="4"/>
  <c r="L70" i="4" s="1"/>
  <c r="M70" i="4" s="1"/>
  <c r="J54" i="4"/>
  <c r="L54" i="4" s="1"/>
  <c r="M54" i="4" s="1"/>
  <c r="J38" i="4"/>
  <c r="L38" i="4" s="1"/>
  <c r="M38" i="4" s="1"/>
  <c r="J22" i="4"/>
  <c r="L22" i="4" s="1"/>
  <c r="M22" i="4" s="1"/>
  <c r="J14" i="4"/>
  <c r="L14" i="4" s="1"/>
  <c r="M14" i="4" s="1"/>
  <c r="J77" i="4"/>
  <c r="L77" i="4" s="1"/>
  <c r="M77" i="4" s="1"/>
  <c r="J61" i="4"/>
  <c r="L61" i="4" s="1"/>
  <c r="M61" i="4" s="1"/>
  <c r="J45" i="4"/>
  <c r="L45" i="4" s="1"/>
  <c r="M45" i="4" s="1"/>
  <c r="J29" i="4"/>
  <c r="L29" i="4" s="1"/>
  <c r="M29" i="4" s="1"/>
  <c r="J21" i="4"/>
  <c r="L21" i="4" s="1"/>
  <c r="M21" i="4" s="1"/>
  <c r="J75" i="4"/>
  <c r="L75" i="4" s="1"/>
  <c r="M75" i="4" s="1"/>
  <c r="J67" i="4"/>
  <c r="L67" i="4" s="1"/>
  <c r="M67" i="4" s="1"/>
  <c r="J59" i="4"/>
  <c r="L59" i="4" s="1"/>
  <c r="M59" i="4" s="1"/>
  <c r="J51" i="4"/>
  <c r="L51" i="4" s="1"/>
  <c r="M51" i="4" s="1"/>
  <c r="J43" i="4"/>
  <c r="L43" i="4" s="1"/>
  <c r="M43" i="4" s="1"/>
  <c r="J35" i="4"/>
  <c r="L35" i="4" s="1"/>
  <c r="M35" i="4" s="1"/>
  <c r="J27" i="4"/>
  <c r="L27" i="4" s="1"/>
  <c r="M27" i="4" s="1"/>
  <c r="J19" i="4"/>
  <c r="L19" i="4" s="1"/>
  <c r="M19" i="4" s="1"/>
  <c r="J11" i="4"/>
  <c r="L11" i="4" s="1"/>
  <c r="M11" i="4" s="1"/>
  <c r="J66" i="4"/>
  <c r="L66" i="4" s="1"/>
  <c r="M66" i="4" s="1"/>
  <c r="J34" i="4"/>
  <c r="L34" i="4" s="1"/>
  <c r="M34" i="4" s="1"/>
  <c r="J18" i="4"/>
  <c r="L18" i="4" s="1"/>
  <c r="M18" i="4" s="1"/>
  <c r="J73" i="4"/>
  <c r="L73" i="4" s="1"/>
  <c r="M73" i="4" s="1"/>
  <c r="J65" i="4"/>
  <c r="L65" i="4" s="1"/>
  <c r="M65" i="4" s="1"/>
  <c r="J57" i="4"/>
  <c r="L57" i="4" s="1"/>
  <c r="M57" i="4" s="1"/>
  <c r="J49" i="4"/>
  <c r="L49" i="4" s="1"/>
  <c r="M49" i="4" s="1"/>
  <c r="J41" i="4"/>
  <c r="L41" i="4" s="1"/>
  <c r="M41" i="4" s="1"/>
  <c r="J33" i="4"/>
  <c r="L33" i="4" s="1"/>
  <c r="M33" i="4" s="1"/>
  <c r="J25" i="4"/>
  <c r="L25" i="4" s="1"/>
  <c r="M25" i="4" s="1"/>
  <c r="J9" i="4"/>
  <c r="L9" i="4" s="1"/>
  <c r="M9" i="4" s="1"/>
  <c r="J74" i="4"/>
  <c r="L74" i="4" s="1"/>
  <c r="M74" i="4" s="1"/>
  <c r="J50" i="4"/>
  <c r="L50" i="4" s="1"/>
  <c r="M50" i="4" s="1"/>
  <c r="J26" i="4"/>
  <c r="L26" i="4" s="1"/>
  <c r="M26" i="4" s="1"/>
  <c r="J17" i="4"/>
  <c r="L17" i="4" s="1"/>
  <c r="M17" i="4" s="1"/>
  <c r="J72" i="4"/>
  <c r="L72" i="4" s="1"/>
  <c r="M72" i="4" s="1"/>
  <c r="J64" i="4"/>
  <c r="L64" i="4" s="1"/>
  <c r="M64" i="4" s="1"/>
  <c r="J56" i="4"/>
  <c r="L56" i="4" s="1"/>
  <c r="M56" i="4" s="1"/>
  <c r="J48" i="4"/>
  <c r="L48" i="4" s="1"/>
  <c r="M48" i="4" s="1"/>
  <c r="J40" i="4"/>
  <c r="L40" i="4" s="1"/>
  <c r="M40" i="4" s="1"/>
  <c r="J32" i="4"/>
  <c r="L32" i="4" s="1"/>
  <c r="M32" i="4" s="1"/>
  <c r="J24" i="4"/>
  <c r="L24" i="4" s="1"/>
  <c r="M24" i="4" s="1"/>
  <c r="J16" i="4"/>
  <c r="L16" i="4" s="1"/>
  <c r="M16" i="4" s="1"/>
  <c r="J8" i="4"/>
  <c r="L8" i="4" s="1"/>
  <c r="M8" i="4" s="1"/>
  <c r="J58" i="4"/>
  <c r="L58" i="4" s="1"/>
  <c r="M58" i="4" s="1"/>
  <c r="J42" i="4"/>
  <c r="L42" i="4" s="1"/>
  <c r="M42" i="4" s="1"/>
  <c r="J10" i="4"/>
  <c r="L10" i="4" s="1"/>
  <c r="M10" i="4" s="1"/>
  <c r="J71" i="4"/>
  <c r="L71" i="4" s="1"/>
  <c r="M71" i="4" s="1"/>
  <c r="J63" i="4"/>
  <c r="L63" i="4" s="1"/>
  <c r="M63" i="4" s="1"/>
  <c r="J55" i="4"/>
  <c r="L55" i="4" s="1"/>
  <c r="M55" i="4" s="1"/>
  <c r="J47" i="4"/>
  <c r="L47" i="4" s="1"/>
  <c r="M47" i="4" s="1"/>
  <c r="J39" i="4"/>
  <c r="L39" i="4" s="1"/>
  <c r="M39" i="4" s="1"/>
  <c r="J31" i="4"/>
  <c r="L31" i="4" s="1"/>
  <c r="M31" i="4" s="1"/>
  <c r="J23" i="4"/>
  <c r="L23" i="4" s="1"/>
  <c r="M23" i="4" s="1"/>
  <c r="J15" i="4"/>
  <c r="L15" i="4" s="1"/>
  <c r="M15" i="4" s="1"/>
  <c r="J7" i="4"/>
  <c r="L7" i="4" s="1"/>
  <c r="M7" i="4" s="1"/>
  <c r="L20" i="1"/>
  <c r="L13" i="1"/>
  <c r="L130" i="1"/>
  <c r="L105" i="1"/>
  <c r="L122" i="1"/>
  <c r="L109" i="1"/>
  <c r="L76" i="1"/>
  <c r="L110" i="1"/>
  <c r="L64" i="1"/>
  <c r="L91" i="1"/>
  <c r="L54" i="1"/>
  <c r="L26" i="1"/>
  <c r="L107" i="1"/>
  <c r="L83" i="1"/>
  <c r="L79" i="1"/>
  <c r="L66" i="1"/>
  <c r="L81" i="1"/>
  <c r="L24" i="1"/>
  <c r="L95" i="1"/>
  <c r="L18" i="1"/>
  <c r="L103" i="1"/>
  <c r="L129" i="1"/>
  <c r="L25" i="1"/>
  <c r="L99" i="1"/>
  <c r="L50" i="1"/>
  <c r="L48" i="1"/>
  <c r="L45" i="1"/>
  <c r="L30" i="1"/>
  <c r="L73" i="1"/>
  <c r="L38" i="1"/>
  <c r="L36" i="1"/>
  <c r="L27" i="1"/>
  <c r="L96" i="1"/>
  <c r="L133" i="1"/>
  <c r="L114" i="1"/>
  <c r="L57" i="1"/>
  <c r="L112" i="1"/>
  <c r="L102" i="1"/>
  <c r="L49" i="1"/>
  <c r="L42" i="1"/>
  <c r="L46" i="1"/>
  <c r="L101" i="1"/>
  <c r="L63" i="1"/>
  <c r="L7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05854A-E16A-466E-9C17-89B97D85EDAB}" keepAlive="1" name="Query - Current Day" description="Connection to the 'Current Day' query in the workbook." type="5" refreshedVersion="8" background="1" saveData="1">
    <dbPr connection="Provider=Microsoft.Mashup.OleDb.1;Data Source=$Workbook$;Location=&quot;Current Day&quot;;Extended Properties=&quot;&quot;" command="SELECT * FROM [Current Day]"/>
  </connection>
  <connection id="2" xr16:uid="{B46FC2A6-3F8A-4733-B600-C3F6B17B3635}" keepAlive="1" name="Query - Previous Day" description="Connection to the 'Previous Day' query in the workbook." type="5" refreshedVersion="8" background="1" saveData="1">
    <dbPr connection="Provider=Microsoft.Mashup.OleDb.1;Data Source=$Workbook$;Location=&quot;Previous Day&quot;;Extended Properties=&quot;&quot;" command="SELECT * FROM [Previous Day]"/>
  </connection>
</connections>
</file>

<file path=xl/sharedStrings.xml><?xml version="1.0" encoding="utf-8"?>
<sst xmlns="http://schemas.openxmlformats.org/spreadsheetml/2006/main" count="981" uniqueCount="173">
  <si>
    <t>Productivity Factor</t>
  </si>
  <si>
    <t>Standard Minutes</t>
  </si>
  <si>
    <t>Touches</t>
  </si>
  <si>
    <t>Locations</t>
  </si>
  <si>
    <t>Aisles</t>
  </si>
  <si>
    <t>Picklists</t>
  </si>
  <si>
    <t>UserName</t>
  </si>
  <si>
    <t>Task</t>
  </si>
  <si>
    <t>Total Picked Cartons(FC) or unit(NFC)</t>
  </si>
  <si>
    <t>Total Bins</t>
  </si>
  <si>
    <t>Total Aisle</t>
  </si>
  <si>
    <t>Total Pick List</t>
  </si>
  <si>
    <t>carlos.pappaterra@warehouse.com</t>
  </si>
  <si>
    <t>DS AND WMS Picking</t>
  </si>
  <si>
    <t>Earned Time</t>
  </si>
  <si>
    <t>Available Time</t>
  </si>
  <si>
    <t>elizabeth.vega@warehouse.com</t>
  </si>
  <si>
    <t>adrian.pemberton@warehouse.com</t>
  </si>
  <si>
    <t>SV2</t>
  </si>
  <si>
    <t>aimara.alfonso@warehouse.com</t>
  </si>
  <si>
    <t>analy.garcia@warehouse.com</t>
  </si>
  <si>
    <t>andreina.osorio@warehouse.com</t>
  </si>
  <si>
    <t>antonio.baroudi@warehouse.com</t>
  </si>
  <si>
    <t>antonio.degalis@warehouse.com</t>
  </si>
  <si>
    <t>brandon.hunter@warehouse.com</t>
  </si>
  <si>
    <t>brandon.moore@warehouse.com</t>
  </si>
  <si>
    <t>bryant.robinson@warehouse.com</t>
  </si>
  <si>
    <t>carlos.manjarres@warehouse.com</t>
  </si>
  <si>
    <t>ciria.martinez@warehouse.com</t>
  </si>
  <si>
    <t>corlaysia.lang@warehouse.com</t>
  </si>
  <si>
    <t>daniel.rangel@warehouse.com</t>
  </si>
  <si>
    <t>domareisha.woodlief@warehouse.com</t>
  </si>
  <si>
    <t>duwan.bartley@warehouse.com</t>
  </si>
  <si>
    <t>elismay.delga.gomez@warehouse.com</t>
  </si>
  <si>
    <t>gina.martin@ship8.com</t>
  </si>
  <si>
    <t>harold.baker@warehouse.com</t>
  </si>
  <si>
    <t>james.danos@warehouse.com</t>
  </si>
  <si>
    <t>jamesha.lee@warehouse.com</t>
  </si>
  <si>
    <t>jasmyn.johnson@warehouse.com</t>
  </si>
  <si>
    <t>jessica.billings@warehouse.com</t>
  </si>
  <si>
    <t>jesus.manuel@warehouse.com</t>
  </si>
  <si>
    <t>jetnifer.nunez@warehouse.com</t>
  </si>
  <si>
    <t>keshawn.herrington@warehouse.com</t>
  </si>
  <si>
    <t>kevin.alston@warehouse.com</t>
  </si>
  <si>
    <t>laura.lavariega@warehuse.com</t>
  </si>
  <si>
    <t>luis.morales@warehouse.com</t>
  </si>
  <si>
    <t>ontiveros.holmes@warehouse.com</t>
  </si>
  <si>
    <t>quantrez.paisley@warehouse.com</t>
  </si>
  <si>
    <t>ramiro.escobar@warehouse.com</t>
  </si>
  <si>
    <t>rashaun.byrd@warehouse.com</t>
  </si>
  <si>
    <t>rhina.martinez@warehouse.com</t>
  </si>
  <si>
    <t>terryl.mclain@warehouse.com</t>
  </si>
  <si>
    <t>tramaine.black@warehouse.com</t>
  </si>
  <si>
    <t>william.ford@warehouse.com</t>
  </si>
  <si>
    <t>william.hernandez@warehouse.com</t>
  </si>
  <si>
    <t>willie.passmore@warehouse.com</t>
  </si>
  <si>
    <t>yadinet.rodriguez@warehouse.com</t>
  </si>
  <si>
    <t>yadira.romero@warehouse.com</t>
  </si>
  <si>
    <t>alexandria.gonzalez@warehouse.com</t>
  </si>
  <si>
    <t>SV3</t>
  </si>
  <si>
    <t>alicia.trowel@warehouse.com</t>
  </si>
  <si>
    <t>andrea.quiroz@warehouse.com</t>
  </si>
  <si>
    <t>angel.avila@warehouse.com</t>
  </si>
  <si>
    <t>braiyan.urdaneta@warehouse.com</t>
  </si>
  <si>
    <t>cory.riddle@warehouse.com</t>
  </si>
  <si>
    <t>curtis.clifton@ship8.com</t>
  </si>
  <si>
    <t>desmond.reed@warehouse.com</t>
  </si>
  <si>
    <t>donovan.ford@warehouse.com</t>
  </si>
  <si>
    <t>eric.bowers@warehouse.com</t>
  </si>
  <si>
    <t>erika.williams1@warehouse.com</t>
  </si>
  <si>
    <t>gregory.a.cole@ship8.com</t>
  </si>
  <si>
    <t>henry.brinson@warehouse.com</t>
  </si>
  <si>
    <t>imari.greene@warehouse.com</t>
  </si>
  <si>
    <t>jackeline.paniza1@warehouse.com</t>
  </si>
  <si>
    <t>jahkel.tompkins@warehouse.com</t>
  </si>
  <si>
    <t>jahlek.tompkins@warehouse.com</t>
  </si>
  <si>
    <t>jakirra.tilley@warehouse.com</t>
  </si>
  <si>
    <t>jamese.levert@warehouse.com</t>
  </si>
  <si>
    <t>kennapolis.simon@ship8.com</t>
  </si>
  <si>
    <t>kenneth.hodges1@warehouse.com</t>
  </si>
  <si>
    <t>kori.stokes@warehouse.com</t>
  </si>
  <si>
    <t>larhonda.wyche@warehouse.com</t>
  </si>
  <si>
    <t>machen.webb@warehouse.com</t>
  </si>
  <si>
    <t>monica.washington@warehouse.com</t>
  </si>
  <si>
    <t>monique.bullock@warehouse.com</t>
  </si>
  <si>
    <t>nautica.calhoun@warehouse.com</t>
  </si>
  <si>
    <t>nyquasia.jackson@warehouse.com</t>
  </si>
  <si>
    <t>onosai.sua@warehouse.com</t>
  </si>
  <si>
    <t>oscar.rodriguez@warehouse.com</t>
  </si>
  <si>
    <t>pisone.soi@warehouse.com</t>
  </si>
  <si>
    <t>quarzell.taylor@warehouse.com</t>
  </si>
  <si>
    <t>renae.jackson@warehouse.com</t>
  </si>
  <si>
    <t>ricky.ruth@warehouse.com</t>
  </si>
  <si>
    <t>rosa.andreu@warehouse.com</t>
  </si>
  <si>
    <t>sammy.williams@warehouse.com</t>
  </si>
  <si>
    <t>samuel.atuahene@warehouse.com</t>
  </si>
  <si>
    <t>shiloh.washington@warehouse.com</t>
  </si>
  <si>
    <t>suhaely.cruz@warehouse.com</t>
  </si>
  <si>
    <t>taliyah.reed@ship8.com</t>
  </si>
  <si>
    <t>tammy.budgett@warehouse.com</t>
  </si>
  <si>
    <t>tryland.huff@warehouse.com</t>
  </si>
  <si>
    <t>agustin.gonsalez@warehouse.com</t>
  </si>
  <si>
    <t>WOD</t>
  </si>
  <si>
    <t>alejandra.fernandez@warehouse.com</t>
  </si>
  <si>
    <t>ana.lepe@warehouse.com</t>
  </si>
  <si>
    <t>arizbeth.bernal@warehouse.com</t>
  </si>
  <si>
    <t>artemio.quintero@warehouse.com</t>
  </si>
  <si>
    <t>claudia.moncada@warehouse.com</t>
  </si>
  <si>
    <t>erika.hernandez@warehouse.com</t>
  </si>
  <si>
    <t>francisco.placencia@warehouse.com</t>
  </si>
  <si>
    <t>guadalupe.segura@warehouse.com</t>
  </si>
  <si>
    <t>macario.carrillo@warehouse.com</t>
  </si>
  <si>
    <t>magnolia.hernandez@warehouse.com</t>
  </si>
  <si>
    <t>maria.bernal@warehouse.com</t>
  </si>
  <si>
    <t>maria.gutierrez@warehouse.com</t>
  </si>
  <si>
    <t>maria.juarez@warehouse.com</t>
  </si>
  <si>
    <t>natividad.tapiaa@warehouse.com</t>
  </si>
  <si>
    <t>sergio.venegas@warehouse.com</t>
  </si>
  <si>
    <t>vanessa.reyes@warehouse.com</t>
  </si>
  <si>
    <t>PhysicalLoc</t>
  </si>
  <si>
    <t>aaron.bush@warehouse.com</t>
  </si>
  <si>
    <t>alexander.velasquez@warehouse.com</t>
  </si>
  <si>
    <t>atteib.saboun1@warehouse.com</t>
  </si>
  <si>
    <t>blanca.martinez@warehouse.com</t>
  </si>
  <si>
    <t>carlos.mogollon@warehouse.com</t>
  </si>
  <si>
    <t>carlos.perez@warehouse.com</t>
  </si>
  <si>
    <t>eucladys.marquez@warehouse.com</t>
  </si>
  <si>
    <t>jakayla.brown@warehouse.com</t>
  </si>
  <si>
    <t>jamonte.brown@warehouse.com</t>
  </si>
  <si>
    <t>jason.talley@warehouse.com</t>
  </si>
  <si>
    <t>laudy.rodriguez@warehouse.com</t>
  </si>
  <si>
    <t>leland.lee@warehouse.com</t>
  </si>
  <si>
    <t>lesly.pierre@warehouse.com</t>
  </si>
  <si>
    <t>melvin.pineda@warehouse.com</t>
  </si>
  <si>
    <t>mykenia.criss@warehouse.com</t>
  </si>
  <si>
    <t>nathaniel.halbert@warehouse.com</t>
  </si>
  <si>
    <t>shania.washington@warehouse.com</t>
  </si>
  <si>
    <t>takira.fisher@warehouse.com</t>
  </si>
  <si>
    <t>timothy.green@warehouse.com</t>
  </si>
  <si>
    <t>warren.williams@warehouse.com</t>
  </si>
  <si>
    <t>amanda.chanthaving@warehouse.com</t>
  </si>
  <si>
    <t>antonio.michael@ship8.com</t>
  </si>
  <si>
    <t>cedric.barnes@warehouse.com</t>
  </si>
  <si>
    <t>christopher.laurent2@warehouse.com</t>
  </si>
  <si>
    <t>herbert.roberts@ship8.com</t>
  </si>
  <si>
    <t>jason.tong@warehouse.com</t>
  </si>
  <si>
    <t>kai.loenhert@ship8.com</t>
  </si>
  <si>
    <t>tariq.cooper@ship8.com</t>
  </si>
  <si>
    <t>tykearia.griffin@ship8.com</t>
  </si>
  <si>
    <t>zoraida.justiniano@warehouse.com</t>
  </si>
  <si>
    <t>fhuerta.jr@warehouse.com</t>
  </si>
  <si>
    <t>margarita.garcia@warehouse.com</t>
  </si>
  <si>
    <t>Productivity</t>
  </si>
  <si>
    <t>Effectiveness</t>
  </si>
  <si>
    <t>minutes</t>
  </si>
  <si>
    <t>Total Touches</t>
  </si>
  <si>
    <t>Exception Time</t>
  </si>
  <si>
    <t>Actual Time</t>
  </si>
  <si>
    <t>AvailableTime</t>
  </si>
  <si>
    <t>Previous Day Productivity</t>
  </si>
  <si>
    <t>sabrina.williams@warehouse.com</t>
  </si>
  <si>
    <t>christopher.keye@warehouse.com</t>
  </si>
  <si>
    <t>olajawon.simmons@ship8.com</t>
  </si>
  <si>
    <t>Alt+F5 to update</t>
  </si>
  <si>
    <t>Pick Density</t>
  </si>
  <si>
    <t>SOS</t>
  </si>
  <si>
    <t>CurrTime</t>
  </si>
  <si>
    <t>Current Day Picker Prod</t>
  </si>
  <si>
    <t>deanna.beattie@ship8.com</t>
  </si>
  <si>
    <t>jaki.jones@warehouse.com</t>
  </si>
  <si>
    <t>kenji.smith@warehouse.com</t>
  </si>
  <si>
    <t>rhiki.shaw@warehouse.com</t>
  </si>
  <si>
    <t>sade.kemp@ship8.com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</si>
</sst>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 tint="0.2499465926084170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 tint="0.24994659260841701"/>
      <name val="Calibri Light"/>
      <family val="2"/>
      <scheme val="maj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 applyNumberFormat="0" applyFill="0" applyBorder="0" applyProtection="0">
      <alignment horizontal="center" vertical="center"/>
    </xf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>
      <alignment horizontal="center" vertical="center"/>
    </xf>
  </cellStyleXfs>
  <cellXfs count="13">
    <xf numFmtId="0" fontId="0" fillId="0" borderId="0" xfId="0">
      <alignment horizontal="center" vertical="center"/>
    </xf>
    <xf numFmtId="0" fontId="2" fillId="0" borderId="0" xfId="0" applyFo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2" borderId="0" xfId="0" applyFill="1">
      <alignment horizontal="center" vertical="center"/>
    </xf>
    <xf numFmtId="0" fontId="0" fillId="0" borderId="0" xfId="0" applyNumberFormat="1">
      <alignment horizontal="center" vertical="center"/>
    </xf>
    <xf numFmtId="0" fontId="0" fillId="0" borderId="0" xfId="0" applyBorder="1">
      <alignment horizontal="center" vertical="center"/>
    </xf>
    <xf numFmtId="0" fontId="5" fillId="0" borderId="0" xfId="0" applyFont="1">
      <alignment horizontal="center" vertical="center"/>
    </xf>
    <xf numFmtId="2" fontId="0" fillId="0" borderId="0" xfId="0" applyNumberFormat="1">
      <alignment horizontal="center" vertical="center"/>
    </xf>
    <xf numFmtId="2" fontId="2" fillId="3" borderId="0" xfId="0" applyNumberFormat="1" applyFont="1" applyFill="1">
      <alignment horizontal="center" vertical="center"/>
    </xf>
    <xf numFmtId="0" fontId="2" fillId="3" borderId="0" xfId="0" applyNumberFormat="1" applyFont="1" applyFill="1">
      <alignment horizontal="center" vertical="center"/>
    </xf>
    <xf numFmtId="164" fontId="0" fillId="0" borderId="0" xfId="0" applyNumberFormat="1">
      <alignment horizontal="center" vertical="center"/>
    </xf>
    <xf numFmtId="0" fontId="6" fillId="0" borderId="0" xfId="3" applyNumberFormat="1">
      <alignment horizontal="center" vertical="center"/>
    </xf>
    <xf numFmtId="0" fontId="4" fillId="0" borderId="2" xfId="2" applyFont="1" applyBorder="1" applyAlignment="1">
      <alignment horizontal="center" vertic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 Light"/>
        <family val="2"/>
        <scheme val="major"/>
      </font>
      <numFmt numFmtId="13" formatCode="0%"/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blackburn\OneDrive%20-%20JLA%20Home\Documents\OA%20Logistics\OA%20Logistics\Projects\Trackers\SHIP8-project-planner.xlsx" TargetMode="External"/><Relationship Id="rId1" Type="http://schemas.openxmlformats.org/officeDocument/2006/relationships/externalLinkPath" Target="file:///C:\Users\b.blackburn\OneDrive%20-%20JLA%20Home\Documents\OA%20Logistics\OA%20Logistics\Projects\Trackers\SHIP8-project-plan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Tracker"/>
      <sheetName val="Pack Station"/>
      <sheetName val="LMS"/>
      <sheetName val="YMS"/>
      <sheetName val="No Packing List"/>
      <sheetName val="Index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5885070D-5E6E-48B1-8694-E0C194BBA444}" autoFormatId="16" applyNumberFormats="0" applyBorderFormats="0" applyFontFormats="0" applyPatternFormats="0" applyAlignmentFormats="0" applyWidthHeightFormats="0">
  <queryTableRefresh nextId="15" unboundColumnsRight="4">
    <queryTableFields count="13">
      <queryTableField id="1" name="UserName" tableColumnId="1"/>
      <queryTableField id="2" name="PhysicalLoc" tableColumnId="2"/>
      <queryTableField id="3" name="Task" tableColumnId="3"/>
      <queryTableField id="4" name="Total Picked Cartons(FC) or unit(NFC)" tableColumnId="4"/>
      <queryTableField id="5" name="Total Bins" tableColumnId="5"/>
      <queryTableField id="9" name="Pick Density" tableColumnId="9"/>
      <queryTableField id="6" name="Total Aisle" tableColumnId="6"/>
      <queryTableField id="7" name="Total Pick List" tableColumnId="7"/>
      <queryTableField id="8" name="Earned Time" tableColumnId="8"/>
      <queryTableField id="11" dataBound="0" tableColumnId="10"/>
      <queryTableField id="12" dataBound="0" tableColumnId="11"/>
      <queryTableField id="13" dataBound="0" tableColumnId="12"/>
      <queryTableField id="14" dataBound="0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7FFB2ED-D143-40AA-BF1B-5A98B600C799}" autoFormatId="16" applyNumberFormats="0" applyBorderFormats="0" applyFontFormats="0" applyPatternFormats="0" applyAlignmentFormats="0" applyWidthHeightFormats="0">
  <queryTableRefresh nextId="15" unboundColumnsRight="4">
    <queryTableFields count="13">
      <queryTableField id="1" name="UserName" tableColumnId="1"/>
      <queryTableField id="2" name="PhysicalLoc" tableColumnId="2"/>
      <queryTableField id="3" name="Task" tableColumnId="3"/>
      <queryTableField id="4" name="Total Picked Cartons(FC) or unit(NFC)" tableColumnId="4"/>
      <queryTableField id="5" name="Total Bins" tableColumnId="5"/>
      <queryTableField id="13" name="Pick Density" tableColumnId="13"/>
      <queryTableField id="6" name="Total Aisle" tableColumnId="6"/>
      <queryTableField id="7" name="Total Pick List" tableColumnId="7"/>
      <queryTableField id="8" name="Earned Time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F32863-BBAD-4E17-80B0-606540C90EDD}" name="Table2" displayName="Table2" ref="B3:C8" totalsRowShown="0" headerRowDxfId="13">
  <autoFilter ref="B3:C8" xr:uid="{5B081E7B-45C7-4E88-8345-2841302AA8E2}"/>
  <tableColumns count="2">
    <tableColumn id="1" xr3:uid="{81FDE6E7-8CF4-40B7-9435-DCC9536B38E3}" name="Productivity Factor"/>
    <tableColumn id="2" xr3:uid="{1D867312-EC29-48C0-8465-9D5DA6CF45E6}" name="Standard Minutes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8A08F3-B1A2-47CE-AA8D-40B3292A8C96}" name="Table3" displayName="Table3" ref="B11:M136" totalsRowShown="0">
  <autoFilter ref="B11:M136" xr:uid="{2F8A08F3-B1A2-47CE-AA8D-40B3292A8C96}"/>
  <sortState xmlns:xlrd2="http://schemas.microsoft.com/office/spreadsheetml/2017/richdata2" ref="B12:M136">
    <sortCondition descending="1" ref="L11:L136"/>
  </sortState>
  <tableColumns count="12">
    <tableColumn id="1" xr3:uid="{C85C0ECB-242C-4750-8B58-E4DDC4D8907A}" name="UserName"/>
    <tableColumn id="2" xr3:uid="{8D5EAC83-042D-41B7-A53E-0ED441291F8F}" name="PhysicalLoc"/>
    <tableColumn id="3" xr3:uid="{A5905B7E-640A-40D1-92A7-8892ED0C8744}" name="Task"/>
    <tableColumn id="4" xr3:uid="{75461BF9-F1D6-40D3-AAFE-F1DCC5000759}" name="Total Touches"/>
    <tableColumn id="5" xr3:uid="{7664DA54-A262-486F-8A05-4B2E1FAD139C}" name="Total Bins"/>
    <tableColumn id="6" xr3:uid="{948A2A15-6F0C-4687-B08B-0ACE6ABBD910}" name="Total Aisle"/>
    <tableColumn id="7" xr3:uid="{5E001B2C-EE95-44B4-808B-BC55DD82BED3}" name="Total Pick List"/>
    <tableColumn id="8" xr3:uid="{2BD4EFCE-4364-4F7C-A06B-F20A58DCE1C9}" name="Earned Time" dataDxfId="12">
      <calculatedColumnFormula>Table3[[#This Row],[Total Touches]]*$C$4+Table3[[#This Row],[Total Bins]]*$C$5+G12*$C$6+H12*$C$7</calculatedColumnFormula>
    </tableColumn>
    <tableColumn id="9" xr3:uid="{DF7C0B20-4229-4E65-8D32-7B86872013A6}" name="Exception Time"/>
    <tableColumn id="10" xr3:uid="{7CDD65C6-5AE3-4447-9AC3-934BCBB7C3EB}" name="Actual Time" dataDxfId="11">
      <calculatedColumnFormula>$F$3-Table3[[#This Row],[Exception Time]]</calculatedColumnFormula>
    </tableColumn>
    <tableColumn id="11" xr3:uid="{8F64B767-AD1C-453F-A7CE-2C361653AD97}" name="Productivity" dataCellStyle="Percent">
      <calculatedColumnFormula>Table3[[#This Row],[Earned Time]]/Table3[[#This Row],[Actual Time]]</calculatedColumnFormula>
    </tableColumn>
    <tableColumn id="12" xr3:uid="{C4A22BDF-1F40-4E72-8F1B-A62098924C35}" name="Effectivenes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777EC-7FC4-4E59-A85C-4B4BC39892BE}" name="Current_Day" displayName="Current_Day" ref="A4:M77" tableType="queryTable" totalsRowShown="0">
  <autoFilter ref="A4:M77" xr:uid="{21E777EC-7FC4-4E59-A85C-4B4BC39892BE}">
    <filterColumn colId="1">
      <filters>
        <filter val="SV2"/>
      </filters>
    </filterColumn>
  </autoFilter>
  <sortState xmlns:xlrd2="http://schemas.microsoft.com/office/spreadsheetml/2017/richdata2" ref="A5:I77">
    <sortCondition descending="1" ref="I4:I77"/>
  </sortState>
  <tableColumns count="13">
    <tableColumn id="1" xr3:uid="{CB59D040-3585-4933-99BC-89009A32E34F}" uniqueName="1" name="UserName" queryTableFieldId="1" dataDxfId="10"/>
    <tableColumn id="2" xr3:uid="{4D56C6A4-A190-4286-A046-B307153109A3}" uniqueName="2" name="PhysicalLoc" queryTableFieldId="2" dataDxfId="9"/>
    <tableColumn id="3" xr3:uid="{F1B8FCE1-CF59-4D88-8EA1-1162826BE172}" uniqueName="3" name="Task" queryTableFieldId="3" dataDxfId="8"/>
    <tableColumn id="4" xr3:uid="{9DDF3CE0-A8EC-4C99-BDCC-030B033ABD16}" uniqueName="4" name="Total Picked Cartons(FC) or unit(NFC)" queryTableFieldId="4"/>
    <tableColumn id="5" xr3:uid="{4D778567-8FCA-4ADE-885D-E42529BFFC73}" uniqueName="5" name="Total Bins" queryTableFieldId="5"/>
    <tableColumn id="9" xr3:uid="{5F5CF5B3-55A1-4E97-9414-547A62E45262}" uniqueName="9" name="Pick Density" queryTableFieldId="9"/>
    <tableColumn id="6" xr3:uid="{A50D9D3A-C0C5-49FE-B549-693D24607DBB}" uniqueName="6" name="Total Aisle" queryTableFieldId="6"/>
    <tableColumn id="7" xr3:uid="{F33527D0-8E7C-4873-A62B-CD0E610EF596}" uniqueName="7" name="Total Pick List" queryTableFieldId="7"/>
    <tableColumn id="8" xr3:uid="{65051870-0850-4339-BBD8-BAFDE10CCA96}" uniqueName="8" name="Earned Time" queryTableFieldId="8"/>
    <tableColumn id="10" xr3:uid="{2F3C4796-80DA-4216-B277-79710B960765}" uniqueName="10" name="Available Time" queryTableFieldId="11">
      <calculatedColumnFormula>ROUND(($J$2-$B$2)*24*60, 0)</calculatedColumnFormula>
    </tableColumn>
    <tableColumn id="11" xr3:uid="{35629EA4-152B-43CA-BF59-27E7EC223971}" uniqueName="11" name="Exception Time" queryTableFieldId="12"/>
    <tableColumn id="12" xr3:uid="{5F6BB10C-4F73-4DC7-BA3A-3A80542105BB}" uniqueName="12" name="Actual Time" queryTableFieldId="13" dataDxfId="7">
      <calculatedColumnFormula>Current_Day[[#This Row],[Available Time]]-K5</calculatedColumnFormula>
    </tableColumn>
    <tableColumn id="13" xr3:uid="{B2AEFFAC-762A-4F7E-ABDA-5766281B326D}" uniqueName="13" name="Productivity" queryTableFieldId="14" dataDxfId="6" dataCellStyle="Percent">
      <calculatedColumnFormula>Current_Day[[#This Row],[Earned Time]]/Current_Day[[#This Row],[Actual Time]]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0E27E-8273-4763-BB21-B5FF508467F5}" name="Previous_Day" displayName="Previous_Day" ref="B3:N115" tableType="queryTable" totalsRowShown="0">
  <autoFilter ref="B3:N115" xr:uid="{7080E27E-8273-4763-BB21-B5FF508467F5}"/>
  <sortState xmlns:xlrd2="http://schemas.microsoft.com/office/spreadsheetml/2017/richdata2" ref="B4:N115">
    <sortCondition descending="1" ref="N3:N115"/>
  </sortState>
  <tableColumns count="13">
    <tableColumn id="1" xr3:uid="{A88401E3-D6FD-43B7-AB66-339D93F4521E}" uniqueName="1" name="UserName" queryTableFieldId="1" dataDxfId="5"/>
    <tableColumn id="2" xr3:uid="{58CEE3CC-2E49-43CD-9347-6B51A0FE86FE}" uniqueName="2" name="PhysicalLoc" queryTableFieldId="2" dataDxfId="4"/>
    <tableColumn id="3" xr3:uid="{218FCDE4-5BD8-499C-BF59-27C202F8C64D}" uniqueName="3" name="Task" queryTableFieldId="3" dataDxfId="3"/>
    <tableColumn id="4" xr3:uid="{8E756113-8F3F-46E1-8312-DD26193E6588}" uniqueName="4" name="Total Picked Cartons(FC) or unit(NFC)" queryTableFieldId="4"/>
    <tableColumn id="5" xr3:uid="{AE9EB85F-F48A-4AB6-A160-4A4701A882A3}" uniqueName="5" name="Total Bins" queryTableFieldId="5"/>
    <tableColumn id="13" xr3:uid="{D19BC896-F41D-41A5-B1E6-17A413E72003}" uniqueName="13" name="Pick Density" queryTableFieldId="13" dataDxfId="2"/>
    <tableColumn id="6" xr3:uid="{DD5CA1E4-BA1D-46BC-B9F2-9DD55B750F47}" uniqueName="6" name="Total Aisle" queryTableFieldId="6"/>
    <tableColumn id="7" xr3:uid="{C01B402B-56F3-4441-9726-E0FE9F4AB99F}" uniqueName="7" name="Total Pick List" queryTableFieldId="7"/>
    <tableColumn id="8" xr3:uid="{676E5F12-5A89-4302-8130-A6A6304A4E6F}" uniqueName="8" name="Earned Time" queryTableFieldId="8"/>
    <tableColumn id="9" xr3:uid="{59740D1A-DB1D-42CA-873D-09A581A2EE23}" uniqueName="9" name="AvailableTime" queryTableFieldId="9"/>
    <tableColumn id="10" xr3:uid="{055CD820-A2A4-42A4-AB18-84F3ADF8A919}" uniqueName="10" name="Exception Time" queryTableFieldId="10"/>
    <tableColumn id="11" xr3:uid="{54FC6792-0D98-4AC9-BA32-879719C9A484}" uniqueName="11" name="Actual Time" queryTableFieldId="11" dataDxfId="1">
      <calculatedColumnFormula>Previous_Day[[#This Row],[AvailableTime]]-L4</calculatedColumnFormula>
    </tableColumn>
    <tableColumn id="12" xr3:uid="{CC671950-7789-46A6-B6DE-85E8AF8FCA4C}" uniqueName="12" name="Productivity" queryTableFieldId="12" dataDxfId="0" dataCellStyle="Percent">
      <calculatedColumnFormula>Previous_Day[[#This Row],[Earned Time]]/M4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877D-7AFB-4AA5-8991-A835BE742609}">
  <dimension ref="B3:M136"/>
  <sheetViews>
    <sheetView tabSelected="1" workbookViewId="0">
      <selection activeCell="I12" sqref="I12"/>
    </sheetView>
  </sheetViews>
  <sheetFormatPr defaultRowHeight="15" x14ac:dyDescent="0.25"/>
  <cols>
    <col min="2" max="2" width="29.75" bestFit="1" customWidth="1"/>
    <col min="3" max="3" width="12.875" customWidth="1"/>
    <col min="4" max="4" width="21.625" customWidth="1"/>
    <col min="5" max="5" width="18.75" customWidth="1"/>
    <col min="6" max="6" width="12.375" customWidth="1"/>
    <col min="7" max="8" width="15.5" customWidth="1"/>
    <col min="9" max="9" width="20.75" customWidth="1"/>
    <col min="10" max="10" width="15" customWidth="1"/>
    <col min="11" max="11" width="17.25" customWidth="1"/>
    <col min="12" max="12" width="13.5" customWidth="1"/>
  </cols>
  <sheetData>
    <row r="3" spans="2:13" x14ac:dyDescent="0.25">
      <c r="B3" s="1" t="s">
        <v>0</v>
      </c>
      <c r="C3" s="1" t="s">
        <v>1</v>
      </c>
      <c r="E3" t="s">
        <v>15</v>
      </c>
      <c r="F3">
        <v>450</v>
      </c>
      <c r="G3" t="s">
        <v>154</v>
      </c>
    </row>
    <row r="4" spans="2:13" x14ac:dyDescent="0.25">
      <c r="B4" t="s">
        <v>2</v>
      </c>
      <c r="C4">
        <v>0.1</v>
      </c>
    </row>
    <row r="5" spans="2:13" x14ac:dyDescent="0.25">
      <c r="B5" t="s">
        <v>3</v>
      </c>
      <c r="C5">
        <v>0.75</v>
      </c>
    </row>
    <row r="6" spans="2:13" x14ac:dyDescent="0.25">
      <c r="B6" t="s">
        <v>4</v>
      </c>
      <c r="C6">
        <v>1.1499999999999999</v>
      </c>
    </row>
    <row r="7" spans="2:13" x14ac:dyDescent="0.25">
      <c r="B7" t="s">
        <v>5</v>
      </c>
      <c r="C7">
        <v>2</v>
      </c>
    </row>
    <row r="10" spans="2:13" x14ac:dyDescent="0.25">
      <c r="M10">
        <f>60*0.1</f>
        <v>6</v>
      </c>
    </row>
    <row r="11" spans="2:13" x14ac:dyDescent="0.25">
      <c r="B11" t="s">
        <v>6</v>
      </c>
      <c r="C11" t="s">
        <v>119</v>
      </c>
      <c r="D11" t="s">
        <v>7</v>
      </c>
      <c r="E11" t="s">
        <v>155</v>
      </c>
      <c r="F11" t="s">
        <v>9</v>
      </c>
      <c r="G11" t="s">
        <v>10</v>
      </c>
      <c r="H11" t="s">
        <v>11</v>
      </c>
      <c r="I11" t="s">
        <v>14</v>
      </c>
      <c r="J11" t="s">
        <v>156</v>
      </c>
      <c r="K11" t="s">
        <v>157</v>
      </c>
      <c r="L11" t="s">
        <v>152</v>
      </c>
      <c r="M11" t="s">
        <v>153</v>
      </c>
    </row>
    <row r="12" spans="2:13" x14ac:dyDescent="0.25">
      <c r="B12" t="s">
        <v>70</v>
      </c>
      <c r="C12" t="s">
        <v>59</v>
      </c>
      <c r="D12" t="s">
        <v>13</v>
      </c>
      <c r="E12">
        <v>348</v>
      </c>
      <c r="F12">
        <v>264</v>
      </c>
      <c r="G12">
        <v>195</v>
      </c>
      <c r="H12">
        <v>69</v>
      </c>
      <c r="I12">
        <f>Table3[[#This Row],[Total Touches]]*$C$4+Table3[[#This Row],[Total Bins]]*$C$5+G12*$C$6+H12*$C$7</f>
        <v>595.04999999999995</v>
      </c>
      <c r="K12">
        <f>$F$3-Table3[[#This Row],[Exception Time]]</f>
        <v>450</v>
      </c>
      <c r="L12" s="2">
        <f>Table3[[#This Row],[Earned Time]]/Table3[[#This Row],[Actual Time]]</f>
        <v>1.3223333333333331</v>
      </c>
    </row>
    <row r="13" spans="2:13" x14ac:dyDescent="0.25">
      <c r="B13" t="s">
        <v>108</v>
      </c>
      <c r="C13" t="s">
        <v>102</v>
      </c>
      <c r="D13" t="s">
        <v>13</v>
      </c>
      <c r="E13">
        <v>523</v>
      </c>
      <c r="F13">
        <v>301</v>
      </c>
      <c r="G13">
        <v>117</v>
      </c>
      <c r="H13">
        <v>56</v>
      </c>
      <c r="I13">
        <f>Table3[[#This Row],[Total Touches]]*$C$4+Table3[[#This Row],[Total Bins]]*$C$5+G13*$C$6+H13*$C$7</f>
        <v>524.6</v>
      </c>
      <c r="K13">
        <f>$F$3-Table3[[#This Row],[Exception Time]]</f>
        <v>450</v>
      </c>
      <c r="L13" s="2">
        <f>Table3[[#This Row],[Earned Time]]/Table3[[#This Row],[Actual Time]]</f>
        <v>1.1657777777777778</v>
      </c>
    </row>
    <row r="14" spans="2:13" x14ac:dyDescent="0.25">
      <c r="B14" t="s">
        <v>116</v>
      </c>
      <c r="C14" t="s">
        <v>102</v>
      </c>
      <c r="D14" t="s">
        <v>13</v>
      </c>
      <c r="E14">
        <v>404</v>
      </c>
      <c r="F14">
        <v>247</v>
      </c>
      <c r="G14">
        <v>179</v>
      </c>
      <c r="H14">
        <v>42</v>
      </c>
      <c r="I14">
        <f>Table3[[#This Row],[Total Touches]]*$C$4+Table3[[#This Row],[Total Bins]]*$C$5+G14*$C$6+H14*$C$7</f>
        <v>515.5</v>
      </c>
      <c r="K14">
        <f>$F$3-Table3[[#This Row],[Exception Time]]</f>
        <v>450</v>
      </c>
      <c r="L14" s="2">
        <f>Table3[[#This Row],[Earned Time]]/Table3[[#This Row],[Actual Time]]</f>
        <v>1.1455555555555557</v>
      </c>
    </row>
    <row r="15" spans="2:13" x14ac:dyDescent="0.25">
      <c r="B15" t="s">
        <v>57</v>
      </c>
      <c r="C15" t="s">
        <v>18</v>
      </c>
      <c r="D15" t="s">
        <v>13</v>
      </c>
      <c r="E15">
        <v>758</v>
      </c>
      <c r="F15">
        <v>335</v>
      </c>
      <c r="G15">
        <v>76</v>
      </c>
      <c r="H15">
        <v>15</v>
      </c>
      <c r="I15">
        <f>Table3[[#This Row],[Total Touches]]*$C$4+Table3[[#This Row],[Total Bins]]*$C$5+G15*$C$6+H15*$C$7</f>
        <v>444.45</v>
      </c>
      <c r="K15">
        <f>$F$3-Table3[[#This Row],[Exception Time]]</f>
        <v>450</v>
      </c>
      <c r="L15" s="2">
        <f>Table3[[#This Row],[Earned Time]]/Table3[[#This Row],[Actual Time]]</f>
        <v>0.98766666666666669</v>
      </c>
    </row>
    <row r="16" spans="2:13" x14ac:dyDescent="0.25">
      <c r="B16" s="3" t="s">
        <v>103</v>
      </c>
      <c r="C16" s="3" t="s">
        <v>102</v>
      </c>
      <c r="D16" s="3" t="s">
        <v>13</v>
      </c>
      <c r="E16" s="3">
        <v>3261</v>
      </c>
      <c r="F16" s="3">
        <v>88</v>
      </c>
      <c r="G16" s="3">
        <v>23</v>
      </c>
      <c r="H16" s="3">
        <v>8</v>
      </c>
      <c r="I16" s="3">
        <f>Table3[[#This Row],[Total Touches]]*$C$4+Table3[[#This Row],[Total Bins]]*$C$5+G16*$C$6+H16*$C$7</f>
        <v>434.55</v>
      </c>
      <c r="K16">
        <f>$F$3-Table3[[#This Row],[Exception Time]]</f>
        <v>450</v>
      </c>
      <c r="L16" s="2">
        <f>Table3[[#This Row],[Earned Time]]/Table3[[#This Row],[Actual Time]]</f>
        <v>0.96566666666666667</v>
      </c>
    </row>
    <row r="17" spans="2:12" x14ac:dyDescent="0.25">
      <c r="B17" t="s">
        <v>58</v>
      </c>
      <c r="C17" t="s">
        <v>59</v>
      </c>
      <c r="D17" t="s">
        <v>13</v>
      </c>
      <c r="E17">
        <v>186</v>
      </c>
      <c r="F17">
        <v>163</v>
      </c>
      <c r="G17">
        <v>146</v>
      </c>
      <c r="H17">
        <v>58</v>
      </c>
      <c r="I17">
        <f>Table3[[#This Row],[Total Touches]]*$C$4+Table3[[#This Row],[Total Bins]]*$C$5+G17*$C$6+H17*$C$7</f>
        <v>424.75</v>
      </c>
      <c r="K17">
        <f>$F$3-Table3[[#This Row],[Exception Time]]</f>
        <v>450</v>
      </c>
      <c r="L17" s="2">
        <f>Table3[[#This Row],[Earned Time]]/Table3[[#This Row],[Actual Time]]</f>
        <v>0.94388888888888889</v>
      </c>
    </row>
    <row r="18" spans="2:12" x14ac:dyDescent="0.25">
      <c r="B18" t="s">
        <v>97</v>
      </c>
      <c r="C18" t="s">
        <v>59</v>
      </c>
      <c r="D18" t="s">
        <v>13</v>
      </c>
      <c r="E18">
        <v>337</v>
      </c>
      <c r="F18">
        <v>173</v>
      </c>
      <c r="G18">
        <v>125</v>
      </c>
      <c r="H18">
        <v>53</v>
      </c>
      <c r="I18">
        <f>Table3[[#This Row],[Total Touches]]*$C$4+Table3[[#This Row],[Total Bins]]*$C$5+G18*$C$6+H18*$C$7</f>
        <v>413.2</v>
      </c>
      <c r="K18">
        <f>$F$3-Table3[[#This Row],[Exception Time]]</f>
        <v>450</v>
      </c>
      <c r="L18" s="2">
        <f>Table3[[#This Row],[Earned Time]]/Table3[[#This Row],[Actual Time]]</f>
        <v>0.91822222222222216</v>
      </c>
    </row>
    <row r="19" spans="2:12" x14ac:dyDescent="0.25">
      <c r="B19" s="3" t="s">
        <v>110</v>
      </c>
      <c r="C19" s="3" t="s">
        <v>102</v>
      </c>
      <c r="D19" s="3" t="s">
        <v>13</v>
      </c>
      <c r="E19" s="3">
        <v>3112</v>
      </c>
      <c r="F19" s="3">
        <v>84</v>
      </c>
      <c r="G19" s="3">
        <v>19</v>
      </c>
      <c r="H19" s="3">
        <v>4</v>
      </c>
      <c r="I19" s="3">
        <f>Table3[[#This Row],[Total Touches]]*$C$4+Table3[[#This Row],[Total Bins]]*$C$5+G19*$C$6+H19*$C$7</f>
        <v>404.05000000000007</v>
      </c>
      <c r="K19">
        <f>$F$3-Table3[[#This Row],[Exception Time]]</f>
        <v>450</v>
      </c>
      <c r="L19" s="2">
        <f>Table3[[#This Row],[Earned Time]]/Table3[[#This Row],[Actual Time]]</f>
        <v>0.89788888888888907</v>
      </c>
    </row>
    <row r="20" spans="2:12" x14ac:dyDescent="0.25">
      <c r="B20" t="s">
        <v>114</v>
      </c>
      <c r="C20" t="s">
        <v>102</v>
      </c>
      <c r="D20" t="s">
        <v>13</v>
      </c>
      <c r="E20">
        <v>443</v>
      </c>
      <c r="F20">
        <v>218</v>
      </c>
      <c r="G20">
        <v>125</v>
      </c>
      <c r="H20">
        <v>25</v>
      </c>
      <c r="I20">
        <f>Table3[[#This Row],[Total Touches]]*$C$4+Table3[[#This Row],[Total Bins]]*$C$5+G20*$C$6+H20*$C$7</f>
        <v>401.55</v>
      </c>
      <c r="K20">
        <f>$F$3-Table3[[#This Row],[Exception Time]]</f>
        <v>450</v>
      </c>
      <c r="L20" s="2">
        <f>Table3[[#This Row],[Earned Time]]/Table3[[#This Row],[Actual Time]]</f>
        <v>0.89233333333333331</v>
      </c>
    </row>
    <row r="21" spans="2:12" x14ac:dyDescent="0.25">
      <c r="B21" s="3" t="s">
        <v>109</v>
      </c>
      <c r="C21" s="3" t="s">
        <v>102</v>
      </c>
      <c r="D21" s="3" t="s">
        <v>13</v>
      </c>
      <c r="E21" s="3">
        <v>3060</v>
      </c>
      <c r="F21" s="3">
        <v>58</v>
      </c>
      <c r="G21" s="3">
        <v>18</v>
      </c>
      <c r="H21" s="3">
        <v>4</v>
      </c>
      <c r="I21" s="3">
        <f>Table3[[#This Row],[Total Touches]]*$C$4+Table3[[#This Row],[Total Bins]]*$C$5+G21*$C$6+H21*$C$7</f>
        <v>378.2</v>
      </c>
      <c r="K21">
        <f>$F$3-Table3[[#This Row],[Exception Time]]</f>
        <v>450</v>
      </c>
      <c r="L21" s="2">
        <f>Table3[[#This Row],[Earned Time]]/Table3[[#This Row],[Actual Time]]</f>
        <v>0.84044444444444444</v>
      </c>
    </row>
    <row r="22" spans="2:12" x14ac:dyDescent="0.25">
      <c r="B22" t="s">
        <v>55</v>
      </c>
      <c r="C22" t="s">
        <v>18</v>
      </c>
      <c r="D22" t="s">
        <v>13</v>
      </c>
      <c r="E22">
        <v>405</v>
      </c>
      <c r="F22">
        <v>228</v>
      </c>
      <c r="G22">
        <v>103</v>
      </c>
      <c r="H22">
        <v>18</v>
      </c>
      <c r="I22">
        <f>Table3[[#This Row],[Total Touches]]*$C$4+Table3[[#This Row],[Total Bins]]*$C$5+G22*$C$6+H22*$C$7</f>
        <v>365.95</v>
      </c>
      <c r="K22">
        <f>$F$3-Table3[[#This Row],[Exception Time]]</f>
        <v>450</v>
      </c>
      <c r="L22" s="2">
        <f>Table3[[#This Row],[Earned Time]]/Table3[[#This Row],[Actual Time]]</f>
        <v>0.81322222222222218</v>
      </c>
    </row>
    <row r="23" spans="2:12" x14ac:dyDescent="0.25">
      <c r="B23" t="s">
        <v>81</v>
      </c>
      <c r="C23" t="s">
        <v>59</v>
      </c>
      <c r="D23" t="s">
        <v>13</v>
      </c>
      <c r="E23">
        <v>142</v>
      </c>
      <c r="F23">
        <v>128</v>
      </c>
      <c r="G23">
        <v>115</v>
      </c>
      <c r="H23">
        <v>59</v>
      </c>
      <c r="I23">
        <f>Table3[[#This Row],[Total Touches]]*$C$4+Table3[[#This Row],[Total Bins]]*$C$5+G23*$C$6+H23*$C$7</f>
        <v>360.45</v>
      </c>
      <c r="K23">
        <f>$F$3-Table3[[#This Row],[Exception Time]]</f>
        <v>450</v>
      </c>
      <c r="L23" s="2">
        <f>Table3[[#This Row],[Earned Time]]/Table3[[#This Row],[Actual Time]]</f>
        <v>0.80099999999999993</v>
      </c>
    </row>
    <row r="24" spans="2:12" x14ac:dyDescent="0.25">
      <c r="B24" t="s">
        <v>111</v>
      </c>
      <c r="C24" t="s">
        <v>102</v>
      </c>
      <c r="D24" t="s">
        <v>13</v>
      </c>
      <c r="E24">
        <v>230</v>
      </c>
      <c r="F24">
        <v>176</v>
      </c>
      <c r="G24">
        <v>120</v>
      </c>
      <c r="H24">
        <v>33</v>
      </c>
      <c r="I24">
        <f>Table3[[#This Row],[Total Touches]]*$C$4+Table3[[#This Row],[Total Bins]]*$C$5+G24*$C$6+H24*$C$7</f>
        <v>359</v>
      </c>
      <c r="K24">
        <f>$F$3-Table3[[#This Row],[Exception Time]]</f>
        <v>450</v>
      </c>
      <c r="L24" s="2">
        <f>Table3[[#This Row],[Earned Time]]/Table3[[#This Row],[Actual Time]]</f>
        <v>0.79777777777777781</v>
      </c>
    </row>
    <row r="25" spans="2:12" x14ac:dyDescent="0.25">
      <c r="B25" t="s">
        <v>71</v>
      </c>
      <c r="C25" t="s">
        <v>59</v>
      </c>
      <c r="D25" t="s">
        <v>13</v>
      </c>
      <c r="E25">
        <v>164</v>
      </c>
      <c r="F25">
        <v>120</v>
      </c>
      <c r="G25">
        <v>115</v>
      </c>
      <c r="H25">
        <v>60</v>
      </c>
      <c r="I25">
        <f>Table3[[#This Row],[Total Touches]]*$C$4+Table3[[#This Row],[Total Bins]]*$C$5+G25*$C$6+H25*$C$7</f>
        <v>358.65</v>
      </c>
      <c r="K25">
        <f>$F$3-Table3[[#This Row],[Exception Time]]</f>
        <v>450</v>
      </c>
      <c r="L25" s="2">
        <f>Table3[[#This Row],[Earned Time]]/Table3[[#This Row],[Actual Time]]</f>
        <v>0.79699999999999993</v>
      </c>
    </row>
    <row r="26" spans="2:12" x14ac:dyDescent="0.25">
      <c r="B26" t="s">
        <v>38</v>
      </c>
      <c r="C26" t="s">
        <v>18</v>
      </c>
      <c r="D26" t="s">
        <v>13</v>
      </c>
      <c r="E26">
        <v>515</v>
      </c>
      <c r="F26">
        <v>282</v>
      </c>
      <c r="G26">
        <v>66</v>
      </c>
      <c r="H26">
        <v>8</v>
      </c>
      <c r="I26">
        <f>Table3[[#This Row],[Total Touches]]*$C$4+Table3[[#This Row],[Total Bins]]*$C$5+G26*$C$6+H26*$C$7</f>
        <v>354.9</v>
      </c>
      <c r="K26">
        <f>$F$3-Table3[[#This Row],[Exception Time]]</f>
        <v>450</v>
      </c>
      <c r="L26" s="2">
        <f>Table3[[#This Row],[Earned Time]]/Table3[[#This Row],[Actual Time]]</f>
        <v>0.78866666666666663</v>
      </c>
    </row>
    <row r="27" spans="2:12" x14ac:dyDescent="0.25">
      <c r="B27" t="s">
        <v>20</v>
      </c>
      <c r="C27" t="s">
        <v>18</v>
      </c>
      <c r="D27" t="s">
        <v>13</v>
      </c>
      <c r="E27">
        <v>753</v>
      </c>
      <c r="F27">
        <v>287</v>
      </c>
      <c r="G27">
        <v>25</v>
      </c>
      <c r="H27">
        <v>16</v>
      </c>
      <c r="I27">
        <f>Table3[[#This Row],[Total Touches]]*$C$4+Table3[[#This Row],[Total Bins]]*$C$5+G27*$C$6+H27*$C$7</f>
        <v>351.3</v>
      </c>
      <c r="K27">
        <f>$F$3-Table3[[#This Row],[Exception Time]]</f>
        <v>450</v>
      </c>
      <c r="L27" s="2">
        <f>Table3[[#This Row],[Earned Time]]/Table3[[#This Row],[Actual Time]]</f>
        <v>0.78066666666666673</v>
      </c>
    </row>
    <row r="28" spans="2:12" x14ac:dyDescent="0.25">
      <c r="B28" s="3" t="s">
        <v>107</v>
      </c>
      <c r="C28" s="3" t="s">
        <v>102</v>
      </c>
      <c r="D28" s="3" t="s">
        <v>13</v>
      </c>
      <c r="E28" s="3">
        <v>2769</v>
      </c>
      <c r="F28" s="3">
        <v>60</v>
      </c>
      <c r="G28" s="3">
        <v>17</v>
      </c>
      <c r="H28" s="3">
        <v>4</v>
      </c>
      <c r="I28" s="3">
        <f>Table3[[#This Row],[Total Touches]]*$C$4+Table3[[#This Row],[Total Bins]]*$C$5+G28*$C$6+H28*$C$7</f>
        <v>349.45000000000005</v>
      </c>
      <c r="K28">
        <f>$F$3-Table3[[#This Row],[Exception Time]]</f>
        <v>450</v>
      </c>
      <c r="L28" s="2">
        <f>Table3[[#This Row],[Earned Time]]/Table3[[#This Row],[Actual Time]]</f>
        <v>0.77655555555555567</v>
      </c>
    </row>
    <row r="29" spans="2:12" x14ac:dyDescent="0.25">
      <c r="B29" t="s">
        <v>40</v>
      </c>
      <c r="C29" t="s">
        <v>18</v>
      </c>
      <c r="D29" t="s">
        <v>13</v>
      </c>
      <c r="E29">
        <v>665</v>
      </c>
      <c r="F29">
        <v>255</v>
      </c>
      <c r="G29">
        <v>59</v>
      </c>
      <c r="H29">
        <v>11</v>
      </c>
      <c r="I29">
        <f>Table3[[#This Row],[Total Touches]]*$C$4+Table3[[#This Row],[Total Bins]]*$C$5+G29*$C$6+H29*$C$7</f>
        <v>347.6</v>
      </c>
      <c r="K29">
        <f>$F$3-Table3[[#This Row],[Exception Time]]</f>
        <v>450</v>
      </c>
      <c r="L29" s="2">
        <f>Table3[[#This Row],[Earned Time]]/Table3[[#This Row],[Actual Time]]</f>
        <v>0.77244444444444449</v>
      </c>
    </row>
    <row r="30" spans="2:12" x14ac:dyDescent="0.25">
      <c r="B30" t="s">
        <v>41</v>
      </c>
      <c r="C30" t="s">
        <v>18</v>
      </c>
      <c r="D30" t="s">
        <v>13</v>
      </c>
      <c r="E30">
        <v>882</v>
      </c>
      <c r="F30">
        <v>261</v>
      </c>
      <c r="G30">
        <v>20</v>
      </c>
      <c r="H30">
        <v>15</v>
      </c>
      <c r="I30">
        <f>Table3[[#This Row],[Total Touches]]*$C$4+Table3[[#This Row],[Total Bins]]*$C$5+G30*$C$6+H30*$C$7</f>
        <v>336.95</v>
      </c>
      <c r="K30">
        <f>$F$3-Table3[[#This Row],[Exception Time]]</f>
        <v>450</v>
      </c>
      <c r="L30" s="2">
        <f>Table3[[#This Row],[Earned Time]]/Table3[[#This Row],[Actual Time]]</f>
        <v>0.74877777777777776</v>
      </c>
    </row>
    <row r="31" spans="2:12" x14ac:dyDescent="0.25">
      <c r="B31" t="s">
        <v>23</v>
      </c>
      <c r="C31" t="s">
        <v>18</v>
      </c>
      <c r="D31" t="s">
        <v>13</v>
      </c>
      <c r="E31">
        <v>421</v>
      </c>
      <c r="F31">
        <v>229</v>
      </c>
      <c r="G31">
        <v>79</v>
      </c>
      <c r="H31">
        <v>14</v>
      </c>
      <c r="I31">
        <f>Table3[[#This Row],[Total Touches]]*$C$4+Table3[[#This Row],[Total Bins]]*$C$5+G31*$C$6+H31*$C$7</f>
        <v>332.7</v>
      </c>
      <c r="K31">
        <f>$F$3-Table3[[#This Row],[Exception Time]]</f>
        <v>450</v>
      </c>
      <c r="L31" s="2">
        <f>Table3[[#This Row],[Earned Time]]/Table3[[#This Row],[Actual Time]]</f>
        <v>0.73933333333333329</v>
      </c>
    </row>
    <row r="32" spans="2:12" x14ac:dyDescent="0.25">
      <c r="B32" t="s">
        <v>42</v>
      </c>
      <c r="C32" t="s">
        <v>18</v>
      </c>
      <c r="D32" t="s">
        <v>13</v>
      </c>
      <c r="E32">
        <v>494</v>
      </c>
      <c r="F32">
        <v>231</v>
      </c>
      <c r="G32">
        <v>62</v>
      </c>
      <c r="H32">
        <v>18</v>
      </c>
      <c r="I32">
        <f>Table3[[#This Row],[Total Touches]]*$C$4+Table3[[#This Row],[Total Bins]]*$C$5+G32*$C$6+H32*$C$7</f>
        <v>329.95</v>
      </c>
      <c r="K32">
        <f>$F$3-Table3[[#This Row],[Exception Time]]</f>
        <v>450</v>
      </c>
      <c r="L32" s="2">
        <f>Table3[[#This Row],[Earned Time]]/Table3[[#This Row],[Actual Time]]</f>
        <v>0.73322222222222222</v>
      </c>
    </row>
    <row r="33" spans="2:12" x14ac:dyDescent="0.25">
      <c r="B33" t="s">
        <v>101</v>
      </c>
      <c r="C33" t="s">
        <v>102</v>
      </c>
      <c r="D33" t="s">
        <v>13</v>
      </c>
      <c r="E33">
        <v>465</v>
      </c>
      <c r="F33">
        <v>164</v>
      </c>
      <c r="G33">
        <v>101</v>
      </c>
      <c r="H33">
        <v>20</v>
      </c>
      <c r="I33">
        <f>Table3[[#This Row],[Total Touches]]*$C$4+Table3[[#This Row],[Total Bins]]*$C$5+G33*$C$6+H33*$C$7</f>
        <v>325.64999999999998</v>
      </c>
      <c r="K33">
        <f>$F$3-Table3[[#This Row],[Exception Time]]</f>
        <v>450</v>
      </c>
      <c r="L33" s="2">
        <f>Table3[[#This Row],[Earned Time]]/Table3[[#This Row],[Actual Time]]</f>
        <v>0.72366666666666657</v>
      </c>
    </row>
    <row r="34" spans="2:12" x14ac:dyDescent="0.25">
      <c r="B34" t="s">
        <v>16</v>
      </c>
      <c r="C34" t="s">
        <v>18</v>
      </c>
      <c r="D34" t="s">
        <v>13</v>
      </c>
      <c r="E34">
        <v>662</v>
      </c>
      <c r="F34">
        <v>232</v>
      </c>
      <c r="G34">
        <v>53</v>
      </c>
      <c r="H34">
        <v>12</v>
      </c>
      <c r="I34">
        <f>Table3[[#This Row],[Total Touches]]*$C$4+Table3[[#This Row],[Total Bins]]*$C$5+G34*$C$6+H34*$C$7</f>
        <v>325.14999999999998</v>
      </c>
      <c r="K34">
        <f>$F$3-Table3[[#This Row],[Exception Time]]</f>
        <v>450</v>
      </c>
      <c r="L34" s="2">
        <f>Table3[[#This Row],[Earned Time]]/Table3[[#This Row],[Actual Time]]</f>
        <v>0.72255555555555551</v>
      </c>
    </row>
    <row r="35" spans="2:12" x14ac:dyDescent="0.25">
      <c r="B35" t="s">
        <v>134</v>
      </c>
      <c r="C35" t="s">
        <v>18</v>
      </c>
      <c r="D35" t="s">
        <v>13</v>
      </c>
      <c r="E35">
        <v>483</v>
      </c>
      <c r="F35">
        <v>236</v>
      </c>
      <c r="G35">
        <v>58</v>
      </c>
      <c r="H35">
        <v>12</v>
      </c>
      <c r="I35">
        <f>Table3[[#This Row],[Total Touches]]*$C$4+Table3[[#This Row],[Total Bins]]*$C$5+G35*$C$6+H35*$C$7</f>
        <v>316</v>
      </c>
      <c r="K35">
        <f>$F$3-Table3[[#This Row],[Exception Time]]</f>
        <v>450</v>
      </c>
      <c r="L35" s="2">
        <f>Table3[[#This Row],[Earned Time]]/Table3[[#This Row],[Actual Time]]</f>
        <v>0.70222222222222219</v>
      </c>
    </row>
    <row r="36" spans="2:12" x14ac:dyDescent="0.25">
      <c r="B36" t="s">
        <v>25</v>
      </c>
      <c r="C36" t="s">
        <v>18</v>
      </c>
      <c r="D36" t="s">
        <v>13</v>
      </c>
      <c r="E36">
        <v>407</v>
      </c>
      <c r="F36">
        <v>210</v>
      </c>
      <c r="G36">
        <v>66</v>
      </c>
      <c r="H36">
        <v>17</v>
      </c>
      <c r="I36">
        <f>Table3[[#This Row],[Total Touches]]*$C$4+Table3[[#This Row],[Total Bins]]*$C$5+G36*$C$6+H36*$C$7</f>
        <v>308.09999999999997</v>
      </c>
      <c r="K36">
        <f>$F$3-Table3[[#This Row],[Exception Time]]</f>
        <v>450</v>
      </c>
      <c r="L36" s="2">
        <f>Table3[[#This Row],[Earned Time]]/Table3[[#This Row],[Actual Time]]</f>
        <v>0.68466666666666665</v>
      </c>
    </row>
    <row r="37" spans="2:12" x14ac:dyDescent="0.25">
      <c r="B37" t="s">
        <v>51</v>
      </c>
      <c r="C37" t="s">
        <v>18</v>
      </c>
      <c r="D37" t="s">
        <v>13</v>
      </c>
      <c r="E37">
        <v>577</v>
      </c>
      <c r="F37">
        <v>259</v>
      </c>
      <c r="G37">
        <v>38</v>
      </c>
      <c r="H37">
        <v>6</v>
      </c>
      <c r="I37">
        <f>Table3[[#This Row],[Total Touches]]*$C$4+Table3[[#This Row],[Total Bins]]*$C$5+G37*$C$6+H37*$C$7</f>
        <v>307.64999999999998</v>
      </c>
      <c r="K37">
        <f>$F$3-Table3[[#This Row],[Exception Time]]</f>
        <v>450</v>
      </c>
      <c r="L37" s="2">
        <f>Table3[[#This Row],[Earned Time]]/Table3[[#This Row],[Actual Time]]</f>
        <v>0.68366666666666664</v>
      </c>
    </row>
    <row r="38" spans="2:12" x14ac:dyDescent="0.25">
      <c r="B38" t="s">
        <v>31</v>
      </c>
      <c r="C38" t="s">
        <v>18</v>
      </c>
      <c r="D38" t="s">
        <v>13</v>
      </c>
      <c r="E38">
        <v>380</v>
      </c>
      <c r="F38">
        <v>183</v>
      </c>
      <c r="G38">
        <v>73</v>
      </c>
      <c r="H38">
        <v>22</v>
      </c>
      <c r="I38">
        <f>Table3[[#This Row],[Total Touches]]*$C$4+Table3[[#This Row],[Total Bins]]*$C$5+G38*$C$6+H38*$C$7</f>
        <v>303.2</v>
      </c>
      <c r="K38">
        <f>$F$3-Table3[[#This Row],[Exception Time]]</f>
        <v>450</v>
      </c>
      <c r="L38" s="2">
        <f>Table3[[#This Row],[Earned Time]]/Table3[[#This Row],[Actual Time]]</f>
        <v>0.6737777777777777</v>
      </c>
    </row>
    <row r="39" spans="2:12" x14ac:dyDescent="0.25">
      <c r="B39" t="s">
        <v>43</v>
      </c>
      <c r="C39" t="s">
        <v>18</v>
      </c>
      <c r="D39" t="s">
        <v>13</v>
      </c>
      <c r="E39">
        <v>300</v>
      </c>
      <c r="F39">
        <v>149</v>
      </c>
      <c r="G39">
        <v>65</v>
      </c>
      <c r="H39">
        <v>38</v>
      </c>
      <c r="I39">
        <f>Table3[[#This Row],[Total Touches]]*$C$4+Table3[[#This Row],[Total Bins]]*$C$5+G39*$C$6+H39*$C$7</f>
        <v>292.5</v>
      </c>
      <c r="K39">
        <f>$F$3-Table3[[#This Row],[Exception Time]]</f>
        <v>450</v>
      </c>
      <c r="L39" s="2">
        <f>Table3[[#This Row],[Earned Time]]/Table3[[#This Row],[Actual Time]]</f>
        <v>0.65</v>
      </c>
    </row>
    <row r="40" spans="2:12" x14ac:dyDescent="0.25">
      <c r="B40" t="s">
        <v>69</v>
      </c>
      <c r="C40" t="s">
        <v>59</v>
      </c>
      <c r="D40" t="s">
        <v>13</v>
      </c>
      <c r="E40">
        <v>157</v>
      </c>
      <c r="F40">
        <v>106</v>
      </c>
      <c r="G40">
        <v>87</v>
      </c>
      <c r="H40">
        <v>48</v>
      </c>
      <c r="I40">
        <f>Table3[[#This Row],[Total Touches]]*$C$4+Table3[[#This Row],[Total Bins]]*$C$5+G40*$C$6+H40*$C$7</f>
        <v>291.25</v>
      </c>
      <c r="K40">
        <f>$F$3-Table3[[#This Row],[Exception Time]]</f>
        <v>450</v>
      </c>
      <c r="L40" s="2">
        <f>Table3[[#This Row],[Earned Time]]/Table3[[#This Row],[Actual Time]]</f>
        <v>0.64722222222222225</v>
      </c>
    </row>
    <row r="41" spans="2:12" x14ac:dyDescent="0.25">
      <c r="B41" t="s">
        <v>52</v>
      </c>
      <c r="C41" t="s">
        <v>18</v>
      </c>
      <c r="D41" t="s">
        <v>13</v>
      </c>
      <c r="E41">
        <v>383</v>
      </c>
      <c r="F41">
        <v>206</v>
      </c>
      <c r="G41">
        <v>63</v>
      </c>
      <c r="H41">
        <v>12</v>
      </c>
      <c r="I41">
        <f>Table3[[#This Row],[Total Touches]]*$C$4+Table3[[#This Row],[Total Bins]]*$C$5+G41*$C$6+H41*$C$7</f>
        <v>289.25</v>
      </c>
      <c r="K41">
        <f>$F$3-Table3[[#This Row],[Exception Time]]</f>
        <v>450</v>
      </c>
      <c r="L41" s="2">
        <f>Table3[[#This Row],[Earned Time]]/Table3[[#This Row],[Actual Time]]</f>
        <v>0.64277777777777778</v>
      </c>
    </row>
    <row r="42" spans="2:12" x14ac:dyDescent="0.25">
      <c r="B42" t="s">
        <v>62</v>
      </c>
      <c r="C42" t="s">
        <v>59</v>
      </c>
      <c r="D42" t="s">
        <v>13</v>
      </c>
      <c r="E42">
        <v>212</v>
      </c>
      <c r="F42">
        <v>133</v>
      </c>
      <c r="G42">
        <v>110</v>
      </c>
      <c r="H42">
        <v>19</v>
      </c>
      <c r="I42">
        <f>Table3[[#This Row],[Total Touches]]*$C$4+Table3[[#This Row],[Total Bins]]*$C$5+G42*$C$6+H42*$C$7</f>
        <v>285.45</v>
      </c>
      <c r="K42">
        <f>$F$3-Table3[[#This Row],[Exception Time]]</f>
        <v>450</v>
      </c>
      <c r="L42" s="2">
        <f>Table3[[#This Row],[Earned Time]]/Table3[[#This Row],[Actual Time]]</f>
        <v>0.6343333333333333</v>
      </c>
    </row>
    <row r="43" spans="2:12" x14ac:dyDescent="0.25">
      <c r="B43" t="s">
        <v>135</v>
      </c>
      <c r="C43" t="s">
        <v>18</v>
      </c>
      <c r="D43" t="s">
        <v>13</v>
      </c>
      <c r="E43">
        <v>600</v>
      </c>
      <c r="F43">
        <v>231</v>
      </c>
      <c r="G43">
        <v>27</v>
      </c>
      <c r="H43">
        <v>6</v>
      </c>
      <c r="I43">
        <f>Table3[[#This Row],[Total Touches]]*$C$4+Table3[[#This Row],[Total Bins]]*$C$5+G43*$C$6+H43*$C$7</f>
        <v>276.3</v>
      </c>
      <c r="K43">
        <f>$F$3-Table3[[#This Row],[Exception Time]]</f>
        <v>450</v>
      </c>
      <c r="L43" s="2">
        <f>Table3[[#This Row],[Earned Time]]/Table3[[#This Row],[Actual Time]]</f>
        <v>0.61399999999999999</v>
      </c>
    </row>
    <row r="44" spans="2:12" x14ac:dyDescent="0.25">
      <c r="B44" t="s">
        <v>132</v>
      </c>
      <c r="C44" t="s">
        <v>18</v>
      </c>
      <c r="D44" t="s">
        <v>13</v>
      </c>
      <c r="E44">
        <v>340</v>
      </c>
      <c r="F44">
        <v>176</v>
      </c>
      <c r="G44">
        <v>67</v>
      </c>
      <c r="H44">
        <v>16</v>
      </c>
      <c r="I44">
        <f>Table3[[#This Row],[Total Touches]]*$C$4+Table3[[#This Row],[Total Bins]]*$C$5+G44*$C$6+H44*$C$7</f>
        <v>275.05</v>
      </c>
      <c r="K44">
        <f>$F$3-Table3[[#This Row],[Exception Time]]</f>
        <v>450</v>
      </c>
      <c r="L44" s="2">
        <f>Table3[[#This Row],[Earned Time]]/Table3[[#This Row],[Actual Time]]</f>
        <v>0.61122222222222222</v>
      </c>
    </row>
    <row r="45" spans="2:12" x14ac:dyDescent="0.25">
      <c r="B45" t="s">
        <v>133</v>
      </c>
      <c r="C45" t="s">
        <v>18</v>
      </c>
      <c r="D45" t="s">
        <v>13</v>
      </c>
      <c r="E45">
        <v>439</v>
      </c>
      <c r="F45">
        <v>195</v>
      </c>
      <c r="G45">
        <v>48</v>
      </c>
      <c r="H45">
        <v>14</v>
      </c>
      <c r="I45">
        <f>Table3[[#This Row],[Total Touches]]*$C$4+Table3[[#This Row],[Total Bins]]*$C$5+G45*$C$6+H45*$C$7</f>
        <v>273.35000000000002</v>
      </c>
      <c r="K45">
        <f>$F$3-Table3[[#This Row],[Exception Time]]</f>
        <v>450</v>
      </c>
      <c r="L45" s="2">
        <f>Table3[[#This Row],[Earned Time]]/Table3[[#This Row],[Actual Time]]</f>
        <v>0.60744444444444445</v>
      </c>
    </row>
    <row r="46" spans="2:12" x14ac:dyDescent="0.25">
      <c r="B46" t="s">
        <v>53</v>
      </c>
      <c r="C46" t="s">
        <v>18</v>
      </c>
      <c r="D46" t="s">
        <v>13</v>
      </c>
      <c r="E46">
        <v>403</v>
      </c>
      <c r="F46">
        <v>204</v>
      </c>
      <c r="G46">
        <v>56</v>
      </c>
      <c r="H46">
        <v>7</v>
      </c>
      <c r="I46">
        <f>Table3[[#This Row],[Total Touches]]*$C$4+Table3[[#This Row],[Total Bins]]*$C$5+G46*$C$6+H46*$C$7</f>
        <v>271.7</v>
      </c>
      <c r="K46">
        <f>$F$3-Table3[[#This Row],[Exception Time]]</f>
        <v>450</v>
      </c>
      <c r="L46" s="2">
        <f>Table3[[#This Row],[Earned Time]]/Table3[[#This Row],[Actual Time]]</f>
        <v>0.60377777777777775</v>
      </c>
    </row>
    <row r="47" spans="2:12" x14ac:dyDescent="0.25">
      <c r="B47" t="s">
        <v>35</v>
      </c>
      <c r="C47" t="s">
        <v>18</v>
      </c>
      <c r="D47" t="s">
        <v>13</v>
      </c>
      <c r="E47">
        <v>400</v>
      </c>
      <c r="F47">
        <v>189</v>
      </c>
      <c r="G47">
        <v>60</v>
      </c>
      <c r="H47">
        <v>9</v>
      </c>
      <c r="I47">
        <f>Table3[[#This Row],[Total Touches]]*$C$4+Table3[[#This Row],[Total Bins]]*$C$5+G47*$C$6+H47*$C$7</f>
        <v>268.75</v>
      </c>
      <c r="K47">
        <f>$F$3-Table3[[#This Row],[Exception Time]]</f>
        <v>450</v>
      </c>
      <c r="L47" s="2">
        <f>Table3[[#This Row],[Earned Time]]/Table3[[#This Row],[Actual Time]]</f>
        <v>0.59722222222222221</v>
      </c>
    </row>
    <row r="48" spans="2:12" x14ac:dyDescent="0.25">
      <c r="B48" t="s">
        <v>137</v>
      </c>
      <c r="C48" t="s">
        <v>18</v>
      </c>
      <c r="D48" t="s">
        <v>13</v>
      </c>
      <c r="E48">
        <v>820</v>
      </c>
      <c r="F48">
        <v>186</v>
      </c>
      <c r="G48">
        <v>17</v>
      </c>
      <c r="H48">
        <v>11</v>
      </c>
      <c r="I48">
        <f>Table3[[#This Row],[Total Touches]]*$C$4+Table3[[#This Row],[Total Bins]]*$C$5+G48*$C$6+H48*$C$7</f>
        <v>263.05</v>
      </c>
      <c r="K48">
        <f>$F$3-Table3[[#This Row],[Exception Time]]</f>
        <v>450</v>
      </c>
      <c r="L48" s="2">
        <f>Table3[[#This Row],[Earned Time]]/Table3[[#This Row],[Actual Time]]</f>
        <v>0.58455555555555561</v>
      </c>
    </row>
    <row r="49" spans="2:12" x14ac:dyDescent="0.25">
      <c r="B49" t="s">
        <v>67</v>
      </c>
      <c r="C49" t="s">
        <v>59</v>
      </c>
      <c r="D49" t="s">
        <v>13</v>
      </c>
      <c r="E49">
        <v>140</v>
      </c>
      <c r="F49">
        <v>106</v>
      </c>
      <c r="G49">
        <v>93</v>
      </c>
      <c r="H49">
        <v>29</v>
      </c>
      <c r="I49">
        <f>Table3[[#This Row],[Total Touches]]*$C$4+Table3[[#This Row],[Total Bins]]*$C$5+G49*$C$6+H49*$C$7</f>
        <v>258.45</v>
      </c>
      <c r="K49">
        <f>$F$3-Table3[[#This Row],[Exception Time]]</f>
        <v>450</v>
      </c>
      <c r="L49" s="2">
        <f>Table3[[#This Row],[Earned Time]]/Table3[[#This Row],[Actual Time]]</f>
        <v>0.57433333333333336</v>
      </c>
    </row>
    <row r="50" spans="2:12" x14ac:dyDescent="0.25">
      <c r="B50" t="s">
        <v>56</v>
      </c>
      <c r="C50" t="s">
        <v>18</v>
      </c>
      <c r="D50" t="s">
        <v>13</v>
      </c>
      <c r="E50">
        <v>468</v>
      </c>
      <c r="F50">
        <v>189</v>
      </c>
      <c r="G50">
        <v>38</v>
      </c>
      <c r="H50">
        <v>13</v>
      </c>
      <c r="I50">
        <f>Table3[[#This Row],[Total Touches]]*$C$4+Table3[[#This Row],[Total Bins]]*$C$5+G50*$C$6+H50*$C$7</f>
        <v>258.25</v>
      </c>
      <c r="K50">
        <f>$F$3-Table3[[#This Row],[Exception Time]]</f>
        <v>450</v>
      </c>
      <c r="L50" s="2">
        <f>Table3[[#This Row],[Earned Time]]/Table3[[#This Row],[Actual Time]]</f>
        <v>0.57388888888888889</v>
      </c>
    </row>
    <row r="51" spans="2:12" x14ac:dyDescent="0.25">
      <c r="B51" t="s">
        <v>105</v>
      </c>
      <c r="C51" t="s">
        <v>102</v>
      </c>
      <c r="D51" t="s">
        <v>13</v>
      </c>
      <c r="E51">
        <v>283</v>
      </c>
      <c r="F51">
        <v>151</v>
      </c>
      <c r="G51">
        <v>62</v>
      </c>
      <c r="H51">
        <v>22</v>
      </c>
      <c r="I51">
        <f>Table3[[#This Row],[Total Touches]]*$C$4+Table3[[#This Row],[Total Bins]]*$C$5+G51*$C$6+H51*$C$7</f>
        <v>256.85000000000002</v>
      </c>
      <c r="K51">
        <f>$F$3-Table3[[#This Row],[Exception Time]]</f>
        <v>450</v>
      </c>
      <c r="L51" s="2">
        <f>Table3[[#This Row],[Earned Time]]/Table3[[#This Row],[Actual Time]]</f>
        <v>0.57077777777777783</v>
      </c>
    </row>
    <row r="52" spans="2:12" x14ac:dyDescent="0.25">
      <c r="B52" t="s">
        <v>37</v>
      </c>
      <c r="C52" t="s">
        <v>18</v>
      </c>
      <c r="D52" t="s">
        <v>13</v>
      </c>
      <c r="E52">
        <v>403</v>
      </c>
      <c r="F52">
        <v>184</v>
      </c>
      <c r="G52">
        <v>48</v>
      </c>
      <c r="H52">
        <v>7</v>
      </c>
      <c r="I52">
        <f>Table3[[#This Row],[Total Touches]]*$C$4+Table3[[#This Row],[Total Bins]]*$C$5+G52*$C$6+H52*$C$7</f>
        <v>247.5</v>
      </c>
      <c r="K52">
        <f>$F$3-Table3[[#This Row],[Exception Time]]</f>
        <v>450</v>
      </c>
      <c r="L52" s="2">
        <f>Table3[[#This Row],[Earned Time]]/Table3[[#This Row],[Actual Time]]</f>
        <v>0.55000000000000004</v>
      </c>
    </row>
    <row r="53" spans="2:12" x14ac:dyDescent="0.25">
      <c r="B53" t="s">
        <v>45</v>
      </c>
      <c r="C53" t="s">
        <v>18</v>
      </c>
      <c r="D53" t="s">
        <v>13</v>
      </c>
      <c r="E53">
        <v>433</v>
      </c>
      <c r="F53">
        <v>202</v>
      </c>
      <c r="G53">
        <v>36</v>
      </c>
      <c r="H53">
        <v>5</v>
      </c>
      <c r="I53">
        <f>Table3[[#This Row],[Total Touches]]*$C$4+Table3[[#This Row],[Total Bins]]*$C$5+G53*$C$6+H53*$C$7</f>
        <v>246.20000000000002</v>
      </c>
      <c r="K53">
        <f>$F$3-Table3[[#This Row],[Exception Time]]</f>
        <v>450</v>
      </c>
      <c r="L53" s="2">
        <f>Table3[[#This Row],[Earned Time]]/Table3[[#This Row],[Actual Time]]</f>
        <v>0.5471111111111111</v>
      </c>
    </row>
    <row r="54" spans="2:12" x14ac:dyDescent="0.25">
      <c r="B54" t="s">
        <v>44</v>
      </c>
      <c r="C54" t="s">
        <v>18</v>
      </c>
      <c r="D54" t="s">
        <v>13</v>
      </c>
      <c r="E54">
        <v>532</v>
      </c>
      <c r="F54">
        <v>212</v>
      </c>
      <c r="G54">
        <v>13</v>
      </c>
      <c r="H54">
        <v>8</v>
      </c>
      <c r="I54">
        <f>Table3[[#This Row],[Total Touches]]*$C$4+Table3[[#This Row],[Total Bins]]*$C$5+G54*$C$6+H54*$C$7</f>
        <v>243.14999999999998</v>
      </c>
      <c r="K54">
        <f>$F$3-Table3[[#This Row],[Exception Time]]</f>
        <v>450</v>
      </c>
      <c r="L54" s="2">
        <f>Table3[[#This Row],[Earned Time]]/Table3[[#This Row],[Actual Time]]</f>
        <v>0.54033333333333333</v>
      </c>
    </row>
    <row r="55" spans="2:12" x14ac:dyDescent="0.25">
      <c r="B55" t="s">
        <v>39</v>
      </c>
      <c r="C55" t="s">
        <v>18</v>
      </c>
      <c r="D55" t="s">
        <v>13</v>
      </c>
      <c r="E55">
        <v>370</v>
      </c>
      <c r="F55">
        <v>197</v>
      </c>
      <c r="G55">
        <v>39</v>
      </c>
      <c r="H55">
        <v>6</v>
      </c>
      <c r="I55">
        <f>Table3[[#This Row],[Total Touches]]*$C$4+Table3[[#This Row],[Total Bins]]*$C$5+G55*$C$6+H55*$C$7</f>
        <v>241.6</v>
      </c>
      <c r="K55">
        <f>$F$3-Table3[[#This Row],[Exception Time]]</f>
        <v>450</v>
      </c>
      <c r="L55" s="2">
        <f>Table3[[#This Row],[Earned Time]]/Table3[[#This Row],[Actual Time]]</f>
        <v>0.53688888888888886</v>
      </c>
    </row>
    <row r="56" spans="2:12" x14ac:dyDescent="0.25">
      <c r="B56" t="s">
        <v>124</v>
      </c>
      <c r="C56" t="s">
        <v>18</v>
      </c>
      <c r="D56" t="s">
        <v>13</v>
      </c>
      <c r="E56">
        <v>455</v>
      </c>
      <c r="F56">
        <v>206</v>
      </c>
      <c r="G56">
        <v>22</v>
      </c>
      <c r="H56">
        <v>8</v>
      </c>
      <c r="I56">
        <f>Table3[[#This Row],[Total Touches]]*$C$4+Table3[[#This Row],[Total Bins]]*$C$5+G56*$C$6+H56*$C$7</f>
        <v>241.3</v>
      </c>
      <c r="K56">
        <f>$F$3-Table3[[#This Row],[Exception Time]]</f>
        <v>450</v>
      </c>
      <c r="L56" s="2">
        <f>Table3[[#This Row],[Earned Time]]/Table3[[#This Row],[Actual Time]]</f>
        <v>0.53622222222222227</v>
      </c>
    </row>
    <row r="57" spans="2:12" x14ac:dyDescent="0.25">
      <c r="B57" t="s">
        <v>94</v>
      </c>
      <c r="C57" t="s">
        <v>59</v>
      </c>
      <c r="D57" t="s">
        <v>13</v>
      </c>
      <c r="E57">
        <v>140</v>
      </c>
      <c r="F57">
        <v>83</v>
      </c>
      <c r="G57">
        <v>72</v>
      </c>
      <c r="H57">
        <v>37</v>
      </c>
      <c r="I57">
        <f>Table3[[#This Row],[Total Touches]]*$C$4+Table3[[#This Row],[Total Bins]]*$C$5+G57*$C$6+H57*$C$7</f>
        <v>233.05</v>
      </c>
      <c r="K57">
        <f>$F$3-Table3[[#This Row],[Exception Time]]</f>
        <v>450</v>
      </c>
      <c r="L57" s="2">
        <f>Table3[[#This Row],[Earned Time]]/Table3[[#This Row],[Actual Time]]</f>
        <v>0.51788888888888895</v>
      </c>
    </row>
    <row r="58" spans="2:12" x14ac:dyDescent="0.25">
      <c r="B58" t="s">
        <v>136</v>
      </c>
      <c r="C58" t="s">
        <v>18</v>
      </c>
      <c r="D58" t="s">
        <v>13</v>
      </c>
      <c r="E58">
        <v>411</v>
      </c>
      <c r="F58">
        <v>165</v>
      </c>
      <c r="G58">
        <v>35</v>
      </c>
      <c r="H58">
        <v>13</v>
      </c>
      <c r="I58">
        <f>Table3[[#This Row],[Total Touches]]*$C$4+Table3[[#This Row],[Total Bins]]*$C$5+G58*$C$6+H58*$C$7</f>
        <v>231.1</v>
      </c>
      <c r="K58">
        <f>$F$3-Table3[[#This Row],[Exception Time]]</f>
        <v>450</v>
      </c>
      <c r="L58" s="2">
        <f>Table3[[#This Row],[Earned Time]]/Table3[[#This Row],[Actual Time]]</f>
        <v>0.51355555555555554</v>
      </c>
    </row>
    <row r="59" spans="2:12" x14ac:dyDescent="0.25">
      <c r="B59" t="s">
        <v>130</v>
      </c>
      <c r="C59" t="s">
        <v>18</v>
      </c>
      <c r="D59" t="s">
        <v>13</v>
      </c>
      <c r="E59">
        <v>278</v>
      </c>
      <c r="F59">
        <v>148</v>
      </c>
      <c r="G59">
        <v>60</v>
      </c>
      <c r="H59">
        <v>11</v>
      </c>
      <c r="I59">
        <f>Table3[[#This Row],[Total Touches]]*$C$4+Table3[[#This Row],[Total Bins]]*$C$5+G59*$C$6+H59*$C$7</f>
        <v>229.8</v>
      </c>
      <c r="K59">
        <f>$F$3-Table3[[#This Row],[Exception Time]]</f>
        <v>450</v>
      </c>
      <c r="L59" s="2">
        <f>Table3[[#This Row],[Earned Time]]/Table3[[#This Row],[Actual Time]]</f>
        <v>0.51066666666666671</v>
      </c>
    </row>
    <row r="60" spans="2:12" x14ac:dyDescent="0.25">
      <c r="B60" t="s">
        <v>22</v>
      </c>
      <c r="C60" t="s">
        <v>18</v>
      </c>
      <c r="D60" t="s">
        <v>13</v>
      </c>
      <c r="E60">
        <v>368</v>
      </c>
      <c r="F60">
        <v>175</v>
      </c>
      <c r="G60">
        <v>40</v>
      </c>
      <c r="H60">
        <v>7</v>
      </c>
      <c r="I60">
        <f>Table3[[#This Row],[Total Touches]]*$C$4+Table3[[#This Row],[Total Bins]]*$C$5+G60*$C$6+H60*$C$7</f>
        <v>228.05</v>
      </c>
      <c r="K60">
        <f>$F$3-Table3[[#This Row],[Exception Time]]</f>
        <v>450</v>
      </c>
      <c r="L60" s="2">
        <f>Table3[[#This Row],[Earned Time]]/Table3[[#This Row],[Actual Time]]</f>
        <v>0.50677777777777777</v>
      </c>
    </row>
    <row r="61" spans="2:12" x14ac:dyDescent="0.25">
      <c r="B61" t="s">
        <v>112</v>
      </c>
      <c r="C61" t="s">
        <v>102</v>
      </c>
      <c r="D61" t="s">
        <v>13</v>
      </c>
      <c r="E61">
        <v>341</v>
      </c>
      <c r="F61">
        <v>142</v>
      </c>
      <c r="G61">
        <v>56</v>
      </c>
      <c r="H61">
        <v>10</v>
      </c>
      <c r="I61">
        <f>Table3[[#This Row],[Total Touches]]*$C$4+Table3[[#This Row],[Total Bins]]*$C$5+G61*$C$6+H61*$C$7</f>
        <v>225</v>
      </c>
      <c r="K61">
        <f>$F$3-Table3[[#This Row],[Exception Time]]</f>
        <v>450</v>
      </c>
      <c r="L61" s="2">
        <f>Table3[[#This Row],[Earned Time]]/Table3[[#This Row],[Actual Time]]</f>
        <v>0.5</v>
      </c>
    </row>
    <row r="62" spans="2:12" x14ac:dyDescent="0.25">
      <c r="B62" t="s">
        <v>21</v>
      </c>
      <c r="C62" t="s">
        <v>18</v>
      </c>
      <c r="D62" t="s">
        <v>13</v>
      </c>
      <c r="E62">
        <v>317</v>
      </c>
      <c r="F62">
        <v>186</v>
      </c>
      <c r="G62">
        <v>36</v>
      </c>
      <c r="H62">
        <v>5</v>
      </c>
      <c r="I62">
        <f>Table3[[#This Row],[Total Touches]]*$C$4+Table3[[#This Row],[Total Bins]]*$C$5+G62*$C$6+H62*$C$7</f>
        <v>222.6</v>
      </c>
      <c r="K62">
        <f>$F$3-Table3[[#This Row],[Exception Time]]</f>
        <v>450</v>
      </c>
      <c r="L62" s="2">
        <f>Table3[[#This Row],[Earned Time]]/Table3[[#This Row],[Actual Time]]</f>
        <v>0.49466666666666664</v>
      </c>
    </row>
    <row r="63" spans="2:12" x14ac:dyDescent="0.25">
      <c r="B63" t="s">
        <v>131</v>
      </c>
      <c r="C63" t="s">
        <v>18</v>
      </c>
      <c r="D63" t="s">
        <v>13</v>
      </c>
      <c r="E63">
        <v>416</v>
      </c>
      <c r="F63">
        <v>186</v>
      </c>
      <c r="G63">
        <v>16</v>
      </c>
      <c r="H63">
        <v>9</v>
      </c>
      <c r="I63">
        <f>Table3[[#This Row],[Total Touches]]*$C$4+Table3[[#This Row],[Total Bins]]*$C$5+G63*$C$6+H63*$C$7</f>
        <v>217.5</v>
      </c>
      <c r="K63">
        <f>$F$3-Table3[[#This Row],[Exception Time]]</f>
        <v>450</v>
      </c>
      <c r="L63" s="2">
        <f>Table3[[#This Row],[Earned Time]]/Table3[[#This Row],[Actual Time]]</f>
        <v>0.48333333333333334</v>
      </c>
    </row>
    <row r="64" spans="2:12" x14ac:dyDescent="0.25">
      <c r="B64" t="s">
        <v>139</v>
      </c>
      <c r="C64" t="s">
        <v>18</v>
      </c>
      <c r="D64" t="s">
        <v>13</v>
      </c>
      <c r="E64">
        <v>488</v>
      </c>
      <c r="F64">
        <v>181</v>
      </c>
      <c r="G64">
        <v>13</v>
      </c>
      <c r="H64">
        <v>9</v>
      </c>
      <c r="I64">
        <f>Table3[[#This Row],[Total Touches]]*$C$4+Table3[[#This Row],[Total Bins]]*$C$5+G64*$C$6+H64*$C$7</f>
        <v>217.5</v>
      </c>
      <c r="K64">
        <f>$F$3-Table3[[#This Row],[Exception Time]]</f>
        <v>450</v>
      </c>
      <c r="L64" s="2">
        <f>Table3[[#This Row],[Earned Time]]/Table3[[#This Row],[Actual Time]]</f>
        <v>0.48333333333333334</v>
      </c>
    </row>
    <row r="65" spans="2:12" x14ac:dyDescent="0.25">
      <c r="B65" t="s">
        <v>61</v>
      </c>
      <c r="C65" t="s">
        <v>18</v>
      </c>
      <c r="D65" t="s">
        <v>13</v>
      </c>
      <c r="E65">
        <v>547</v>
      </c>
      <c r="F65">
        <v>182</v>
      </c>
      <c r="G65">
        <v>10</v>
      </c>
      <c r="H65">
        <v>6</v>
      </c>
      <c r="I65">
        <f>Table3[[#This Row],[Total Touches]]*$C$4+Table3[[#This Row],[Total Bins]]*$C$5+G65*$C$6+H65*$C$7</f>
        <v>214.7</v>
      </c>
      <c r="K65">
        <f>$F$3-Table3[[#This Row],[Exception Time]]</f>
        <v>450</v>
      </c>
      <c r="L65" s="2">
        <f>Table3[[#This Row],[Earned Time]]/Table3[[#This Row],[Actual Time]]</f>
        <v>0.4771111111111111</v>
      </c>
    </row>
    <row r="66" spans="2:12" x14ac:dyDescent="0.25">
      <c r="B66" t="s">
        <v>19</v>
      </c>
      <c r="C66" t="s">
        <v>18</v>
      </c>
      <c r="D66" t="s">
        <v>13</v>
      </c>
      <c r="E66">
        <v>164</v>
      </c>
      <c r="F66">
        <v>70</v>
      </c>
      <c r="G66">
        <v>65</v>
      </c>
      <c r="H66">
        <v>34</v>
      </c>
      <c r="I66">
        <f>Table3[[#This Row],[Total Touches]]*$C$4+Table3[[#This Row],[Total Bins]]*$C$5+G66*$C$6+H66*$C$7</f>
        <v>211.65</v>
      </c>
      <c r="K66">
        <f>$F$3-Table3[[#This Row],[Exception Time]]</f>
        <v>450</v>
      </c>
      <c r="L66" s="2">
        <f>Table3[[#This Row],[Earned Time]]/Table3[[#This Row],[Actual Time]]</f>
        <v>0.47033333333333333</v>
      </c>
    </row>
    <row r="67" spans="2:12" x14ac:dyDescent="0.25">
      <c r="B67" t="s">
        <v>12</v>
      </c>
      <c r="C67" t="s">
        <v>18</v>
      </c>
      <c r="D67" t="s">
        <v>13</v>
      </c>
      <c r="E67">
        <v>256</v>
      </c>
      <c r="F67">
        <v>107</v>
      </c>
      <c r="G67">
        <v>53</v>
      </c>
      <c r="H67">
        <v>22</v>
      </c>
      <c r="I67">
        <f>Table3[[#This Row],[Total Touches]]*$C$4+Table3[[#This Row],[Total Bins]]*$C$5+G67*$C$6+H67*$C$7</f>
        <v>210.79999999999998</v>
      </c>
      <c r="K67">
        <f>$F$3-Table3[[#This Row],[Exception Time]]</f>
        <v>450</v>
      </c>
      <c r="L67" s="2">
        <f>Table3[[#This Row],[Earned Time]]/Table3[[#This Row],[Actual Time]]</f>
        <v>0.46844444444444439</v>
      </c>
    </row>
    <row r="68" spans="2:12" x14ac:dyDescent="0.25">
      <c r="B68" t="s">
        <v>46</v>
      </c>
      <c r="C68" t="s">
        <v>18</v>
      </c>
      <c r="D68" t="s">
        <v>13</v>
      </c>
      <c r="E68">
        <v>394</v>
      </c>
      <c r="F68">
        <v>184</v>
      </c>
      <c r="G68">
        <v>21</v>
      </c>
      <c r="H68">
        <v>4</v>
      </c>
      <c r="I68">
        <f>Table3[[#This Row],[Total Touches]]*$C$4+Table3[[#This Row],[Total Bins]]*$C$5+G68*$C$6+H68*$C$7</f>
        <v>209.55</v>
      </c>
      <c r="K68">
        <f>$F$3-Table3[[#This Row],[Exception Time]]</f>
        <v>450</v>
      </c>
      <c r="L68" s="2">
        <f>Table3[[#This Row],[Earned Time]]/Table3[[#This Row],[Actual Time]]</f>
        <v>0.46566666666666667</v>
      </c>
    </row>
    <row r="69" spans="2:12" x14ac:dyDescent="0.25">
      <c r="B69" t="s">
        <v>50</v>
      </c>
      <c r="C69" t="s">
        <v>18</v>
      </c>
      <c r="D69" t="s">
        <v>13</v>
      </c>
      <c r="E69">
        <v>489</v>
      </c>
      <c r="F69">
        <v>158</v>
      </c>
      <c r="G69">
        <v>26</v>
      </c>
      <c r="H69">
        <v>6</v>
      </c>
      <c r="I69">
        <f>Table3[[#This Row],[Total Touches]]*$C$4+Table3[[#This Row],[Total Bins]]*$C$5+G69*$C$6+H69*$C$7</f>
        <v>209.3</v>
      </c>
      <c r="K69">
        <f>$F$3-Table3[[#This Row],[Exception Time]]</f>
        <v>450</v>
      </c>
      <c r="L69" s="2">
        <f>Table3[[#This Row],[Earned Time]]/Table3[[#This Row],[Actual Time]]</f>
        <v>0.46511111111111114</v>
      </c>
    </row>
    <row r="70" spans="2:12" x14ac:dyDescent="0.25">
      <c r="B70" t="s">
        <v>32</v>
      </c>
      <c r="C70" t="s">
        <v>18</v>
      </c>
      <c r="D70" t="s">
        <v>13</v>
      </c>
      <c r="E70">
        <v>176</v>
      </c>
      <c r="F70">
        <v>92</v>
      </c>
      <c r="G70">
        <v>57</v>
      </c>
      <c r="H70">
        <v>28</v>
      </c>
      <c r="I70">
        <f>Table3[[#This Row],[Total Touches]]*$C$4+Table3[[#This Row],[Total Bins]]*$C$5+G70*$C$6+H70*$C$7</f>
        <v>208.14999999999998</v>
      </c>
      <c r="K70">
        <f>$F$3-Table3[[#This Row],[Exception Time]]</f>
        <v>450</v>
      </c>
      <c r="L70" s="2">
        <f>Table3[[#This Row],[Earned Time]]/Table3[[#This Row],[Actual Time]]</f>
        <v>0.4625555555555555</v>
      </c>
    </row>
    <row r="71" spans="2:12" x14ac:dyDescent="0.25">
      <c r="B71" t="s">
        <v>30</v>
      </c>
      <c r="C71" t="s">
        <v>18</v>
      </c>
      <c r="D71" t="s">
        <v>13</v>
      </c>
      <c r="E71">
        <v>303</v>
      </c>
      <c r="F71">
        <v>136</v>
      </c>
      <c r="G71">
        <v>52</v>
      </c>
      <c r="H71">
        <v>8</v>
      </c>
      <c r="I71">
        <f>Table3[[#This Row],[Total Touches]]*$C$4+Table3[[#This Row],[Total Bins]]*$C$5+G71*$C$6+H71*$C$7</f>
        <v>208.10000000000002</v>
      </c>
      <c r="K71">
        <f>$F$3-Table3[[#This Row],[Exception Time]]</f>
        <v>450</v>
      </c>
      <c r="L71" s="2">
        <f>Table3[[#This Row],[Earned Time]]/Table3[[#This Row],[Actual Time]]</f>
        <v>0.46244444444444449</v>
      </c>
    </row>
    <row r="72" spans="2:12" x14ac:dyDescent="0.25">
      <c r="B72" t="s">
        <v>36</v>
      </c>
      <c r="C72" t="s">
        <v>18</v>
      </c>
      <c r="D72" t="s">
        <v>13</v>
      </c>
      <c r="E72">
        <v>595</v>
      </c>
      <c r="F72">
        <v>133</v>
      </c>
      <c r="G72">
        <v>32</v>
      </c>
      <c r="H72">
        <v>6</v>
      </c>
      <c r="I72">
        <f>Table3[[#This Row],[Total Touches]]*$C$4+Table3[[#This Row],[Total Bins]]*$C$5+G72*$C$6+H72*$C$7</f>
        <v>208.05</v>
      </c>
      <c r="K72">
        <f>$F$3-Table3[[#This Row],[Exception Time]]</f>
        <v>450</v>
      </c>
      <c r="L72" s="2">
        <f>Table3[[#This Row],[Earned Time]]/Table3[[#This Row],[Actual Time]]</f>
        <v>0.46233333333333337</v>
      </c>
    </row>
    <row r="73" spans="2:12" x14ac:dyDescent="0.25">
      <c r="B73" t="s">
        <v>127</v>
      </c>
      <c r="C73" t="s">
        <v>18</v>
      </c>
      <c r="D73" t="s">
        <v>13</v>
      </c>
      <c r="E73">
        <v>286</v>
      </c>
      <c r="F73">
        <v>149</v>
      </c>
      <c r="G73">
        <v>48</v>
      </c>
      <c r="H73">
        <v>5</v>
      </c>
      <c r="I73">
        <f>Table3[[#This Row],[Total Touches]]*$C$4+Table3[[#This Row],[Total Bins]]*$C$5+G73*$C$6+H73*$C$7</f>
        <v>205.54999999999998</v>
      </c>
      <c r="K73">
        <f>$F$3-Table3[[#This Row],[Exception Time]]</f>
        <v>450</v>
      </c>
      <c r="L73" s="2">
        <f>Table3[[#This Row],[Earned Time]]/Table3[[#This Row],[Actual Time]]</f>
        <v>0.45677777777777773</v>
      </c>
    </row>
    <row r="74" spans="2:12" x14ac:dyDescent="0.25">
      <c r="B74" t="s">
        <v>64</v>
      </c>
      <c r="C74" t="s">
        <v>59</v>
      </c>
      <c r="D74" t="s">
        <v>13</v>
      </c>
      <c r="E74">
        <v>150</v>
      </c>
      <c r="F74">
        <v>64</v>
      </c>
      <c r="G74">
        <v>61</v>
      </c>
      <c r="H74">
        <v>32</v>
      </c>
      <c r="I74">
        <f>Table3[[#This Row],[Total Touches]]*$C$4+Table3[[#This Row],[Total Bins]]*$C$5+G74*$C$6+H74*$C$7</f>
        <v>197.14999999999998</v>
      </c>
      <c r="K74">
        <f>$F$3-Table3[[#This Row],[Exception Time]]</f>
        <v>450</v>
      </c>
      <c r="L74" s="2">
        <f>Table3[[#This Row],[Earned Time]]/Table3[[#This Row],[Actual Time]]</f>
        <v>0.43811111111111106</v>
      </c>
    </row>
    <row r="75" spans="2:12" x14ac:dyDescent="0.25">
      <c r="B75" t="s">
        <v>129</v>
      </c>
      <c r="C75" t="s">
        <v>18</v>
      </c>
      <c r="D75" t="s">
        <v>13</v>
      </c>
      <c r="E75">
        <v>301</v>
      </c>
      <c r="F75">
        <v>161</v>
      </c>
      <c r="G75">
        <v>28</v>
      </c>
      <c r="H75">
        <v>5</v>
      </c>
      <c r="I75">
        <f>Table3[[#This Row],[Total Touches]]*$C$4+Table3[[#This Row],[Total Bins]]*$C$5+G75*$C$6+H75*$C$7</f>
        <v>193.04999999999998</v>
      </c>
      <c r="K75">
        <f>$F$3-Table3[[#This Row],[Exception Time]]</f>
        <v>450</v>
      </c>
      <c r="L75" s="2">
        <f>Table3[[#This Row],[Earned Time]]/Table3[[#This Row],[Actual Time]]</f>
        <v>0.42899999999999994</v>
      </c>
    </row>
    <row r="76" spans="2:12" x14ac:dyDescent="0.25">
      <c r="B76" t="s">
        <v>66</v>
      </c>
      <c r="C76" t="s">
        <v>59</v>
      </c>
      <c r="D76" t="s">
        <v>13</v>
      </c>
      <c r="E76">
        <v>235</v>
      </c>
      <c r="F76">
        <v>86</v>
      </c>
      <c r="G76">
        <v>65</v>
      </c>
      <c r="H76">
        <v>14</v>
      </c>
      <c r="I76">
        <f>Table3[[#This Row],[Total Touches]]*$C$4+Table3[[#This Row],[Total Bins]]*$C$5+G76*$C$6+H76*$C$7</f>
        <v>190.75</v>
      </c>
      <c r="K76">
        <f>$F$3-Table3[[#This Row],[Exception Time]]</f>
        <v>450</v>
      </c>
      <c r="L76" s="2">
        <f>Table3[[#This Row],[Earned Time]]/Table3[[#This Row],[Actual Time]]</f>
        <v>0.42388888888888887</v>
      </c>
    </row>
    <row r="77" spans="2:12" x14ac:dyDescent="0.25">
      <c r="B77" t="s">
        <v>95</v>
      </c>
      <c r="C77" t="s">
        <v>59</v>
      </c>
      <c r="D77" t="s">
        <v>13</v>
      </c>
      <c r="E77">
        <v>80</v>
      </c>
      <c r="F77">
        <v>61</v>
      </c>
      <c r="G77">
        <v>60</v>
      </c>
      <c r="H77">
        <v>33</v>
      </c>
      <c r="I77">
        <f>Table3[[#This Row],[Total Touches]]*$C$4+Table3[[#This Row],[Total Bins]]*$C$5+G77*$C$6+H77*$C$7</f>
        <v>188.75</v>
      </c>
      <c r="K77">
        <f>$F$3-Table3[[#This Row],[Exception Time]]</f>
        <v>450</v>
      </c>
      <c r="L77" s="2">
        <f>Table3[[#This Row],[Earned Time]]/Table3[[#This Row],[Actual Time]]</f>
        <v>0.41944444444444445</v>
      </c>
    </row>
    <row r="78" spans="2:12" x14ac:dyDescent="0.25">
      <c r="B78" t="s">
        <v>117</v>
      </c>
      <c r="C78" t="s">
        <v>102</v>
      </c>
      <c r="D78" t="s">
        <v>13</v>
      </c>
      <c r="E78">
        <v>250</v>
      </c>
      <c r="F78">
        <v>101</v>
      </c>
      <c r="G78">
        <v>60</v>
      </c>
      <c r="H78">
        <v>9</v>
      </c>
      <c r="I78">
        <f>Table3[[#This Row],[Total Touches]]*$C$4+Table3[[#This Row],[Total Bins]]*$C$5+G78*$C$6+H78*$C$7</f>
        <v>187.75</v>
      </c>
      <c r="K78">
        <f>$F$3-Table3[[#This Row],[Exception Time]]</f>
        <v>450</v>
      </c>
      <c r="L78" s="2">
        <f>Table3[[#This Row],[Earned Time]]/Table3[[#This Row],[Actual Time]]</f>
        <v>0.41722222222222222</v>
      </c>
    </row>
    <row r="79" spans="2:12" x14ac:dyDescent="0.25">
      <c r="B79" t="s">
        <v>123</v>
      </c>
      <c r="C79" t="s">
        <v>18</v>
      </c>
      <c r="D79" t="s">
        <v>13</v>
      </c>
      <c r="E79">
        <v>299</v>
      </c>
      <c r="F79">
        <v>127</v>
      </c>
      <c r="G79">
        <v>41</v>
      </c>
      <c r="H79">
        <v>7</v>
      </c>
      <c r="I79">
        <f>Table3[[#This Row],[Total Touches]]*$C$4+Table3[[#This Row],[Total Bins]]*$C$5+G79*$C$6+H79*$C$7</f>
        <v>186.3</v>
      </c>
      <c r="K79">
        <f>$F$3-Table3[[#This Row],[Exception Time]]</f>
        <v>450</v>
      </c>
      <c r="L79" s="2">
        <f>Table3[[#This Row],[Earned Time]]/Table3[[#This Row],[Actual Time]]</f>
        <v>0.41400000000000003</v>
      </c>
    </row>
    <row r="80" spans="2:12" x14ac:dyDescent="0.25">
      <c r="B80" t="s">
        <v>33</v>
      </c>
      <c r="C80" t="s">
        <v>18</v>
      </c>
      <c r="D80" t="s">
        <v>13</v>
      </c>
      <c r="E80">
        <v>332</v>
      </c>
      <c r="F80">
        <v>160</v>
      </c>
      <c r="G80">
        <v>18</v>
      </c>
      <c r="H80">
        <v>6</v>
      </c>
      <c r="I80">
        <f>Table3[[#This Row],[Total Touches]]*$C$4+Table3[[#This Row],[Total Bins]]*$C$5+G80*$C$6+H80*$C$7</f>
        <v>185.89999999999998</v>
      </c>
      <c r="K80">
        <f>$F$3-Table3[[#This Row],[Exception Time]]</f>
        <v>450</v>
      </c>
      <c r="L80" s="2">
        <f>Table3[[#This Row],[Earned Time]]/Table3[[#This Row],[Actual Time]]</f>
        <v>0.41311111111111104</v>
      </c>
    </row>
    <row r="81" spans="2:12" x14ac:dyDescent="0.25">
      <c r="B81" t="s">
        <v>118</v>
      </c>
      <c r="C81" t="s">
        <v>102</v>
      </c>
      <c r="D81" t="s">
        <v>13</v>
      </c>
      <c r="E81">
        <v>183</v>
      </c>
      <c r="F81">
        <v>103</v>
      </c>
      <c r="G81">
        <v>41</v>
      </c>
      <c r="H81">
        <v>20</v>
      </c>
      <c r="I81">
        <f>Table3[[#This Row],[Total Touches]]*$C$4+Table3[[#This Row],[Total Bins]]*$C$5+G81*$C$6+H81*$C$7</f>
        <v>182.7</v>
      </c>
      <c r="K81">
        <f>$F$3-Table3[[#This Row],[Exception Time]]</f>
        <v>450</v>
      </c>
      <c r="L81" s="2">
        <f>Table3[[#This Row],[Earned Time]]/Table3[[#This Row],[Actual Time]]</f>
        <v>0.40599999999999997</v>
      </c>
    </row>
    <row r="82" spans="2:12" x14ac:dyDescent="0.25">
      <c r="B82" t="s">
        <v>27</v>
      </c>
      <c r="C82" t="s">
        <v>18</v>
      </c>
      <c r="D82" t="s">
        <v>13</v>
      </c>
      <c r="E82">
        <v>414</v>
      </c>
      <c r="F82">
        <v>134</v>
      </c>
      <c r="G82">
        <v>21</v>
      </c>
      <c r="H82">
        <v>6</v>
      </c>
      <c r="I82">
        <f>Table3[[#This Row],[Total Touches]]*$C$4+Table3[[#This Row],[Total Bins]]*$C$5+G82*$C$6+H82*$C$7</f>
        <v>178.05</v>
      </c>
      <c r="K82">
        <f>$F$3-Table3[[#This Row],[Exception Time]]</f>
        <v>450</v>
      </c>
      <c r="L82" s="2">
        <f>Table3[[#This Row],[Earned Time]]/Table3[[#This Row],[Actual Time]]</f>
        <v>0.39566666666666667</v>
      </c>
    </row>
    <row r="83" spans="2:12" x14ac:dyDescent="0.25">
      <c r="B83" t="s">
        <v>28</v>
      </c>
      <c r="C83" t="s">
        <v>18</v>
      </c>
      <c r="D83" t="s">
        <v>13</v>
      </c>
      <c r="E83">
        <v>299</v>
      </c>
      <c r="F83">
        <v>152</v>
      </c>
      <c r="G83">
        <v>21</v>
      </c>
      <c r="H83">
        <v>3</v>
      </c>
      <c r="I83">
        <f>Table3[[#This Row],[Total Touches]]*$C$4+Table3[[#This Row],[Total Bins]]*$C$5+G83*$C$6+H83*$C$7</f>
        <v>174.05</v>
      </c>
      <c r="K83">
        <f>$F$3-Table3[[#This Row],[Exception Time]]</f>
        <v>450</v>
      </c>
      <c r="L83" s="2">
        <f>Table3[[#This Row],[Earned Time]]/Table3[[#This Row],[Actual Time]]</f>
        <v>0.38677777777777778</v>
      </c>
    </row>
    <row r="84" spans="2:12" x14ac:dyDescent="0.25">
      <c r="B84" t="s">
        <v>17</v>
      </c>
      <c r="C84" t="s">
        <v>18</v>
      </c>
      <c r="D84" t="s">
        <v>13</v>
      </c>
      <c r="E84">
        <v>462</v>
      </c>
      <c r="F84">
        <v>128</v>
      </c>
      <c r="G84">
        <v>17</v>
      </c>
      <c r="H84">
        <v>6</v>
      </c>
      <c r="I84">
        <f>Table3[[#This Row],[Total Touches]]*$C$4+Table3[[#This Row],[Total Bins]]*$C$5+G84*$C$6+H84*$C$7</f>
        <v>173.75</v>
      </c>
      <c r="K84">
        <f>$F$3-Table3[[#This Row],[Exception Time]]</f>
        <v>450</v>
      </c>
      <c r="L84" s="2">
        <f>Table3[[#This Row],[Earned Time]]/Table3[[#This Row],[Actual Time]]</f>
        <v>0.38611111111111113</v>
      </c>
    </row>
    <row r="85" spans="2:12" x14ac:dyDescent="0.25">
      <c r="B85" t="s">
        <v>86</v>
      </c>
      <c r="C85" t="s">
        <v>59</v>
      </c>
      <c r="D85" t="s">
        <v>13</v>
      </c>
      <c r="E85">
        <v>1024</v>
      </c>
      <c r="F85">
        <v>51</v>
      </c>
      <c r="G85">
        <v>19</v>
      </c>
      <c r="H85">
        <v>4</v>
      </c>
      <c r="I85">
        <f>Table3[[#This Row],[Total Touches]]*$C$4+Table3[[#This Row],[Total Bins]]*$C$5+G85*$C$6+H85*$C$7</f>
        <v>170.5</v>
      </c>
      <c r="K85">
        <f>$F$3-Table3[[#This Row],[Exception Time]]</f>
        <v>450</v>
      </c>
      <c r="L85" s="2">
        <f>Table3[[#This Row],[Earned Time]]/Table3[[#This Row],[Actual Time]]</f>
        <v>0.37888888888888889</v>
      </c>
    </row>
    <row r="86" spans="2:12" x14ac:dyDescent="0.25">
      <c r="B86" t="s">
        <v>121</v>
      </c>
      <c r="C86" t="s">
        <v>18</v>
      </c>
      <c r="D86" t="s">
        <v>13</v>
      </c>
      <c r="E86">
        <v>238</v>
      </c>
      <c r="F86">
        <v>138</v>
      </c>
      <c r="G86">
        <v>30</v>
      </c>
      <c r="H86">
        <v>4</v>
      </c>
      <c r="I86">
        <f>Table3[[#This Row],[Total Touches]]*$C$4+Table3[[#This Row],[Total Bins]]*$C$5+G86*$C$6+H86*$C$7</f>
        <v>169.8</v>
      </c>
      <c r="K86">
        <f>$F$3-Table3[[#This Row],[Exception Time]]</f>
        <v>450</v>
      </c>
      <c r="L86" s="2">
        <f>Table3[[#This Row],[Earned Time]]/Table3[[#This Row],[Actual Time]]</f>
        <v>0.37733333333333335</v>
      </c>
    </row>
    <row r="87" spans="2:12" x14ac:dyDescent="0.25">
      <c r="B87" t="s">
        <v>54</v>
      </c>
      <c r="C87" t="s">
        <v>18</v>
      </c>
      <c r="D87" t="s">
        <v>13</v>
      </c>
      <c r="E87">
        <v>142</v>
      </c>
      <c r="F87">
        <v>57</v>
      </c>
      <c r="G87">
        <v>52</v>
      </c>
      <c r="H87">
        <v>26</v>
      </c>
      <c r="I87">
        <f>Table3[[#This Row],[Total Touches]]*$C$4+Table3[[#This Row],[Total Bins]]*$C$5+G87*$C$6+H87*$C$7</f>
        <v>168.75</v>
      </c>
      <c r="K87">
        <f>$F$3-Table3[[#This Row],[Exception Time]]</f>
        <v>450</v>
      </c>
      <c r="L87" s="2">
        <f>Table3[[#This Row],[Earned Time]]/Table3[[#This Row],[Actual Time]]</f>
        <v>0.375</v>
      </c>
    </row>
    <row r="88" spans="2:12" x14ac:dyDescent="0.25">
      <c r="B88" t="s">
        <v>100</v>
      </c>
      <c r="C88" t="s">
        <v>59</v>
      </c>
      <c r="D88" t="s">
        <v>13</v>
      </c>
      <c r="E88">
        <v>107</v>
      </c>
      <c r="F88">
        <v>67</v>
      </c>
      <c r="G88">
        <v>61</v>
      </c>
      <c r="H88">
        <v>16</v>
      </c>
      <c r="I88">
        <f>Table3[[#This Row],[Total Touches]]*$C$4+Table3[[#This Row],[Total Bins]]*$C$5+G88*$C$6+H88*$C$7</f>
        <v>163.1</v>
      </c>
      <c r="K88">
        <f>$F$3-Table3[[#This Row],[Exception Time]]</f>
        <v>450</v>
      </c>
      <c r="L88" s="2">
        <f>Table3[[#This Row],[Earned Time]]/Table3[[#This Row],[Actual Time]]</f>
        <v>0.36244444444444446</v>
      </c>
    </row>
    <row r="89" spans="2:12" x14ac:dyDescent="0.25">
      <c r="B89" t="s">
        <v>126</v>
      </c>
      <c r="C89" t="s">
        <v>18</v>
      </c>
      <c r="D89" t="s">
        <v>13</v>
      </c>
      <c r="E89">
        <v>212</v>
      </c>
      <c r="F89">
        <v>124</v>
      </c>
      <c r="G89">
        <v>30</v>
      </c>
      <c r="H89">
        <v>5</v>
      </c>
      <c r="I89">
        <f>Table3[[#This Row],[Total Touches]]*$C$4+Table3[[#This Row],[Total Bins]]*$C$5+G89*$C$6+H89*$C$7</f>
        <v>158.69999999999999</v>
      </c>
      <c r="K89">
        <f>$F$3-Table3[[#This Row],[Exception Time]]</f>
        <v>450</v>
      </c>
      <c r="L89" s="2">
        <f>Table3[[#This Row],[Earned Time]]/Table3[[#This Row],[Actual Time]]</f>
        <v>0.35266666666666663</v>
      </c>
    </row>
    <row r="90" spans="2:12" x14ac:dyDescent="0.25">
      <c r="B90" t="s">
        <v>26</v>
      </c>
      <c r="C90" t="s">
        <v>18</v>
      </c>
      <c r="D90" t="s">
        <v>13</v>
      </c>
      <c r="E90">
        <v>452</v>
      </c>
      <c r="F90">
        <v>86</v>
      </c>
      <c r="G90">
        <v>26</v>
      </c>
      <c r="H90">
        <v>6</v>
      </c>
      <c r="I90">
        <f>Table3[[#This Row],[Total Touches]]*$C$4+Table3[[#This Row],[Total Bins]]*$C$5+G90*$C$6+H90*$C$7</f>
        <v>151.6</v>
      </c>
      <c r="K90">
        <f>$F$3-Table3[[#This Row],[Exception Time]]</f>
        <v>450</v>
      </c>
      <c r="L90" s="2">
        <f>Table3[[#This Row],[Earned Time]]/Table3[[#This Row],[Actual Time]]</f>
        <v>0.33688888888888885</v>
      </c>
    </row>
    <row r="91" spans="2:12" x14ac:dyDescent="0.25">
      <c r="B91" t="s">
        <v>47</v>
      </c>
      <c r="C91" t="s">
        <v>18</v>
      </c>
      <c r="D91" t="s">
        <v>13</v>
      </c>
      <c r="E91">
        <v>257</v>
      </c>
      <c r="F91">
        <v>78</v>
      </c>
      <c r="G91">
        <v>47</v>
      </c>
      <c r="H91">
        <v>5</v>
      </c>
      <c r="I91">
        <f>Table3[[#This Row],[Total Touches]]*$C$4+Table3[[#This Row],[Total Bins]]*$C$5+G91*$C$6+H91*$C$7</f>
        <v>148.25</v>
      </c>
      <c r="K91">
        <f>$F$3-Table3[[#This Row],[Exception Time]]</f>
        <v>450</v>
      </c>
      <c r="L91" s="2">
        <f>Table3[[#This Row],[Earned Time]]/Table3[[#This Row],[Actual Time]]</f>
        <v>0.32944444444444443</v>
      </c>
    </row>
    <row r="92" spans="2:12" x14ac:dyDescent="0.25">
      <c r="B92" t="s">
        <v>24</v>
      </c>
      <c r="C92" t="s">
        <v>18</v>
      </c>
      <c r="D92" t="s">
        <v>13</v>
      </c>
      <c r="E92">
        <v>478</v>
      </c>
      <c r="F92">
        <v>71</v>
      </c>
      <c r="G92">
        <v>30</v>
      </c>
      <c r="H92">
        <v>5</v>
      </c>
      <c r="I92">
        <f>Table3[[#This Row],[Total Touches]]*$C$4+Table3[[#This Row],[Total Bins]]*$C$5+G92*$C$6+H92*$C$7</f>
        <v>145.55000000000001</v>
      </c>
      <c r="K92">
        <f>$F$3-Table3[[#This Row],[Exception Time]]</f>
        <v>450</v>
      </c>
      <c r="L92" s="2">
        <f>Table3[[#This Row],[Earned Time]]/Table3[[#This Row],[Actual Time]]</f>
        <v>0.32344444444444448</v>
      </c>
    </row>
    <row r="93" spans="2:12" x14ac:dyDescent="0.25">
      <c r="B93" t="s">
        <v>128</v>
      </c>
      <c r="C93" t="s">
        <v>18</v>
      </c>
      <c r="D93" t="s">
        <v>13</v>
      </c>
      <c r="E93">
        <v>234</v>
      </c>
      <c r="F93">
        <v>114</v>
      </c>
      <c r="G93">
        <v>22</v>
      </c>
      <c r="H93">
        <v>5</v>
      </c>
      <c r="I93">
        <f>Table3[[#This Row],[Total Touches]]*$C$4+Table3[[#This Row],[Total Bins]]*$C$5+G93*$C$6+H93*$C$7</f>
        <v>144.19999999999999</v>
      </c>
      <c r="K93">
        <f>$F$3-Table3[[#This Row],[Exception Time]]</f>
        <v>450</v>
      </c>
      <c r="L93" s="2">
        <f>Table3[[#This Row],[Earned Time]]/Table3[[#This Row],[Actual Time]]</f>
        <v>0.32044444444444442</v>
      </c>
    </row>
    <row r="94" spans="2:12" x14ac:dyDescent="0.25">
      <c r="B94" t="s">
        <v>106</v>
      </c>
      <c r="C94" t="s">
        <v>102</v>
      </c>
      <c r="D94" t="s">
        <v>13</v>
      </c>
      <c r="E94">
        <v>1107</v>
      </c>
      <c r="F94">
        <v>29</v>
      </c>
      <c r="G94">
        <v>6</v>
      </c>
      <c r="H94">
        <v>1</v>
      </c>
      <c r="I94">
        <f>Table3[[#This Row],[Total Touches]]*$C$4+Table3[[#This Row],[Total Bins]]*$C$5+G94*$C$6+H94*$C$7</f>
        <v>141.35</v>
      </c>
      <c r="K94">
        <f>$F$3-Table3[[#This Row],[Exception Time]]</f>
        <v>450</v>
      </c>
      <c r="L94" s="2">
        <f>Table3[[#This Row],[Earned Time]]/Table3[[#This Row],[Actual Time]]</f>
        <v>0.31411111111111112</v>
      </c>
    </row>
    <row r="95" spans="2:12" x14ac:dyDescent="0.25">
      <c r="B95" t="s">
        <v>104</v>
      </c>
      <c r="C95" t="s">
        <v>102</v>
      </c>
      <c r="D95" t="s">
        <v>13</v>
      </c>
      <c r="E95">
        <v>1179</v>
      </c>
      <c r="F95">
        <v>13</v>
      </c>
      <c r="G95">
        <v>8</v>
      </c>
      <c r="H95">
        <v>2</v>
      </c>
      <c r="I95">
        <f>Table3[[#This Row],[Total Touches]]*$C$4+Table3[[#This Row],[Total Bins]]*$C$5+G95*$C$6+H95*$C$7</f>
        <v>140.85</v>
      </c>
      <c r="K95">
        <f>$F$3-Table3[[#This Row],[Exception Time]]</f>
        <v>450</v>
      </c>
      <c r="L95" s="2">
        <f>Table3[[#This Row],[Earned Time]]/Table3[[#This Row],[Actual Time]]</f>
        <v>0.313</v>
      </c>
    </row>
    <row r="96" spans="2:12" x14ac:dyDescent="0.25">
      <c r="B96" t="s">
        <v>115</v>
      </c>
      <c r="C96" t="s">
        <v>102</v>
      </c>
      <c r="D96" t="s">
        <v>13</v>
      </c>
      <c r="E96">
        <v>131</v>
      </c>
      <c r="F96">
        <v>98</v>
      </c>
      <c r="G96">
        <v>35</v>
      </c>
      <c r="H96">
        <v>7</v>
      </c>
      <c r="I96">
        <f>Table3[[#This Row],[Total Touches]]*$C$4+Table3[[#This Row],[Total Bins]]*$C$5+G96*$C$6+H96*$C$7</f>
        <v>140.85</v>
      </c>
      <c r="K96">
        <f>$F$3-Table3[[#This Row],[Exception Time]]</f>
        <v>450</v>
      </c>
      <c r="L96" s="2">
        <f>Table3[[#This Row],[Earned Time]]/Table3[[#This Row],[Actual Time]]</f>
        <v>0.313</v>
      </c>
    </row>
    <row r="97" spans="2:12" x14ac:dyDescent="0.25">
      <c r="B97" t="s">
        <v>63</v>
      </c>
      <c r="C97" t="s">
        <v>59</v>
      </c>
      <c r="D97" t="s">
        <v>13</v>
      </c>
      <c r="E97">
        <v>842</v>
      </c>
      <c r="F97">
        <v>38</v>
      </c>
      <c r="G97">
        <v>17</v>
      </c>
      <c r="H97">
        <v>3</v>
      </c>
      <c r="I97">
        <f>Table3[[#This Row],[Total Touches]]*$C$4+Table3[[#This Row],[Total Bins]]*$C$5+G97*$C$6+H97*$C$7</f>
        <v>138.25</v>
      </c>
      <c r="K97">
        <f>$F$3-Table3[[#This Row],[Exception Time]]</f>
        <v>450</v>
      </c>
      <c r="L97" s="2">
        <f>Table3[[#This Row],[Earned Time]]/Table3[[#This Row],[Actual Time]]</f>
        <v>0.30722222222222223</v>
      </c>
    </row>
    <row r="98" spans="2:12" x14ac:dyDescent="0.25">
      <c r="B98" t="s">
        <v>99</v>
      </c>
      <c r="C98" t="s">
        <v>59</v>
      </c>
      <c r="D98" t="s">
        <v>13</v>
      </c>
      <c r="E98">
        <v>134</v>
      </c>
      <c r="F98">
        <v>56</v>
      </c>
      <c r="G98">
        <v>44</v>
      </c>
      <c r="H98">
        <v>16</v>
      </c>
      <c r="I98">
        <f>Table3[[#This Row],[Total Touches]]*$C$4+Table3[[#This Row],[Total Bins]]*$C$5+G98*$C$6+H98*$C$7</f>
        <v>138</v>
      </c>
      <c r="K98">
        <f>$F$3-Table3[[#This Row],[Exception Time]]</f>
        <v>450</v>
      </c>
      <c r="L98" s="2">
        <f>Table3[[#This Row],[Earned Time]]/Table3[[#This Row],[Actual Time]]</f>
        <v>0.30666666666666664</v>
      </c>
    </row>
    <row r="99" spans="2:12" x14ac:dyDescent="0.25">
      <c r="B99" t="s">
        <v>142</v>
      </c>
      <c r="C99" t="s">
        <v>59</v>
      </c>
      <c r="D99" t="s">
        <v>13</v>
      </c>
      <c r="E99">
        <v>81</v>
      </c>
      <c r="F99">
        <v>54</v>
      </c>
      <c r="G99">
        <v>48</v>
      </c>
      <c r="H99">
        <v>15</v>
      </c>
      <c r="I99">
        <f>Table3[[#This Row],[Total Touches]]*$C$4+Table3[[#This Row],[Total Bins]]*$C$5+G99*$C$6+H99*$C$7</f>
        <v>133.80000000000001</v>
      </c>
      <c r="K99">
        <f>$F$3-Table3[[#This Row],[Exception Time]]</f>
        <v>450</v>
      </c>
      <c r="L99" s="2">
        <f>Table3[[#This Row],[Earned Time]]/Table3[[#This Row],[Actual Time]]</f>
        <v>0.29733333333333334</v>
      </c>
    </row>
    <row r="100" spans="2:12" x14ac:dyDescent="0.25">
      <c r="B100" t="s">
        <v>65</v>
      </c>
      <c r="C100" t="s">
        <v>59</v>
      </c>
      <c r="D100" t="s">
        <v>13</v>
      </c>
      <c r="E100">
        <v>545</v>
      </c>
      <c r="F100">
        <v>41</v>
      </c>
      <c r="G100">
        <v>23</v>
      </c>
      <c r="H100">
        <v>11</v>
      </c>
      <c r="I100">
        <f>Table3[[#This Row],[Total Touches]]*$C$4+Table3[[#This Row],[Total Bins]]*$C$5+G100*$C$6+H100*$C$7</f>
        <v>133.69999999999999</v>
      </c>
      <c r="K100">
        <f>$F$3-Table3[[#This Row],[Exception Time]]</f>
        <v>450</v>
      </c>
      <c r="L100" s="2">
        <f>Table3[[#This Row],[Earned Time]]/Table3[[#This Row],[Actual Time]]</f>
        <v>0.2971111111111111</v>
      </c>
    </row>
    <row r="101" spans="2:12" x14ac:dyDescent="0.25">
      <c r="B101" t="s">
        <v>49</v>
      </c>
      <c r="C101" t="s">
        <v>18</v>
      </c>
      <c r="D101" t="s">
        <v>13</v>
      </c>
      <c r="E101">
        <v>463</v>
      </c>
      <c r="F101">
        <v>72</v>
      </c>
      <c r="G101">
        <v>17</v>
      </c>
      <c r="H101">
        <v>5</v>
      </c>
      <c r="I101">
        <f>Table3[[#This Row],[Total Touches]]*$C$4+Table3[[#This Row],[Total Bins]]*$C$5+G101*$C$6+H101*$C$7</f>
        <v>129.85000000000002</v>
      </c>
      <c r="K101">
        <f>$F$3-Table3[[#This Row],[Exception Time]]</f>
        <v>450</v>
      </c>
      <c r="L101" s="2">
        <f>Table3[[#This Row],[Earned Time]]/Table3[[#This Row],[Actual Time]]</f>
        <v>0.28855555555555562</v>
      </c>
    </row>
    <row r="102" spans="2:12" x14ac:dyDescent="0.25">
      <c r="B102" t="s">
        <v>77</v>
      </c>
      <c r="C102" t="s">
        <v>59</v>
      </c>
      <c r="D102" t="s">
        <v>13</v>
      </c>
      <c r="E102">
        <v>666</v>
      </c>
      <c r="F102">
        <v>35</v>
      </c>
      <c r="G102">
        <v>23</v>
      </c>
      <c r="H102">
        <v>3</v>
      </c>
      <c r="I102">
        <f>Table3[[#This Row],[Total Touches]]*$C$4+Table3[[#This Row],[Total Bins]]*$C$5+G102*$C$6+H102*$C$7</f>
        <v>125.30000000000001</v>
      </c>
      <c r="K102">
        <f>$F$3-Table3[[#This Row],[Exception Time]]</f>
        <v>450</v>
      </c>
      <c r="L102" s="2">
        <f>Table3[[#This Row],[Earned Time]]/Table3[[#This Row],[Actual Time]]</f>
        <v>0.27844444444444449</v>
      </c>
    </row>
    <row r="103" spans="2:12" x14ac:dyDescent="0.25">
      <c r="B103" t="s">
        <v>88</v>
      </c>
      <c r="C103" t="s">
        <v>59</v>
      </c>
      <c r="D103" t="s">
        <v>13</v>
      </c>
      <c r="E103">
        <v>57</v>
      </c>
      <c r="F103">
        <v>38</v>
      </c>
      <c r="G103">
        <v>33</v>
      </c>
      <c r="H103">
        <v>25</v>
      </c>
      <c r="I103">
        <f>Table3[[#This Row],[Total Touches]]*$C$4+Table3[[#This Row],[Total Bins]]*$C$5+G103*$C$6+H103*$C$7</f>
        <v>122.15</v>
      </c>
      <c r="K103">
        <f>$F$3-Table3[[#This Row],[Exception Time]]</f>
        <v>450</v>
      </c>
      <c r="L103" s="2">
        <f>Table3[[#This Row],[Earned Time]]/Table3[[#This Row],[Actual Time]]</f>
        <v>0.27144444444444443</v>
      </c>
    </row>
    <row r="104" spans="2:12" x14ac:dyDescent="0.25">
      <c r="B104" t="s">
        <v>151</v>
      </c>
      <c r="C104" t="s">
        <v>102</v>
      </c>
      <c r="D104" t="s">
        <v>13</v>
      </c>
      <c r="E104">
        <v>268</v>
      </c>
      <c r="F104">
        <v>75</v>
      </c>
      <c r="G104">
        <v>16</v>
      </c>
      <c r="H104">
        <v>10</v>
      </c>
      <c r="I104">
        <f>Table3[[#This Row],[Total Touches]]*$C$4+Table3[[#This Row],[Total Bins]]*$C$5+G104*$C$6+H104*$C$7</f>
        <v>121.44999999999999</v>
      </c>
      <c r="K104">
        <f>$F$3-Table3[[#This Row],[Exception Time]]</f>
        <v>450</v>
      </c>
      <c r="L104" s="2">
        <f>Table3[[#This Row],[Earned Time]]/Table3[[#This Row],[Actual Time]]</f>
        <v>0.26988888888888884</v>
      </c>
    </row>
    <row r="105" spans="2:12" x14ac:dyDescent="0.25">
      <c r="B105" t="s">
        <v>93</v>
      </c>
      <c r="C105" t="s">
        <v>59</v>
      </c>
      <c r="D105" t="s">
        <v>13</v>
      </c>
      <c r="E105">
        <v>620</v>
      </c>
      <c r="F105">
        <v>32</v>
      </c>
      <c r="G105">
        <v>21</v>
      </c>
      <c r="H105">
        <v>3</v>
      </c>
      <c r="I105">
        <f>Table3[[#This Row],[Total Touches]]*$C$4+Table3[[#This Row],[Total Bins]]*$C$5+G105*$C$6+H105*$C$7</f>
        <v>116.15</v>
      </c>
      <c r="K105">
        <f>$F$3-Table3[[#This Row],[Exception Time]]</f>
        <v>450</v>
      </c>
      <c r="L105" s="2">
        <f>Table3[[#This Row],[Earned Time]]/Table3[[#This Row],[Actual Time]]</f>
        <v>0.25811111111111112</v>
      </c>
    </row>
    <row r="106" spans="2:12" x14ac:dyDescent="0.25">
      <c r="B106" t="s">
        <v>120</v>
      </c>
      <c r="C106" t="s">
        <v>18</v>
      </c>
      <c r="D106" t="s">
        <v>13</v>
      </c>
      <c r="E106">
        <v>299</v>
      </c>
      <c r="F106">
        <v>82</v>
      </c>
      <c r="G106">
        <v>16</v>
      </c>
      <c r="H106">
        <v>3</v>
      </c>
      <c r="I106">
        <f>Table3[[#This Row],[Total Touches]]*$C$4+Table3[[#This Row],[Total Bins]]*$C$5+G106*$C$6+H106*$C$7</f>
        <v>115.80000000000001</v>
      </c>
      <c r="K106">
        <f>$F$3-Table3[[#This Row],[Exception Time]]</f>
        <v>450</v>
      </c>
      <c r="L106" s="2">
        <f>Table3[[#This Row],[Earned Time]]/Table3[[#This Row],[Actual Time]]</f>
        <v>0.25733333333333336</v>
      </c>
    </row>
    <row r="107" spans="2:12" x14ac:dyDescent="0.25">
      <c r="B107" t="s">
        <v>34</v>
      </c>
      <c r="C107" t="s">
        <v>18</v>
      </c>
      <c r="D107" t="s">
        <v>13</v>
      </c>
      <c r="E107">
        <v>151</v>
      </c>
      <c r="F107">
        <v>69</v>
      </c>
      <c r="G107">
        <v>19</v>
      </c>
      <c r="H107">
        <v>11</v>
      </c>
      <c r="I107">
        <f>Table3[[#This Row],[Total Touches]]*$C$4+Table3[[#This Row],[Total Bins]]*$C$5+G107*$C$6+H107*$C$7</f>
        <v>110.69999999999999</v>
      </c>
      <c r="K107">
        <f>$F$3-Table3[[#This Row],[Exception Time]]</f>
        <v>450</v>
      </c>
      <c r="L107" s="2">
        <f>Table3[[#This Row],[Earned Time]]/Table3[[#This Row],[Actual Time]]</f>
        <v>0.24599999999999997</v>
      </c>
    </row>
    <row r="108" spans="2:12" x14ac:dyDescent="0.25">
      <c r="B108" t="s">
        <v>122</v>
      </c>
      <c r="C108" t="s">
        <v>18</v>
      </c>
      <c r="D108" t="s">
        <v>13</v>
      </c>
      <c r="E108">
        <v>410</v>
      </c>
      <c r="F108">
        <v>49</v>
      </c>
      <c r="G108">
        <v>17</v>
      </c>
      <c r="H108">
        <v>5</v>
      </c>
      <c r="I108">
        <f>Table3[[#This Row],[Total Touches]]*$C$4+Table3[[#This Row],[Total Bins]]*$C$5+G108*$C$6+H108*$C$7</f>
        <v>107.3</v>
      </c>
      <c r="K108">
        <f>$F$3-Table3[[#This Row],[Exception Time]]</f>
        <v>450</v>
      </c>
      <c r="L108" s="2">
        <f>Table3[[#This Row],[Earned Time]]/Table3[[#This Row],[Actual Time]]</f>
        <v>0.23844444444444443</v>
      </c>
    </row>
    <row r="109" spans="2:12" x14ac:dyDescent="0.25">
      <c r="B109" t="s">
        <v>76</v>
      </c>
      <c r="C109" t="s">
        <v>59</v>
      </c>
      <c r="D109" t="s">
        <v>13</v>
      </c>
      <c r="E109">
        <v>300</v>
      </c>
      <c r="F109">
        <v>38</v>
      </c>
      <c r="G109">
        <v>26</v>
      </c>
      <c r="H109">
        <v>8</v>
      </c>
      <c r="I109">
        <f>Table3[[#This Row],[Total Touches]]*$C$4+Table3[[#This Row],[Total Bins]]*$C$5+G109*$C$6+H109*$C$7</f>
        <v>104.4</v>
      </c>
      <c r="K109">
        <f>$F$3-Table3[[#This Row],[Exception Time]]</f>
        <v>450</v>
      </c>
      <c r="L109" s="2">
        <f>Table3[[#This Row],[Earned Time]]/Table3[[#This Row],[Actual Time]]</f>
        <v>0.23200000000000001</v>
      </c>
    </row>
    <row r="110" spans="2:12" x14ac:dyDescent="0.25">
      <c r="B110" t="s">
        <v>140</v>
      </c>
      <c r="C110" t="s">
        <v>59</v>
      </c>
      <c r="D110" t="s">
        <v>13</v>
      </c>
      <c r="E110">
        <v>496</v>
      </c>
      <c r="F110">
        <v>25</v>
      </c>
      <c r="G110">
        <v>20</v>
      </c>
      <c r="H110">
        <v>2</v>
      </c>
      <c r="I110">
        <f>Table3[[#This Row],[Total Touches]]*$C$4+Table3[[#This Row],[Total Bins]]*$C$5+G110*$C$6+H110*$C$7</f>
        <v>95.35</v>
      </c>
      <c r="K110">
        <f>$F$3-Table3[[#This Row],[Exception Time]]</f>
        <v>450</v>
      </c>
      <c r="L110" s="2">
        <f>Table3[[#This Row],[Earned Time]]/Table3[[#This Row],[Actual Time]]</f>
        <v>0.21188888888888888</v>
      </c>
    </row>
    <row r="111" spans="2:12" x14ac:dyDescent="0.25">
      <c r="B111" t="s">
        <v>90</v>
      </c>
      <c r="C111" t="s">
        <v>59</v>
      </c>
      <c r="D111" t="s">
        <v>13</v>
      </c>
      <c r="E111">
        <v>354</v>
      </c>
      <c r="F111">
        <v>33</v>
      </c>
      <c r="G111">
        <v>17</v>
      </c>
      <c r="H111">
        <v>7</v>
      </c>
      <c r="I111">
        <f>Table3[[#This Row],[Total Touches]]*$C$4+Table3[[#This Row],[Total Bins]]*$C$5+G111*$C$6+H111*$C$7</f>
        <v>93.699999999999989</v>
      </c>
      <c r="K111">
        <f>$F$3-Table3[[#This Row],[Exception Time]]</f>
        <v>450</v>
      </c>
      <c r="L111" s="2">
        <f>Table3[[#This Row],[Earned Time]]/Table3[[#This Row],[Actual Time]]</f>
        <v>0.2082222222222222</v>
      </c>
    </row>
    <row r="112" spans="2:12" x14ac:dyDescent="0.25">
      <c r="B112" t="s">
        <v>85</v>
      </c>
      <c r="C112" t="s">
        <v>59</v>
      </c>
      <c r="D112" t="s">
        <v>13</v>
      </c>
      <c r="E112">
        <v>470</v>
      </c>
      <c r="F112">
        <v>24</v>
      </c>
      <c r="G112">
        <v>15</v>
      </c>
      <c r="H112">
        <v>4</v>
      </c>
      <c r="I112">
        <f>Table3[[#This Row],[Total Touches]]*$C$4+Table3[[#This Row],[Total Bins]]*$C$5+G112*$C$6+H112*$C$7</f>
        <v>90.25</v>
      </c>
      <c r="K112">
        <f>$F$3-Table3[[#This Row],[Exception Time]]</f>
        <v>450</v>
      </c>
      <c r="L112" s="2">
        <f>Table3[[#This Row],[Earned Time]]/Table3[[#This Row],[Actual Time]]</f>
        <v>0.20055555555555554</v>
      </c>
    </row>
    <row r="113" spans="2:12" x14ac:dyDescent="0.25">
      <c r="B113" t="s">
        <v>138</v>
      </c>
      <c r="C113" t="s">
        <v>18</v>
      </c>
      <c r="D113" t="s">
        <v>13</v>
      </c>
      <c r="E113">
        <v>454</v>
      </c>
      <c r="F113">
        <v>19</v>
      </c>
      <c r="G113">
        <v>15</v>
      </c>
      <c r="H113">
        <v>5</v>
      </c>
      <c r="I113">
        <f>Table3[[#This Row],[Total Touches]]*$C$4+Table3[[#This Row],[Total Bins]]*$C$5+G113*$C$6+H113*$C$7</f>
        <v>86.9</v>
      </c>
      <c r="K113">
        <f>$F$3-Table3[[#This Row],[Exception Time]]</f>
        <v>450</v>
      </c>
      <c r="L113" s="2">
        <f>Table3[[#This Row],[Earned Time]]/Table3[[#This Row],[Actual Time]]</f>
        <v>0.19311111111111112</v>
      </c>
    </row>
    <row r="114" spans="2:12" x14ac:dyDescent="0.25">
      <c r="B114" t="s">
        <v>149</v>
      </c>
      <c r="C114" t="s">
        <v>59</v>
      </c>
      <c r="D114" t="s">
        <v>13</v>
      </c>
      <c r="E114">
        <v>317</v>
      </c>
      <c r="F114">
        <v>39</v>
      </c>
      <c r="G114">
        <v>19</v>
      </c>
      <c r="H114">
        <v>2</v>
      </c>
      <c r="I114">
        <f>Table3[[#This Row],[Total Touches]]*$C$4+Table3[[#This Row],[Total Bins]]*$C$5+G114*$C$6+H114*$C$7</f>
        <v>86.8</v>
      </c>
      <c r="K114">
        <f>$F$3-Table3[[#This Row],[Exception Time]]</f>
        <v>450</v>
      </c>
      <c r="L114" s="2">
        <f>Table3[[#This Row],[Earned Time]]/Table3[[#This Row],[Actual Time]]</f>
        <v>0.19288888888888889</v>
      </c>
    </row>
    <row r="115" spans="2:12" x14ac:dyDescent="0.25">
      <c r="B115" t="s">
        <v>80</v>
      </c>
      <c r="C115" t="s">
        <v>59</v>
      </c>
      <c r="D115" t="s">
        <v>13</v>
      </c>
      <c r="E115">
        <v>430</v>
      </c>
      <c r="F115">
        <v>21</v>
      </c>
      <c r="G115">
        <v>14</v>
      </c>
      <c r="H115">
        <v>5</v>
      </c>
      <c r="I115">
        <f>Table3[[#This Row],[Total Touches]]*$C$4+Table3[[#This Row],[Total Bins]]*$C$5+G115*$C$6+H115*$C$7</f>
        <v>84.85</v>
      </c>
      <c r="K115">
        <f>$F$3-Table3[[#This Row],[Exception Time]]</f>
        <v>450</v>
      </c>
      <c r="L115" s="2">
        <f>Table3[[#This Row],[Earned Time]]/Table3[[#This Row],[Actual Time]]</f>
        <v>0.18855555555555553</v>
      </c>
    </row>
    <row r="116" spans="2:12" x14ac:dyDescent="0.25">
      <c r="B116" t="s">
        <v>96</v>
      </c>
      <c r="C116" t="s">
        <v>59</v>
      </c>
      <c r="D116" t="s">
        <v>13</v>
      </c>
      <c r="E116">
        <v>372</v>
      </c>
      <c r="F116">
        <v>22</v>
      </c>
      <c r="G116">
        <v>14</v>
      </c>
      <c r="H116">
        <v>6</v>
      </c>
      <c r="I116">
        <f>Table3[[#This Row],[Total Touches]]*$C$4+Table3[[#This Row],[Total Bins]]*$C$5+G116*$C$6+H116*$C$7</f>
        <v>81.8</v>
      </c>
      <c r="K116">
        <f>$F$3-Table3[[#This Row],[Exception Time]]</f>
        <v>450</v>
      </c>
      <c r="L116" s="2">
        <f>Table3[[#This Row],[Earned Time]]/Table3[[#This Row],[Actual Time]]</f>
        <v>0.18177777777777776</v>
      </c>
    </row>
    <row r="117" spans="2:12" x14ac:dyDescent="0.25">
      <c r="B117" t="s">
        <v>75</v>
      </c>
      <c r="C117" t="s">
        <v>59</v>
      </c>
      <c r="D117" t="s">
        <v>13</v>
      </c>
      <c r="E117">
        <v>335</v>
      </c>
      <c r="F117">
        <v>34</v>
      </c>
      <c r="G117">
        <v>16</v>
      </c>
      <c r="H117">
        <v>2</v>
      </c>
      <c r="I117">
        <f>Table3[[#This Row],[Total Touches]]*$C$4+Table3[[#This Row],[Total Bins]]*$C$5+G117*$C$6+H117*$C$7</f>
        <v>81.400000000000006</v>
      </c>
      <c r="K117">
        <f>$F$3-Table3[[#This Row],[Exception Time]]</f>
        <v>450</v>
      </c>
      <c r="L117" s="2">
        <f>Table3[[#This Row],[Earned Time]]/Table3[[#This Row],[Actual Time]]</f>
        <v>0.1808888888888889</v>
      </c>
    </row>
    <row r="118" spans="2:12" x14ac:dyDescent="0.25">
      <c r="B118" t="s">
        <v>68</v>
      </c>
      <c r="C118" t="s">
        <v>18</v>
      </c>
      <c r="D118" t="s">
        <v>13</v>
      </c>
      <c r="E118">
        <v>424</v>
      </c>
      <c r="F118">
        <v>13</v>
      </c>
      <c r="G118">
        <v>8</v>
      </c>
      <c r="H118">
        <v>4</v>
      </c>
      <c r="I118">
        <f>Table3[[#This Row],[Total Touches]]*$C$4+Table3[[#This Row],[Total Bins]]*$C$5+G118*$C$6+H118*$C$7</f>
        <v>69.350000000000009</v>
      </c>
      <c r="K118">
        <f>$F$3-Table3[[#This Row],[Exception Time]]</f>
        <v>450</v>
      </c>
      <c r="L118" s="2">
        <f>Table3[[#This Row],[Earned Time]]/Table3[[#This Row],[Actual Time]]</f>
        <v>0.15411111111111114</v>
      </c>
    </row>
    <row r="119" spans="2:12" x14ac:dyDescent="0.25">
      <c r="B119" t="s">
        <v>143</v>
      </c>
      <c r="C119" t="s">
        <v>59</v>
      </c>
      <c r="D119" t="s">
        <v>13</v>
      </c>
      <c r="E119">
        <v>264</v>
      </c>
      <c r="F119">
        <v>20</v>
      </c>
      <c r="G119">
        <v>16</v>
      </c>
      <c r="H119">
        <v>4</v>
      </c>
      <c r="I119">
        <f>Table3[[#This Row],[Total Touches]]*$C$4+Table3[[#This Row],[Total Bins]]*$C$5+G119*$C$6+H119*$C$7</f>
        <v>67.800000000000011</v>
      </c>
      <c r="K119">
        <f>$F$3-Table3[[#This Row],[Exception Time]]</f>
        <v>450</v>
      </c>
      <c r="L119" s="2">
        <f>Table3[[#This Row],[Earned Time]]/Table3[[#This Row],[Actual Time]]</f>
        <v>0.1506666666666667</v>
      </c>
    </row>
    <row r="120" spans="2:12" x14ac:dyDescent="0.25">
      <c r="B120" t="s">
        <v>82</v>
      </c>
      <c r="C120" t="s">
        <v>59</v>
      </c>
      <c r="D120" t="s">
        <v>13</v>
      </c>
      <c r="E120">
        <v>308</v>
      </c>
      <c r="F120">
        <v>28</v>
      </c>
      <c r="G120">
        <v>12</v>
      </c>
      <c r="H120">
        <v>1</v>
      </c>
      <c r="I120">
        <f>Table3[[#This Row],[Total Touches]]*$C$4+Table3[[#This Row],[Total Bins]]*$C$5+G120*$C$6+H120*$C$7</f>
        <v>67.599999999999994</v>
      </c>
      <c r="K120">
        <f>$F$3-Table3[[#This Row],[Exception Time]]</f>
        <v>450</v>
      </c>
      <c r="L120" s="2">
        <f>Table3[[#This Row],[Earned Time]]/Table3[[#This Row],[Actual Time]]</f>
        <v>0.1502222222222222</v>
      </c>
    </row>
    <row r="121" spans="2:12" x14ac:dyDescent="0.25">
      <c r="B121" t="s">
        <v>92</v>
      </c>
      <c r="C121" t="s">
        <v>59</v>
      </c>
      <c r="D121" t="s">
        <v>13</v>
      </c>
      <c r="E121">
        <v>325</v>
      </c>
      <c r="F121">
        <v>19</v>
      </c>
      <c r="G121">
        <v>13</v>
      </c>
      <c r="H121">
        <v>2</v>
      </c>
      <c r="I121">
        <f>Table3[[#This Row],[Total Touches]]*$C$4+Table3[[#This Row],[Total Bins]]*$C$5+G121*$C$6+H121*$C$7</f>
        <v>65.7</v>
      </c>
      <c r="K121">
        <f>$F$3-Table3[[#This Row],[Exception Time]]</f>
        <v>450</v>
      </c>
      <c r="L121" s="2">
        <f>Table3[[#This Row],[Earned Time]]/Table3[[#This Row],[Actual Time]]</f>
        <v>0.14600000000000002</v>
      </c>
    </row>
    <row r="122" spans="2:12" x14ac:dyDescent="0.25">
      <c r="B122" t="s">
        <v>84</v>
      </c>
      <c r="C122" t="s">
        <v>59</v>
      </c>
      <c r="D122" t="s">
        <v>13</v>
      </c>
      <c r="E122">
        <v>172</v>
      </c>
      <c r="F122">
        <v>23</v>
      </c>
      <c r="G122">
        <v>17</v>
      </c>
      <c r="H122">
        <v>5</v>
      </c>
      <c r="I122">
        <f>Table3[[#This Row],[Total Touches]]*$C$4+Table3[[#This Row],[Total Bins]]*$C$5+G122*$C$6+H122*$C$7</f>
        <v>64</v>
      </c>
      <c r="K122">
        <f>$F$3-Table3[[#This Row],[Exception Time]]</f>
        <v>450</v>
      </c>
      <c r="L122" s="2">
        <f>Table3[[#This Row],[Earned Time]]/Table3[[#This Row],[Actual Time]]</f>
        <v>0.14222222222222222</v>
      </c>
    </row>
    <row r="123" spans="2:12" x14ac:dyDescent="0.25">
      <c r="B123" t="s">
        <v>73</v>
      </c>
      <c r="C123" t="s">
        <v>59</v>
      </c>
      <c r="D123" t="s">
        <v>13</v>
      </c>
      <c r="E123">
        <v>257</v>
      </c>
      <c r="F123">
        <v>22</v>
      </c>
      <c r="G123">
        <v>11</v>
      </c>
      <c r="H123">
        <v>1</v>
      </c>
      <c r="I123">
        <f>Table3[[#This Row],[Total Touches]]*$C$4+Table3[[#This Row],[Total Bins]]*$C$5+G123*$C$6+H123*$C$7</f>
        <v>56.85</v>
      </c>
      <c r="K123">
        <f>$F$3-Table3[[#This Row],[Exception Time]]</f>
        <v>450</v>
      </c>
      <c r="L123" s="2">
        <f>Table3[[#This Row],[Earned Time]]/Table3[[#This Row],[Actual Time]]</f>
        <v>0.12633333333333333</v>
      </c>
    </row>
    <row r="124" spans="2:12" x14ac:dyDescent="0.25">
      <c r="B124" t="s">
        <v>125</v>
      </c>
      <c r="C124" t="s">
        <v>18</v>
      </c>
      <c r="D124" t="s">
        <v>13</v>
      </c>
      <c r="E124">
        <v>59</v>
      </c>
      <c r="F124">
        <v>39</v>
      </c>
      <c r="G124">
        <v>11</v>
      </c>
      <c r="H124">
        <v>3</v>
      </c>
      <c r="I124">
        <f>Table3[[#This Row],[Total Touches]]*$C$4+Table3[[#This Row],[Total Bins]]*$C$5+G124*$C$6+H124*$C$7</f>
        <v>53.8</v>
      </c>
      <c r="K124">
        <f>$F$3-Table3[[#This Row],[Exception Time]]</f>
        <v>450</v>
      </c>
      <c r="L124" s="2">
        <f>Table3[[#This Row],[Earned Time]]/Table3[[#This Row],[Actual Time]]</f>
        <v>0.11955555555555555</v>
      </c>
    </row>
    <row r="125" spans="2:12" x14ac:dyDescent="0.25">
      <c r="B125" t="s">
        <v>141</v>
      </c>
      <c r="C125" t="s">
        <v>59</v>
      </c>
      <c r="D125" t="s">
        <v>13</v>
      </c>
      <c r="E125">
        <v>22</v>
      </c>
      <c r="F125">
        <v>16</v>
      </c>
      <c r="G125">
        <v>16</v>
      </c>
      <c r="H125">
        <v>7</v>
      </c>
      <c r="I125">
        <f>Table3[[#This Row],[Total Touches]]*$C$4+Table3[[#This Row],[Total Bins]]*$C$5+G125*$C$6+H125*$C$7</f>
        <v>46.599999999999994</v>
      </c>
      <c r="K125">
        <f>$F$3-Table3[[#This Row],[Exception Time]]</f>
        <v>450</v>
      </c>
      <c r="L125" s="2">
        <f>Table3[[#This Row],[Earned Time]]/Table3[[#This Row],[Actual Time]]</f>
        <v>0.10355555555555554</v>
      </c>
    </row>
    <row r="126" spans="2:12" x14ac:dyDescent="0.25">
      <c r="B126" t="s">
        <v>87</v>
      </c>
      <c r="C126" t="s">
        <v>59</v>
      </c>
      <c r="D126" t="s">
        <v>13</v>
      </c>
      <c r="E126">
        <v>15</v>
      </c>
      <c r="F126">
        <v>13</v>
      </c>
      <c r="G126">
        <v>13</v>
      </c>
      <c r="H126">
        <v>10</v>
      </c>
      <c r="I126">
        <f>Table3[[#This Row],[Total Touches]]*$C$4+Table3[[#This Row],[Total Bins]]*$C$5+G126*$C$6+H126*$C$7</f>
        <v>46.2</v>
      </c>
      <c r="K126">
        <f>$F$3-Table3[[#This Row],[Exception Time]]</f>
        <v>450</v>
      </c>
      <c r="L126" s="2">
        <f>Table3[[#This Row],[Earned Time]]/Table3[[#This Row],[Actual Time]]</f>
        <v>0.10266666666666667</v>
      </c>
    </row>
    <row r="127" spans="2:12" x14ac:dyDescent="0.25">
      <c r="B127" t="s">
        <v>113</v>
      </c>
      <c r="C127" t="s">
        <v>102</v>
      </c>
      <c r="D127" t="s">
        <v>13</v>
      </c>
      <c r="E127">
        <v>43</v>
      </c>
      <c r="F127">
        <v>19</v>
      </c>
      <c r="G127">
        <v>13</v>
      </c>
      <c r="H127">
        <v>5</v>
      </c>
      <c r="I127">
        <f>Table3[[#This Row],[Total Touches]]*$C$4+Table3[[#This Row],[Total Bins]]*$C$5+G127*$C$6+H127*$C$7</f>
        <v>43.5</v>
      </c>
      <c r="K127">
        <f>$F$3-Table3[[#This Row],[Exception Time]]</f>
        <v>450</v>
      </c>
      <c r="L127" s="2">
        <f>Table3[[#This Row],[Earned Time]]/Table3[[#This Row],[Actual Time]]</f>
        <v>9.6666666666666665E-2</v>
      </c>
    </row>
    <row r="128" spans="2:12" x14ac:dyDescent="0.25">
      <c r="B128" t="s">
        <v>89</v>
      </c>
      <c r="C128" t="s">
        <v>59</v>
      </c>
      <c r="D128" t="s">
        <v>13</v>
      </c>
      <c r="E128">
        <v>28</v>
      </c>
      <c r="F128">
        <v>17</v>
      </c>
      <c r="G128">
        <v>13</v>
      </c>
      <c r="H128">
        <v>6</v>
      </c>
      <c r="I128">
        <f>Table3[[#This Row],[Total Touches]]*$C$4+Table3[[#This Row],[Total Bins]]*$C$5+G128*$C$6+H128*$C$7</f>
        <v>42.5</v>
      </c>
      <c r="K128">
        <f>$F$3-Table3[[#This Row],[Exception Time]]</f>
        <v>450</v>
      </c>
      <c r="L128" s="2">
        <f>Table3[[#This Row],[Earned Time]]/Table3[[#This Row],[Actual Time]]</f>
        <v>9.4444444444444442E-2</v>
      </c>
    </row>
    <row r="129" spans="2:12" x14ac:dyDescent="0.25">
      <c r="B129" t="s">
        <v>78</v>
      </c>
      <c r="C129" t="s">
        <v>59</v>
      </c>
      <c r="D129" t="s">
        <v>13</v>
      </c>
      <c r="E129">
        <v>22</v>
      </c>
      <c r="F129">
        <v>21</v>
      </c>
      <c r="G129">
        <v>13</v>
      </c>
      <c r="H129">
        <v>4</v>
      </c>
      <c r="I129">
        <f>Table3[[#This Row],[Total Touches]]*$C$4+Table3[[#This Row],[Total Bins]]*$C$5+G129*$C$6+H129*$C$7</f>
        <v>40.9</v>
      </c>
      <c r="K129">
        <f>$F$3-Table3[[#This Row],[Exception Time]]</f>
        <v>450</v>
      </c>
      <c r="L129" s="2">
        <f>Table3[[#This Row],[Earned Time]]/Table3[[#This Row],[Actual Time]]</f>
        <v>9.088888888888888E-2</v>
      </c>
    </row>
    <row r="130" spans="2:12" x14ac:dyDescent="0.25">
      <c r="B130" t="s">
        <v>148</v>
      </c>
      <c r="C130" t="s">
        <v>59</v>
      </c>
      <c r="D130" t="s">
        <v>13</v>
      </c>
      <c r="E130">
        <v>96</v>
      </c>
      <c r="F130">
        <v>14</v>
      </c>
      <c r="G130">
        <v>8</v>
      </c>
      <c r="H130">
        <v>1</v>
      </c>
      <c r="I130">
        <f>Table3[[#This Row],[Total Touches]]*$C$4+Table3[[#This Row],[Total Bins]]*$C$5+G130*$C$6+H130*$C$7</f>
        <v>31.3</v>
      </c>
      <c r="K130">
        <f>$F$3-Table3[[#This Row],[Exception Time]]</f>
        <v>450</v>
      </c>
      <c r="L130" s="2">
        <f>Table3[[#This Row],[Earned Time]]/Table3[[#This Row],[Actual Time]]</f>
        <v>6.9555555555555551E-2</v>
      </c>
    </row>
    <row r="131" spans="2:12" x14ac:dyDescent="0.25">
      <c r="B131" t="s">
        <v>144</v>
      </c>
      <c r="C131" t="s">
        <v>59</v>
      </c>
      <c r="D131" t="s">
        <v>13</v>
      </c>
      <c r="E131">
        <v>120</v>
      </c>
      <c r="F131">
        <v>12</v>
      </c>
      <c r="G131">
        <v>7</v>
      </c>
      <c r="H131">
        <v>1</v>
      </c>
      <c r="I131">
        <f>Table3[[#This Row],[Total Touches]]*$C$4+Table3[[#This Row],[Total Bins]]*$C$5+G131*$C$6+H131*$C$7</f>
        <v>31.049999999999997</v>
      </c>
      <c r="K131">
        <f>$F$3-Table3[[#This Row],[Exception Time]]</f>
        <v>450</v>
      </c>
      <c r="L131" s="2">
        <f>Table3[[#This Row],[Earned Time]]/Table3[[#This Row],[Actual Time]]</f>
        <v>6.8999999999999992E-2</v>
      </c>
    </row>
    <row r="132" spans="2:12" x14ac:dyDescent="0.25">
      <c r="B132" t="s">
        <v>60</v>
      </c>
      <c r="C132" t="s">
        <v>59</v>
      </c>
      <c r="D132" t="s">
        <v>13</v>
      </c>
      <c r="E132">
        <v>121</v>
      </c>
      <c r="F132">
        <v>13</v>
      </c>
      <c r="G132">
        <v>6</v>
      </c>
      <c r="H132">
        <v>1</v>
      </c>
      <c r="I132">
        <f>Table3[[#This Row],[Total Touches]]*$C$4+Table3[[#This Row],[Total Bins]]*$C$5+G132*$C$6+H132*$C$7</f>
        <v>30.75</v>
      </c>
      <c r="K132">
        <f>$F$3-Table3[[#This Row],[Exception Time]]</f>
        <v>450</v>
      </c>
      <c r="L132" s="2">
        <f>Table3[[#This Row],[Earned Time]]/Table3[[#This Row],[Actual Time]]</f>
        <v>6.8333333333333329E-2</v>
      </c>
    </row>
    <row r="133" spans="2:12" x14ac:dyDescent="0.25">
      <c r="B133" t="s">
        <v>150</v>
      </c>
      <c r="C133" t="s">
        <v>102</v>
      </c>
      <c r="D133" t="s">
        <v>13</v>
      </c>
      <c r="E133">
        <v>164</v>
      </c>
      <c r="F133">
        <v>9</v>
      </c>
      <c r="G133">
        <v>3</v>
      </c>
      <c r="H133">
        <v>1</v>
      </c>
      <c r="I133">
        <f>Table3[[#This Row],[Total Touches]]*$C$4+Table3[[#This Row],[Total Bins]]*$C$5+G133*$C$6+H133*$C$7</f>
        <v>28.6</v>
      </c>
      <c r="K133">
        <f>$F$3-Table3[[#This Row],[Exception Time]]</f>
        <v>450</v>
      </c>
      <c r="L133" s="2">
        <f>Table3[[#This Row],[Earned Time]]/Table3[[#This Row],[Actual Time]]</f>
        <v>6.355555555555556E-2</v>
      </c>
    </row>
    <row r="134" spans="2:12" x14ac:dyDescent="0.25">
      <c r="B134" t="s">
        <v>147</v>
      </c>
      <c r="C134" t="s">
        <v>59</v>
      </c>
      <c r="D134" t="s">
        <v>13</v>
      </c>
      <c r="E134">
        <v>7</v>
      </c>
      <c r="F134">
        <v>6</v>
      </c>
      <c r="G134">
        <v>6</v>
      </c>
      <c r="H134">
        <v>4</v>
      </c>
      <c r="I134">
        <f>Table3[[#This Row],[Total Touches]]*$C$4+Table3[[#This Row],[Total Bins]]*$C$5+G134*$C$6+H134*$C$7</f>
        <v>20.100000000000001</v>
      </c>
      <c r="K134">
        <f>$F$3-Table3[[#This Row],[Exception Time]]</f>
        <v>450</v>
      </c>
      <c r="L134" s="2">
        <f>Table3[[#This Row],[Earned Time]]/Table3[[#This Row],[Actual Time]]</f>
        <v>4.4666666666666667E-2</v>
      </c>
    </row>
    <row r="135" spans="2:12" x14ac:dyDescent="0.25">
      <c r="B135" t="s">
        <v>145</v>
      </c>
      <c r="C135" t="s">
        <v>59</v>
      </c>
      <c r="D135" t="s">
        <v>13</v>
      </c>
      <c r="E135">
        <v>19</v>
      </c>
      <c r="F135">
        <v>4</v>
      </c>
      <c r="G135">
        <v>4</v>
      </c>
      <c r="H135">
        <v>2</v>
      </c>
      <c r="I135">
        <f>Table3[[#This Row],[Total Touches]]*$C$4+Table3[[#This Row],[Total Bins]]*$C$5+G135*$C$6+H135*$C$7</f>
        <v>13.5</v>
      </c>
      <c r="K135">
        <f>$F$3-Table3[[#This Row],[Exception Time]]</f>
        <v>450</v>
      </c>
      <c r="L135" s="2">
        <f>Table3[[#This Row],[Earned Time]]/Table3[[#This Row],[Actual Time]]</f>
        <v>0.03</v>
      </c>
    </row>
    <row r="136" spans="2:12" x14ac:dyDescent="0.25">
      <c r="B136" t="s">
        <v>146</v>
      </c>
      <c r="C136" t="s">
        <v>59</v>
      </c>
      <c r="D136" t="s">
        <v>13</v>
      </c>
      <c r="E136">
        <v>2</v>
      </c>
      <c r="F136">
        <v>1</v>
      </c>
      <c r="G136">
        <v>1</v>
      </c>
      <c r="H136">
        <v>1</v>
      </c>
      <c r="I136">
        <f>Table3[[#This Row],[Total Touches]]*$C$4+Table3[[#This Row],[Total Bins]]*$C$5+G136*$C$6+H136*$C$7</f>
        <v>4.0999999999999996</v>
      </c>
      <c r="K136">
        <f>$F$3-Table3[[#This Row],[Exception Time]]</f>
        <v>450</v>
      </c>
      <c r="L136" s="2">
        <f>Table3[[#This Row],[Earned Time]]/Table3[[#This Row],[Actual Time]]</f>
        <v>9.1111111111111098E-3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D99E-4BF4-4CC1-BD53-740EF1924916}">
  <dimension ref="A2:M114"/>
  <sheetViews>
    <sheetView workbookViewId="0">
      <selection activeCell="E1" sqref="E1"/>
    </sheetView>
  </sheetViews>
  <sheetFormatPr defaultRowHeight="15" x14ac:dyDescent="0.25"/>
  <cols>
    <col min="1" max="1" width="30.75" bestFit="1" customWidth="1"/>
    <col min="2" max="2" width="15" bestFit="1" customWidth="1"/>
    <col min="3" max="3" width="16.875" bestFit="1" customWidth="1"/>
    <col min="4" max="4" width="38.125" bestFit="1" customWidth="1"/>
    <col min="5" max="5" width="13.625" bestFit="1" customWidth="1"/>
    <col min="6" max="6" width="15.625" bestFit="1" customWidth="1"/>
    <col min="7" max="7" width="14" bestFit="1" customWidth="1"/>
    <col min="8" max="8" width="17" bestFit="1" customWidth="1"/>
    <col min="9" max="9" width="15.75" customWidth="1"/>
    <col min="10" max="10" width="17" bestFit="1" customWidth="1"/>
    <col min="11" max="11" width="16" customWidth="1"/>
    <col min="12" max="12" width="15.125" bestFit="1" customWidth="1"/>
    <col min="13" max="13" width="15.75" bestFit="1" customWidth="1"/>
  </cols>
  <sheetData>
    <row r="2" spans="1:13" x14ac:dyDescent="0.25">
      <c r="A2" s="1" t="s">
        <v>165</v>
      </c>
      <c r="B2" s="8">
        <v>0.29166666666666669</v>
      </c>
      <c r="I2" s="1" t="s">
        <v>166</v>
      </c>
      <c r="J2" s="9" t="str">
        <f ca="1">TEXT(NOW(), "hh:mm:ss")</f>
        <v>12:41:20</v>
      </c>
    </row>
    <row r="3" spans="1:13" ht="20.25" thickBot="1" x14ac:dyDescent="0.3">
      <c r="A3" s="12" t="s">
        <v>167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5.75" thickTop="1" x14ac:dyDescent="0.25">
      <c r="A4" t="s">
        <v>6</v>
      </c>
      <c r="B4" t="s">
        <v>119</v>
      </c>
      <c r="C4" t="s">
        <v>7</v>
      </c>
      <c r="D4" t="s">
        <v>8</v>
      </c>
      <c r="E4" t="s">
        <v>9</v>
      </c>
      <c r="F4" t="s">
        <v>164</v>
      </c>
      <c r="G4" t="s">
        <v>10</v>
      </c>
      <c r="H4" t="s">
        <v>11</v>
      </c>
      <c r="I4" t="s">
        <v>14</v>
      </c>
      <c r="J4" s="5" t="s">
        <v>15</v>
      </c>
      <c r="K4" s="5" t="s">
        <v>156</v>
      </c>
      <c r="L4" t="s">
        <v>157</v>
      </c>
      <c r="M4" t="s">
        <v>152</v>
      </c>
    </row>
    <row r="5" spans="1:13" hidden="1" x14ac:dyDescent="0.25">
      <c r="A5" s="4" t="s">
        <v>70</v>
      </c>
      <c r="B5" s="4" t="s">
        <v>59</v>
      </c>
      <c r="C5" s="4" t="s">
        <v>13</v>
      </c>
      <c r="D5">
        <v>493</v>
      </c>
      <c r="E5">
        <v>207</v>
      </c>
      <c r="F5">
        <v>2.3816425120772946</v>
      </c>
      <c r="G5">
        <v>98</v>
      </c>
      <c r="H5">
        <v>27</v>
      </c>
      <c r="I5">
        <v>371.25</v>
      </c>
      <c r="J5" s="7">
        <f ca="1">ROUND(($J$2-$B$2)*24*60, 0)</f>
        <v>341</v>
      </c>
      <c r="L5">
        <f ca="1">Current_Day[[#This Row],[Available Time]]-K5</f>
        <v>341</v>
      </c>
      <c r="M5" s="2">
        <f ca="1">Current_Day[[#This Row],[Earned Time]]/Current_Day[[#This Row],[Actual Time]]</f>
        <v>1.0887096774193548</v>
      </c>
    </row>
    <row r="6" spans="1:13" hidden="1" x14ac:dyDescent="0.25">
      <c r="A6" s="4" t="s">
        <v>69</v>
      </c>
      <c r="B6" s="4" t="s">
        <v>59</v>
      </c>
      <c r="C6" s="4" t="s">
        <v>13</v>
      </c>
      <c r="D6">
        <v>339</v>
      </c>
      <c r="E6">
        <v>132</v>
      </c>
      <c r="F6">
        <v>2.5681818181818183</v>
      </c>
      <c r="G6">
        <v>104</v>
      </c>
      <c r="H6">
        <v>44</v>
      </c>
      <c r="I6">
        <v>340.5</v>
      </c>
      <c r="J6" s="7">
        <f t="shared" ref="J6:J69" ca="1" si="0">ROUND(($J$2-$B$2)*24*60, 0)</f>
        <v>341</v>
      </c>
      <c r="L6">
        <f ca="1">Current_Day[[#This Row],[Available Time]]-K6</f>
        <v>341</v>
      </c>
      <c r="M6" s="2">
        <f ca="1">Current_Day[[#This Row],[Earned Time]]/Current_Day[[#This Row],[Actual Time]]</f>
        <v>0.99853372434017595</v>
      </c>
    </row>
    <row r="7" spans="1:13" x14ac:dyDescent="0.25">
      <c r="A7" s="4" t="s">
        <v>56</v>
      </c>
      <c r="B7" s="4" t="s">
        <v>18</v>
      </c>
      <c r="C7" s="4" t="s">
        <v>13</v>
      </c>
      <c r="D7">
        <v>264</v>
      </c>
      <c r="E7">
        <v>183</v>
      </c>
      <c r="F7" s="7">
        <v>1.4426229508196722</v>
      </c>
      <c r="G7">
        <v>84</v>
      </c>
      <c r="H7">
        <v>38</v>
      </c>
      <c r="I7">
        <v>336.25</v>
      </c>
      <c r="J7" s="7">
        <f t="shared" ca="1" si="0"/>
        <v>341</v>
      </c>
      <c r="L7">
        <f ca="1">Current_Day[[#This Row],[Available Time]]-K7</f>
        <v>341</v>
      </c>
      <c r="M7" s="2">
        <f ca="1">Current_Day[[#This Row],[Earned Time]]/Current_Day[[#This Row],[Actual Time]]</f>
        <v>0.98607038123167157</v>
      </c>
    </row>
    <row r="8" spans="1:13" x14ac:dyDescent="0.25">
      <c r="A8" s="4" t="s">
        <v>38</v>
      </c>
      <c r="B8" s="4" t="s">
        <v>18</v>
      </c>
      <c r="C8" s="4" t="s">
        <v>13</v>
      </c>
      <c r="D8">
        <v>309</v>
      </c>
      <c r="E8">
        <v>221</v>
      </c>
      <c r="F8" s="7">
        <v>1.3981900452488687</v>
      </c>
      <c r="G8">
        <v>94</v>
      </c>
      <c r="H8">
        <v>13</v>
      </c>
      <c r="I8">
        <v>330.75</v>
      </c>
      <c r="J8" s="7">
        <f t="shared" ca="1" si="0"/>
        <v>341</v>
      </c>
      <c r="L8">
        <f ca="1">Current_Day[[#This Row],[Available Time]]-K8</f>
        <v>341</v>
      </c>
      <c r="M8" s="2">
        <f ca="1">Current_Day[[#This Row],[Earned Time]]/Current_Day[[#This Row],[Actual Time]]</f>
        <v>0.96994134897360706</v>
      </c>
    </row>
    <row r="9" spans="1:13" hidden="1" x14ac:dyDescent="0.25">
      <c r="A9" s="4" t="s">
        <v>58</v>
      </c>
      <c r="B9" s="4" t="s">
        <v>59</v>
      </c>
      <c r="C9" s="4" t="s">
        <v>13</v>
      </c>
      <c r="D9">
        <v>477</v>
      </c>
      <c r="E9">
        <v>163</v>
      </c>
      <c r="F9">
        <v>2.9263803680981595</v>
      </c>
      <c r="G9">
        <v>97</v>
      </c>
      <c r="H9">
        <v>24</v>
      </c>
      <c r="I9">
        <v>329.5</v>
      </c>
      <c r="J9" s="7">
        <f t="shared" ca="1" si="0"/>
        <v>341</v>
      </c>
      <c r="L9">
        <f ca="1">Current_Day[[#This Row],[Available Time]]-K9</f>
        <v>341</v>
      </c>
      <c r="M9" s="2">
        <f ca="1">Current_Day[[#This Row],[Earned Time]]/Current_Day[[#This Row],[Actual Time]]</f>
        <v>0.96627565982404695</v>
      </c>
    </row>
    <row r="10" spans="1:13" x14ac:dyDescent="0.25">
      <c r="A10" s="4" t="s">
        <v>37</v>
      </c>
      <c r="B10" s="4" t="s">
        <v>18</v>
      </c>
      <c r="C10" s="4" t="s">
        <v>13</v>
      </c>
      <c r="D10">
        <v>357</v>
      </c>
      <c r="E10">
        <v>269</v>
      </c>
      <c r="F10" s="7">
        <v>1.3271375464684014</v>
      </c>
      <c r="G10">
        <v>70</v>
      </c>
      <c r="H10">
        <v>4</v>
      </c>
      <c r="I10">
        <v>325.95</v>
      </c>
      <c r="J10" s="7">
        <f t="shared" ca="1" si="0"/>
        <v>341</v>
      </c>
      <c r="L10">
        <f ca="1">Current_Day[[#This Row],[Available Time]]-K10</f>
        <v>341</v>
      </c>
      <c r="M10" s="2">
        <f ca="1">Current_Day[[#This Row],[Earned Time]]/Current_Day[[#This Row],[Actual Time]]</f>
        <v>0.95586510263929614</v>
      </c>
    </row>
    <row r="11" spans="1:13" hidden="1" x14ac:dyDescent="0.25">
      <c r="A11" s="4" t="s">
        <v>103</v>
      </c>
      <c r="B11" s="4" t="s">
        <v>102</v>
      </c>
      <c r="C11" s="4" t="s">
        <v>13</v>
      </c>
      <c r="D11">
        <v>2194</v>
      </c>
      <c r="E11">
        <v>69</v>
      </c>
      <c r="F11">
        <v>31.797101449275363</v>
      </c>
      <c r="G11">
        <v>29</v>
      </c>
      <c r="H11">
        <v>8</v>
      </c>
      <c r="I11">
        <v>320.5</v>
      </c>
      <c r="J11" s="7">
        <f t="shared" ca="1" si="0"/>
        <v>341</v>
      </c>
      <c r="L11">
        <f ca="1">Current_Day[[#This Row],[Available Time]]-K11</f>
        <v>341</v>
      </c>
      <c r="M11" s="2">
        <f ca="1">Current_Day[[#This Row],[Earned Time]]/Current_Day[[#This Row],[Actual Time]]</f>
        <v>0.93988269794721413</v>
      </c>
    </row>
    <row r="12" spans="1:13" x14ac:dyDescent="0.25">
      <c r="A12" s="4" t="s">
        <v>16</v>
      </c>
      <c r="B12" s="4" t="s">
        <v>18</v>
      </c>
      <c r="C12" s="4" t="s">
        <v>13</v>
      </c>
      <c r="D12">
        <v>400</v>
      </c>
      <c r="E12">
        <v>254</v>
      </c>
      <c r="F12" s="7">
        <v>1.5748031496062993</v>
      </c>
      <c r="G12">
        <v>58</v>
      </c>
      <c r="H12">
        <v>5</v>
      </c>
      <c r="I12">
        <v>307.2</v>
      </c>
      <c r="J12" s="7">
        <f t="shared" ca="1" si="0"/>
        <v>341</v>
      </c>
      <c r="L12">
        <f ca="1">Current_Day[[#This Row],[Available Time]]-K12</f>
        <v>341</v>
      </c>
      <c r="M12" s="2">
        <f ca="1">Current_Day[[#This Row],[Earned Time]]/Current_Day[[#This Row],[Actual Time]]</f>
        <v>0.90087976539589443</v>
      </c>
    </row>
    <row r="13" spans="1:13" x14ac:dyDescent="0.25">
      <c r="A13" s="4" t="s">
        <v>134</v>
      </c>
      <c r="B13" s="4" t="s">
        <v>18</v>
      </c>
      <c r="C13" s="4" t="s">
        <v>13</v>
      </c>
      <c r="D13">
        <v>393</v>
      </c>
      <c r="E13">
        <v>220</v>
      </c>
      <c r="F13" s="7">
        <v>1.7863636363636364</v>
      </c>
      <c r="G13">
        <v>62</v>
      </c>
      <c r="H13">
        <v>10</v>
      </c>
      <c r="I13">
        <v>295.60000000000002</v>
      </c>
      <c r="J13" s="7">
        <f t="shared" ca="1" si="0"/>
        <v>341</v>
      </c>
      <c r="L13">
        <f ca="1">Current_Day[[#This Row],[Available Time]]-K13</f>
        <v>341</v>
      </c>
      <c r="M13" s="2">
        <f ca="1">Current_Day[[#This Row],[Earned Time]]/Current_Day[[#This Row],[Actual Time]]</f>
        <v>0.86686217008797661</v>
      </c>
    </row>
    <row r="14" spans="1:13" x14ac:dyDescent="0.25">
      <c r="A14" s="4" t="s">
        <v>133</v>
      </c>
      <c r="B14" s="4" t="s">
        <v>18</v>
      </c>
      <c r="C14" s="4" t="s">
        <v>13</v>
      </c>
      <c r="D14">
        <v>254</v>
      </c>
      <c r="E14">
        <v>178</v>
      </c>
      <c r="F14" s="7">
        <v>1.4269662921348314</v>
      </c>
      <c r="G14">
        <v>91</v>
      </c>
      <c r="H14">
        <v>15</v>
      </c>
      <c r="I14">
        <v>293.55</v>
      </c>
      <c r="J14" s="7">
        <f t="shared" ca="1" si="0"/>
        <v>341</v>
      </c>
      <c r="L14">
        <f ca="1">Current_Day[[#This Row],[Available Time]]-K14</f>
        <v>341</v>
      </c>
      <c r="M14" s="2">
        <f ca="1">Current_Day[[#This Row],[Earned Time]]/Current_Day[[#This Row],[Actual Time]]</f>
        <v>0.86085043988269794</v>
      </c>
    </row>
    <row r="15" spans="1:13" hidden="1" x14ac:dyDescent="0.25">
      <c r="A15" s="4" t="s">
        <v>73</v>
      </c>
      <c r="B15" s="4" t="s">
        <v>59</v>
      </c>
      <c r="C15" s="4" t="s">
        <v>13</v>
      </c>
      <c r="D15">
        <v>168</v>
      </c>
      <c r="E15">
        <v>119</v>
      </c>
      <c r="F15">
        <v>1.411764705882353</v>
      </c>
      <c r="G15">
        <v>100</v>
      </c>
      <c r="H15">
        <v>34</v>
      </c>
      <c r="I15">
        <v>289.04999999999995</v>
      </c>
      <c r="J15" s="7">
        <f t="shared" ca="1" si="0"/>
        <v>341</v>
      </c>
      <c r="L15">
        <f ca="1">Current_Day[[#This Row],[Available Time]]-K15</f>
        <v>341</v>
      </c>
      <c r="M15" s="2">
        <f ca="1">Current_Day[[#This Row],[Earned Time]]/Current_Day[[#This Row],[Actual Time]]</f>
        <v>0.84765395894428142</v>
      </c>
    </row>
    <row r="16" spans="1:13" x14ac:dyDescent="0.25">
      <c r="A16" s="4" t="s">
        <v>48</v>
      </c>
      <c r="B16" s="4" t="s">
        <v>18</v>
      </c>
      <c r="C16" s="4" t="s">
        <v>13</v>
      </c>
      <c r="D16">
        <v>235</v>
      </c>
      <c r="E16">
        <v>138</v>
      </c>
      <c r="F16" s="7">
        <v>1.7028985507246377</v>
      </c>
      <c r="G16">
        <v>79</v>
      </c>
      <c r="H16">
        <v>32</v>
      </c>
      <c r="I16">
        <v>281.85000000000002</v>
      </c>
      <c r="J16" s="7">
        <f t="shared" ca="1" si="0"/>
        <v>341</v>
      </c>
      <c r="L16">
        <f ca="1">Current_Day[[#This Row],[Available Time]]-K16</f>
        <v>341</v>
      </c>
      <c r="M16" s="2">
        <f ca="1">Current_Day[[#This Row],[Earned Time]]/Current_Day[[#This Row],[Actual Time]]</f>
        <v>0.82653958944281536</v>
      </c>
    </row>
    <row r="17" spans="1:13" x14ac:dyDescent="0.25">
      <c r="A17" s="4" t="s">
        <v>50</v>
      </c>
      <c r="B17" s="4" t="s">
        <v>18</v>
      </c>
      <c r="C17" s="4" t="s">
        <v>13</v>
      </c>
      <c r="D17">
        <v>230</v>
      </c>
      <c r="E17">
        <v>163</v>
      </c>
      <c r="F17" s="7">
        <v>1.4110429447852761</v>
      </c>
      <c r="G17">
        <v>84</v>
      </c>
      <c r="H17">
        <v>17</v>
      </c>
      <c r="I17">
        <v>275.85000000000002</v>
      </c>
      <c r="J17" s="7">
        <f t="shared" ca="1" si="0"/>
        <v>341</v>
      </c>
      <c r="L17">
        <f ca="1">Current_Day[[#This Row],[Available Time]]-K17</f>
        <v>341</v>
      </c>
      <c r="M17" s="2">
        <f ca="1">Current_Day[[#This Row],[Earned Time]]/Current_Day[[#This Row],[Actual Time]]</f>
        <v>0.8089442815249267</v>
      </c>
    </row>
    <row r="18" spans="1:13" x14ac:dyDescent="0.25">
      <c r="A18" s="4" t="s">
        <v>57</v>
      </c>
      <c r="B18" s="4" t="s">
        <v>18</v>
      </c>
      <c r="C18" s="4" t="s">
        <v>13</v>
      </c>
      <c r="D18">
        <v>468</v>
      </c>
      <c r="E18">
        <v>204</v>
      </c>
      <c r="F18" s="7">
        <v>2.2941176470588234</v>
      </c>
      <c r="G18">
        <v>54</v>
      </c>
      <c r="H18">
        <v>5</v>
      </c>
      <c r="I18">
        <v>271.89999999999998</v>
      </c>
      <c r="J18" s="7">
        <f t="shared" ca="1" si="0"/>
        <v>341</v>
      </c>
      <c r="L18">
        <f ca="1">Current_Day[[#This Row],[Available Time]]-K18</f>
        <v>341</v>
      </c>
      <c r="M18" s="2">
        <f ca="1">Current_Day[[#This Row],[Earned Time]]/Current_Day[[#This Row],[Actual Time]]</f>
        <v>0.79736070381231661</v>
      </c>
    </row>
    <row r="19" spans="1:13" x14ac:dyDescent="0.25">
      <c r="A19" s="4" t="s">
        <v>40</v>
      </c>
      <c r="B19" s="4" t="s">
        <v>18</v>
      </c>
      <c r="C19" s="4" t="s">
        <v>13</v>
      </c>
      <c r="D19">
        <v>298</v>
      </c>
      <c r="E19">
        <v>207</v>
      </c>
      <c r="F19" s="7">
        <v>1.4396135265700483</v>
      </c>
      <c r="G19">
        <v>59</v>
      </c>
      <c r="H19">
        <v>7</v>
      </c>
      <c r="I19">
        <v>266.89999999999998</v>
      </c>
      <c r="J19" s="7">
        <f t="shared" ca="1" si="0"/>
        <v>341</v>
      </c>
      <c r="L19">
        <f ca="1">Current_Day[[#This Row],[Available Time]]-K19</f>
        <v>341</v>
      </c>
      <c r="M19" s="2">
        <f ca="1">Current_Day[[#This Row],[Earned Time]]/Current_Day[[#This Row],[Actual Time]]</f>
        <v>0.78269794721407615</v>
      </c>
    </row>
    <row r="20" spans="1:13" x14ac:dyDescent="0.25">
      <c r="A20" s="4" t="s">
        <v>160</v>
      </c>
      <c r="B20" s="4" t="s">
        <v>18</v>
      </c>
      <c r="C20" s="4" t="s">
        <v>13</v>
      </c>
      <c r="D20">
        <v>281</v>
      </c>
      <c r="E20">
        <v>203</v>
      </c>
      <c r="F20" s="7">
        <v>1.3842364532019704</v>
      </c>
      <c r="G20">
        <v>35</v>
      </c>
      <c r="H20">
        <v>21</v>
      </c>
      <c r="I20">
        <v>262.60000000000002</v>
      </c>
      <c r="J20" s="7">
        <f t="shared" ca="1" si="0"/>
        <v>341</v>
      </c>
      <c r="L20">
        <f ca="1">Current_Day[[#This Row],[Available Time]]-K20</f>
        <v>341</v>
      </c>
      <c r="M20" s="2">
        <f ca="1">Current_Day[[#This Row],[Earned Time]]/Current_Day[[#This Row],[Actual Time]]</f>
        <v>0.77008797653958949</v>
      </c>
    </row>
    <row r="21" spans="1:13" x14ac:dyDescent="0.25">
      <c r="A21" s="4" t="s">
        <v>30</v>
      </c>
      <c r="B21" s="4" t="s">
        <v>18</v>
      </c>
      <c r="C21" s="4" t="s">
        <v>13</v>
      </c>
      <c r="D21">
        <v>209</v>
      </c>
      <c r="E21">
        <v>129</v>
      </c>
      <c r="F21" s="7">
        <v>1.6201550387596899</v>
      </c>
      <c r="G21">
        <v>76</v>
      </c>
      <c r="H21">
        <v>16</v>
      </c>
      <c r="I21">
        <v>237.05</v>
      </c>
      <c r="J21" s="7">
        <f t="shared" ca="1" si="0"/>
        <v>341</v>
      </c>
      <c r="L21">
        <f ca="1">Current_Day[[#This Row],[Available Time]]-K21</f>
        <v>341</v>
      </c>
      <c r="M21" s="2">
        <f ca="1">Current_Day[[#This Row],[Earned Time]]/Current_Day[[#This Row],[Actual Time]]</f>
        <v>0.69516129032258067</v>
      </c>
    </row>
    <row r="22" spans="1:13" x14ac:dyDescent="0.25">
      <c r="A22" s="4" t="s">
        <v>22</v>
      </c>
      <c r="B22" s="4" t="s">
        <v>18</v>
      </c>
      <c r="C22" s="4" t="s">
        <v>13</v>
      </c>
      <c r="D22">
        <v>257</v>
      </c>
      <c r="E22">
        <v>153</v>
      </c>
      <c r="F22" s="7">
        <v>1.6797385620915033</v>
      </c>
      <c r="G22">
        <v>58</v>
      </c>
      <c r="H22">
        <v>7</v>
      </c>
      <c r="I22">
        <v>221.14999999999998</v>
      </c>
      <c r="J22" s="7">
        <f t="shared" ca="1" si="0"/>
        <v>341</v>
      </c>
      <c r="L22">
        <f ca="1">Current_Day[[#This Row],[Available Time]]-K22</f>
        <v>341</v>
      </c>
      <c r="M22" s="2">
        <f ca="1">Current_Day[[#This Row],[Earned Time]]/Current_Day[[#This Row],[Actual Time]]</f>
        <v>0.64853372434017587</v>
      </c>
    </row>
    <row r="23" spans="1:13" hidden="1" x14ac:dyDescent="0.25">
      <c r="A23" s="4" t="s">
        <v>71</v>
      </c>
      <c r="B23" s="4" t="s">
        <v>59</v>
      </c>
      <c r="C23" s="4" t="s">
        <v>13</v>
      </c>
      <c r="D23">
        <v>109</v>
      </c>
      <c r="E23">
        <v>74</v>
      </c>
      <c r="F23">
        <v>1.472972972972973</v>
      </c>
      <c r="G23">
        <v>68</v>
      </c>
      <c r="H23">
        <v>38</v>
      </c>
      <c r="I23">
        <v>220.6</v>
      </c>
      <c r="J23" s="7">
        <f t="shared" ca="1" si="0"/>
        <v>341</v>
      </c>
      <c r="L23">
        <f ca="1">Current_Day[[#This Row],[Available Time]]-K23</f>
        <v>341</v>
      </c>
      <c r="M23" s="2">
        <f ca="1">Current_Day[[#This Row],[Earned Time]]/Current_Day[[#This Row],[Actual Time]]</f>
        <v>0.64692082111436944</v>
      </c>
    </row>
    <row r="24" spans="1:13" x14ac:dyDescent="0.25">
      <c r="A24" s="4" t="s">
        <v>45</v>
      </c>
      <c r="B24" s="4" t="s">
        <v>18</v>
      </c>
      <c r="C24" s="4" t="s">
        <v>13</v>
      </c>
      <c r="D24">
        <v>258</v>
      </c>
      <c r="E24">
        <v>169</v>
      </c>
      <c r="F24" s="7">
        <v>1.5266272189349113</v>
      </c>
      <c r="G24">
        <v>52</v>
      </c>
      <c r="H24">
        <v>3</v>
      </c>
      <c r="I24">
        <v>218.35000000000002</v>
      </c>
      <c r="J24" s="7">
        <f t="shared" ca="1" si="0"/>
        <v>341</v>
      </c>
      <c r="L24">
        <f ca="1">Current_Day[[#This Row],[Available Time]]-K24</f>
        <v>341</v>
      </c>
      <c r="M24" s="2">
        <f ca="1">Current_Day[[#This Row],[Earned Time]]/Current_Day[[#This Row],[Actual Time]]</f>
        <v>0.64032258064516134</v>
      </c>
    </row>
    <row r="25" spans="1:13" x14ac:dyDescent="0.25">
      <c r="A25" s="4" t="s">
        <v>32</v>
      </c>
      <c r="B25" s="4" t="s">
        <v>18</v>
      </c>
      <c r="C25" s="4" t="s">
        <v>13</v>
      </c>
      <c r="D25">
        <v>131</v>
      </c>
      <c r="E25">
        <v>90</v>
      </c>
      <c r="F25" s="7">
        <v>1.4555555555555555</v>
      </c>
      <c r="G25">
        <v>65</v>
      </c>
      <c r="H25">
        <v>24</v>
      </c>
      <c r="I25">
        <v>203.35</v>
      </c>
      <c r="J25" s="7">
        <f t="shared" ca="1" si="0"/>
        <v>341</v>
      </c>
      <c r="L25">
        <f ca="1">Current_Day[[#This Row],[Available Time]]-K25</f>
        <v>341</v>
      </c>
      <c r="M25" s="2">
        <f ca="1">Current_Day[[#This Row],[Earned Time]]/Current_Day[[#This Row],[Actual Time]]</f>
        <v>0.59633431085043986</v>
      </c>
    </row>
    <row r="26" spans="1:13" hidden="1" x14ac:dyDescent="0.25">
      <c r="A26" s="4" t="s">
        <v>62</v>
      </c>
      <c r="B26" s="4" t="s">
        <v>59</v>
      </c>
      <c r="C26" s="4" t="s">
        <v>13</v>
      </c>
      <c r="D26">
        <v>106</v>
      </c>
      <c r="E26">
        <v>83</v>
      </c>
      <c r="F26">
        <v>1.2771084337349397</v>
      </c>
      <c r="G26">
        <v>76</v>
      </c>
      <c r="H26">
        <v>21</v>
      </c>
      <c r="I26">
        <v>202.25</v>
      </c>
      <c r="J26" s="7">
        <f t="shared" ca="1" si="0"/>
        <v>341</v>
      </c>
      <c r="L26">
        <f ca="1">Current_Day[[#This Row],[Available Time]]-K26</f>
        <v>341</v>
      </c>
      <c r="M26" s="2">
        <f ca="1">Current_Day[[#This Row],[Earned Time]]/Current_Day[[#This Row],[Actual Time]]</f>
        <v>0.59310850439882701</v>
      </c>
    </row>
    <row r="27" spans="1:13" hidden="1" x14ac:dyDescent="0.25">
      <c r="A27" s="4" t="s">
        <v>111</v>
      </c>
      <c r="B27" s="4" t="s">
        <v>102</v>
      </c>
      <c r="C27" s="4" t="s">
        <v>13</v>
      </c>
      <c r="D27">
        <v>149</v>
      </c>
      <c r="E27">
        <v>105</v>
      </c>
      <c r="F27">
        <v>1.4190476190476191</v>
      </c>
      <c r="G27">
        <v>63</v>
      </c>
      <c r="H27">
        <v>18</v>
      </c>
      <c r="I27">
        <v>202.1</v>
      </c>
      <c r="J27" s="7">
        <f t="shared" ca="1" si="0"/>
        <v>341</v>
      </c>
      <c r="L27">
        <f ca="1">Current_Day[[#This Row],[Available Time]]-K27</f>
        <v>341</v>
      </c>
      <c r="M27" s="2">
        <f ca="1">Current_Day[[#This Row],[Earned Time]]/Current_Day[[#This Row],[Actual Time]]</f>
        <v>0.59266862170087975</v>
      </c>
    </row>
    <row r="28" spans="1:13" hidden="1" x14ac:dyDescent="0.25">
      <c r="A28" s="4" t="s">
        <v>81</v>
      </c>
      <c r="B28" s="4" t="s">
        <v>59</v>
      </c>
      <c r="C28" s="4" t="s">
        <v>13</v>
      </c>
      <c r="D28">
        <v>357</v>
      </c>
      <c r="E28">
        <v>106</v>
      </c>
      <c r="F28">
        <v>3.3679245283018866</v>
      </c>
      <c r="G28">
        <v>49</v>
      </c>
      <c r="H28">
        <v>14</v>
      </c>
      <c r="I28">
        <v>199.55</v>
      </c>
      <c r="J28" s="7">
        <f t="shared" ca="1" si="0"/>
        <v>341</v>
      </c>
      <c r="L28">
        <f ca="1">Current_Day[[#This Row],[Available Time]]-K28</f>
        <v>341</v>
      </c>
      <c r="M28" s="2">
        <f ca="1">Current_Day[[#This Row],[Earned Time]]/Current_Day[[#This Row],[Actual Time]]</f>
        <v>0.58519061583577714</v>
      </c>
    </row>
    <row r="29" spans="1:13" x14ac:dyDescent="0.25">
      <c r="A29" s="4" t="s">
        <v>12</v>
      </c>
      <c r="B29" s="4" t="s">
        <v>18</v>
      </c>
      <c r="C29" s="4" t="s">
        <v>13</v>
      </c>
      <c r="D29">
        <v>115</v>
      </c>
      <c r="E29">
        <v>87</v>
      </c>
      <c r="F29" s="7">
        <v>1.3218390804597702</v>
      </c>
      <c r="G29">
        <v>61</v>
      </c>
      <c r="H29">
        <v>26</v>
      </c>
      <c r="I29">
        <v>198.89999999999998</v>
      </c>
      <c r="J29" s="7">
        <f t="shared" ca="1" si="0"/>
        <v>341</v>
      </c>
      <c r="L29">
        <f ca="1">Current_Day[[#This Row],[Available Time]]-K29</f>
        <v>341</v>
      </c>
      <c r="M29" s="2">
        <f ca="1">Current_Day[[#This Row],[Earned Time]]/Current_Day[[#This Row],[Actual Time]]</f>
        <v>0.58328445747800584</v>
      </c>
    </row>
    <row r="30" spans="1:13" x14ac:dyDescent="0.25">
      <c r="A30" s="4" t="s">
        <v>20</v>
      </c>
      <c r="B30" s="4" t="s">
        <v>18</v>
      </c>
      <c r="C30" s="4" t="s">
        <v>13</v>
      </c>
      <c r="D30">
        <v>183</v>
      </c>
      <c r="E30">
        <v>121</v>
      </c>
      <c r="F30" s="7">
        <v>1.5123966942148761</v>
      </c>
      <c r="G30">
        <v>53</v>
      </c>
      <c r="H30">
        <v>8</v>
      </c>
      <c r="I30">
        <v>186</v>
      </c>
      <c r="J30" s="7">
        <f t="shared" ca="1" si="0"/>
        <v>341</v>
      </c>
      <c r="L30">
        <f ca="1">Current_Day[[#This Row],[Available Time]]-K30</f>
        <v>341</v>
      </c>
      <c r="M30" s="2">
        <f ca="1">Current_Day[[#This Row],[Earned Time]]/Current_Day[[#This Row],[Actual Time]]</f>
        <v>0.54545454545454541</v>
      </c>
    </row>
    <row r="31" spans="1:13" hidden="1" x14ac:dyDescent="0.25">
      <c r="A31" s="4" t="s">
        <v>108</v>
      </c>
      <c r="B31" s="4" t="s">
        <v>102</v>
      </c>
      <c r="C31" s="4" t="s">
        <v>13</v>
      </c>
      <c r="D31">
        <v>262</v>
      </c>
      <c r="E31">
        <v>118</v>
      </c>
      <c r="F31">
        <v>2.2203389830508473</v>
      </c>
      <c r="G31">
        <v>29</v>
      </c>
      <c r="H31">
        <v>15</v>
      </c>
      <c r="I31">
        <v>178.05</v>
      </c>
      <c r="J31" s="7">
        <f t="shared" ca="1" si="0"/>
        <v>341</v>
      </c>
      <c r="L31">
        <f ca="1">Current_Day[[#This Row],[Available Time]]-K31</f>
        <v>341</v>
      </c>
      <c r="M31" s="2">
        <f ca="1">Current_Day[[#This Row],[Earned Time]]/Current_Day[[#This Row],[Actual Time]]</f>
        <v>0.52214076246334318</v>
      </c>
    </row>
    <row r="32" spans="1:13" hidden="1" x14ac:dyDescent="0.25">
      <c r="A32" s="4" t="s">
        <v>114</v>
      </c>
      <c r="B32" s="4" t="s">
        <v>102</v>
      </c>
      <c r="C32" s="4" t="s">
        <v>13</v>
      </c>
      <c r="D32">
        <v>160</v>
      </c>
      <c r="E32">
        <v>106</v>
      </c>
      <c r="F32">
        <v>1.5094339622641511</v>
      </c>
      <c r="G32">
        <v>40</v>
      </c>
      <c r="H32">
        <v>18</v>
      </c>
      <c r="I32">
        <v>177.5</v>
      </c>
      <c r="J32" s="7">
        <f t="shared" ca="1" si="0"/>
        <v>341</v>
      </c>
      <c r="L32">
        <f ca="1">Current_Day[[#This Row],[Available Time]]-K32</f>
        <v>341</v>
      </c>
      <c r="M32" s="2">
        <f ca="1">Current_Day[[#This Row],[Earned Time]]/Current_Day[[#This Row],[Actual Time]]</f>
        <v>0.52052785923753664</v>
      </c>
    </row>
    <row r="33" spans="1:13" hidden="1" x14ac:dyDescent="0.25">
      <c r="A33" s="4" t="s">
        <v>88</v>
      </c>
      <c r="B33" s="4" t="s">
        <v>59</v>
      </c>
      <c r="C33" s="4" t="s">
        <v>13</v>
      </c>
      <c r="D33">
        <v>123</v>
      </c>
      <c r="E33">
        <v>70</v>
      </c>
      <c r="F33">
        <v>1.7571428571428571</v>
      </c>
      <c r="G33">
        <v>56</v>
      </c>
      <c r="H33">
        <v>22</v>
      </c>
      <c r="I33">
        <v>173.2</v>
      </c>
      <c r="J33" s="7">
        <f t="shared" ca="1" si="0"/>
        <v>341</v>
      </c>
      <c r="L33">
        <f ca="1">Current_Day[[#This Row],[Available Time]]-K33</f>
        <v>341</v>
      </c>
      <c r="M33" s="2">
        <f ca="1">Current_Day[[#This Row],[Earned Time]]/Current_Day[[#This Row],[Actual Time]]</f>
        <v>0.50791788856304987</v>
      </c>
    </row>
    <row r="34" spans="1:13" x14ac:dyDescent="0.25">
      <c r="A34" s="4" t="s">
        <v>23</v>
      </c>
      <c r="B34" s="4" t="s">
        <v>18</v>
      </c>
      <c r="C34" s="4" t="s">
        <v>13</v>
      </c>
      <c r="D34">
        <v>223</v>
      </c>
      <c r="E34">
        <v>123</v>
      </c>
      <c r="F34" s="7">
        <v>1.8130081300813008</v>
      </c>
      <c r="G34">
        <v>44</v>
      </c>
      <c r="H34">
        <v>4</v>
      </c>
      <c r="I34">
        <v>173.14999999999998</v>
      </c>
      <c r="J34" s="7">
        <f t="shared" ca="1" si="0"/>
        <v>341</v>
      </c>
      <c r="L34">
        <f ca="1">Current_Day[[#This Row],[Available Time]]-K34</f>
        <v>341</v>
      </c>
      <c r="M34" s="2">
        <f ca="1">Current_Day[[#This Row],[Earned Time]]/Current_Day[[#This Row],[Actual Time]]</f>
        <v>0.50777126099706738</v>
      </c>
    </row>
    <row r="35" spans="1:13" hidden="1" x14ac:dyDescent="0.25">
      <c r="A35" s="4" t="s">
        <v>142</v>
      </c>
      <c r="B35" s="4" t="s">
        <v>59</v>
      </c>
      <c r="C35" s="4" t="s">
        <v>13</v>
      </c>
      <c r="D35">
        <v>77</v>
      </c>
      <c r="E35">
        <v>56</v>
      </c>
      <c r="F35">
        <v>1.375</v>
      </c>
      <c r="G35">
        <v>54</v>
      </c>
      <c r="H35">
        <v>26</v>
      </c>
      <c r="I35">
        <v>163.80000000000001</v>
      </c>
      <c r="J35" s="7">
        <f t="shared" ca="1" si="0"/>
        <v>341</v>
      </c>
      <c r="L35">
        <f ca="1">Current_Day[[#This Row],[Available Time]]-K35</f>
        <v>341</v>
      </c>
      <c r="M35" s="2">
        <f ca="1">Current_Day[[#This Row],[Earned Time]]/Current_Day[[#This Row],[Actual Time]]</f>
        <v>0.48035190615835782</v>
      </c>
    </row>
    <row r="36" spans="1:13" hidden="1" x14ac:dyDescent="0.25">
      <c r="A36" s="4" t="s">
        <v>109</v>
      </c>
      <c r="B36" s="4" t="s">
        <v>102</v>
      </c>
      <c r="C36" s="4" t="s">
        <v>13</v>
      </c>
      <c r="D36">
        <v>1172</v>
      </c>
      <c r="E36">
        <v>40</v>
      </c>
      <c r="F36">
        <v>29.3</v>
      </c>
      <c r="G36">
        <v>12</v>
      </c>
      <c r="H36">
        <v>1</v>
      </c>
      <c r="I36">
        <v>163</v>
      </c>
      <c r="J36" s="7">
        <f t="shared" ca="1" si="0"/>
        <v>341</v>
      </c>
      <c r="L36">
        <f ca="1">Current_Day[[#This Row],[Available Time]]-K36</f>
        <v>341</v>
      </c>
      <c r="M36" s="2">
        <f ca="1">Current_Day[[#This Row],[Earned Time]]/Current_Day[[#This Row],[Actual Time]]</f>
        <v>0.47800586510263932</v>
      </c>
    </row>
    <row r="37" spans="1:13" hidden="1" x14ac:dyDescent="0.25">
      <c r="A37" s="4" t="s">
        <v>60</v>
      </c>
      <c r="B37" s="4" t="s">
        <v>59</v>
      </c>
      <c r="C37" s="4" t="s">
        <v>13</v>
      </c>
      <c r="D37">
        <v>88</v>
      </c>
      <c r="E37">
        <v>69</v>
      </c>
      <c r="F37">
        <v>1.2753623188405796</v>
      </c>
      <c r="G37">
        <v>58</v>
      </c>
      <c r="H37">
        <v>17</v>
      </c>
      <c r="I37">
        <v>161.25</v>
      </c>
      <c r="J37" s="7">
        <f t="shared" ca="1" si="0"/>
        <v>341</v>
      </c>
      <c r="L37">
        <f ca="1">Current_Day[[#This Row],[Available Time]]-K37</f>
        <v>341</v>
      </c>
      <c r="M37" s="2">
        <f ca="1">Current_Day[[#This Row],[Earned Time]]/Current_Day[[#This Row],[Actual Time]]</f>
        <v>0.47287390029325516</v>
      </c>
    </row>
    <row r="38" spans="1:13" x14ac:dyDescent="0.25">
      <c r="A38" s="4" t="s">
        <v>19</v>
      </c>
      <c r="B38" s="4" t="s">
        <v>18</v>
      </c>
      <c r="C38" s="4" t="s">
        <v>13</v>
      </c>
      <c r="D38">
        <v>95</v>
      </c>
      <c r="E38">
        <v>54</v>
      </c>
      <c r="F38" s="7">
        <v>1.7592592592592593</v>
      </c>
      <c r="G38">
        <v>41</v>
      </c>
      <c r="H38">
        <v>31</v>
      </c>
      <c r="I38">
        <v>159.15</v>
      </c>
      <c r="J38" s="7">
        <f t="shared" ca="1" si="0"/>
        <v>341</v>
      </c>
      <c r="L38">
        <f ca="1">Current_Day[[#This Row],[Available Time]]-K38</f>
        <v>341</v>
      </c>
      <c r="M38" s="2">
        <f ca="1">Current_Day[[#This Row],[Earned Time]]/Current_Day[[#This Row],[Actual Time]]</f>
        <v>0.46671554252199415</v>
      </c>
    </row>
    <row r="39" spans="1:13" x14ac:dyDescent="0.25">
      <c r="A39" s="4" t="s">
        <v>41</v>
      </c>
      <c r="B39" s="4" t="s">
        <v>18</v>
      </c>
      <c r="C39" s="4" t="s">
        <v>13</v>
      </c>
      <c r="D39">
        <v>213</v>
      </c>
      <c r="E39">
        <v>119</v>
      </c>
      <c r="F39" s="7">
        <v>1.7899159663865547</v>
      </c>
      <c r="G39">
        <v>37</v>
      </c>
      <c r="H39">
        <v>2</v>
      </c>
      <c r="I39">
        <v>157.1</v>
      </c>
      <c r="J39" s="7">
        <f t="shared" ca="1" si="0"/>
        <v>341</v>
      </c>
      <c r="L39">
        <f ca="1">Current_Day[[#This Row],[Available Time]]-K39</f>
        <v>341</v>
      </c>
      <c r="M39" s="2">
        <f ca="1">Current_Day[[#This Row],[Earned Time]]/Current_Day[[#This Row],[Actual Time]]</f>
        <v>0.46070381231671553</v>
      </c>
    </row>
    <row r="40" spans="1:13" x14ac:dyDescent="0.25">
      <c r="A40" s="4" t="s">
        <v>33</v>
      </c>
      <c r="B40" s="4" t="s">
        <v>18</v>
      </c>
      <c r="C40" s="4" t="s">
        <v>13</v>
      </c>
      <c r="D40">
        <v>183</v>
      </c>
      <c r="E40">
        <v>131</v>
      </c>
      <c r="F40" s="7">
        <v>1.3969465648854962</v>
      </c>
      <c r="G40">
        <v>26</v>
      </c>
      <c r="H40">
        <v>4</v>
      </c>
      <c r="I40">
        <v>154.44999999999999</v>
      </c>
      <c r="J40" s="7">
        <f t="shared" ca="1" si="0"/>
        <v>341</v>
      </c>
      <c r="L40">
        <f ca="1">Current_Day[[#This Row],[Available Time]]-K40</f>
        <v>341</v>
      </c>
      <c r="M40" s="2">
        <f ca="1">Current_Day[[#This Row],[Earned Time]]/Current_Day[[#This Row],[Actual Time]]</f>
        <v>0.45293255131964805</v>
      </c>
    </row>
    <row r="41" spans="1:13" hidden="1" x14ac:dyDescent="0.25">
      <c r="A41" s="4" t="s">
        <v>136</v>
      </c>
      <c r="B41" s="4" t="s">
        <v>59</v>
      </c>
      <c r="C41" s="4" t="s">
        <v>13</v>
      </c>
      <c r="D41">
        <v>61</v>
      </c>
      <c r="E41">
        <v>48</v>
      </c>
      <c r="F41">
        <v>1.2708333333333333</v>
      </c>
      <c r="G41">
        <v>46</v>
      </c>
      <c r="H41">
        <v>29</v>
      </c>
      <c r="I41">
        <v>153</v>
      </c>
      <c r="J41" s="7">
        <f t="shared" ca="1" si="0"/>
        <v>341</v>
      </c>
      <c r="L41">
        <f ca="1">Current_Day[[#This Row],[Available Time]]-K41</f>
        <v>341</v>
      </c>
      <c r="M41" s="2">
        <f ca="1">Current_Day[[#This Row],[Earned Time]]/Current_Day[[#This Row],[Actual Time]]</f>
        <v>0.44868035190615835</v>
      </c>
    </row>
    <row r="42" spans="1:13" hidden="1" x14ac:dyDescent="0.25">
      <c r="A42" s="4" t="s">
        <v>110</v>
      </c>
      <c r="B42" s="4" t="s">
        <v>102</v>
      </c>
      <c r="C42" s="4" t="s">
        <v>13</v>
      </c>
      <c r="D42">
        <v>1098</v>
      </c>
      <c r="E42">
        <v>30</v>
      </c>
      <c r="F42">
        <v>36.6</v>
      </c>
      <c r="G42">
        <v>11</v>
      </c>
      <c r="H42">
        <v>3</v>
      </c>
      <c r="I42">
        <v>150.95000000000002</v>
      </c>
      <c r="J42" s="7">
        <f t="shared" ca="1" si="0"/>
        <v>341</v>
      </c>
      <c r="L42">
        <f ca="1">Current_Day[[#This Row],[Available Time]]-K42</f>
        <v>341</v>
      </c>
      <c r="M42" s="2">
        <f ca="1">Current_Day[[#This Row],[Earned Time]]/Current_Day[[#This Row],[Actual Time]]</f>
        <v>0.44266862170087984</v>
      </c>
    </row>
    <row r="43" spans="1:13" hidden="1" x14ac:dyDescent="0.25">
      <c r="A43" s="4" t="s">
        <v>116</v>
      </c>
      <c r="B43" s="4" t="s">
        <v>102</v>
      </c>
      <c r="C43" s="4" t="s">
        <v>13</v>
      </c>
      <c r="D43">
        <v>123</v>
      </c>
      <c r="E43">
        <v>90</v>
      </c>
      <c r="F43">
        <v>1.3666666666666667</v>
      </c>
      <c r="G43">
        <v>51</v>
      </c>
      <c r="H43">
        <v>6</v>
      </c>
      <c r="I43">
        <v>150.44999999999999</v>
      </c>
      <c r="J43" s="7">
        <f t="shared" ca="1" si="0"/>
        <v>341</v>
      </c>
      <c r="L43">
        <f ca="1">Current_Day[[#This Row],[Available Time]]-K43</f>
        <v>341</v>
      </c>
      <c r="M43" s="2">
        <f ca="1">Current_Day[[#This Row],[Earned Time]]/Current_Day[[#This Row],[Actual Time]]</f>
        <v>0.44120234604105568</v>
      </c>
    </row>
    <row r="44" spans="1:13" x14ac:dyDescent="0.25">
      <c r="A44" s="4" t="s">
        <v>21</v>
      </c>
      <c r="B44" s="4" t="s">
        <v>18</v>
      </c>
      <c r="C44" s="4" t="s">
        <v>13</v>
      </c>
      <c r="D44">
        <v>142</v>
      </c>
      <c r="E44">
        <v>99</v>
      </c>
      <c r="F44" s="7">
        <v>1.4343434343434343</v>
      </c>
      <c r="G44">
        <v>35</v>
      </c>
      <c r="H44">
        <v>4</v>
      </c>
      <c r="I44">
        <v>136.69999999999999</v>
      </c>
      <c r="J44" s="7">
        <f t="shared" ca="1" si="0"/>
        <v>341</v>
      </c>
      <c r="L44">
        <f ca="1">Current_Day[[#This Row],[Available Time]]-K44</f>
        <v>341</v>
      </c>
      <c r="M44" s="2">
        <f ca="1">Current_Day[[#This Row],[Earned Time]]/Current_Day[[#This Row],[Actual Time]]</f>
        <v>0.40087976539589437</v>
      </c>
    </row>
    <row r="45" spans="1:13" hidden="1" x14ac:dyDescent="0.25">
      <c r="A45" s="4" t="s">
        <v>86</v>
      </c>
      <c r="B45" s="4" t="s">
        <v>59</v>
      </c>
      <c r="C45" s="4" t="s">
        <v>13</v>
      </c>
      <c r="D45">
        <v>635</v>
      </c>
      <c r="E45">
        <v>41</v>
      </c>
      <c r="F45">
        <v>15.487804878048781</v>
      </c>
      <c r="G45">
        <v>26</v>
      </c>
      <c r="H45">
        <v>6</v>
      </c>
      <c r="I45">
        <v>136.15</v>
      </c>
      <c r="J45" s="7">
        <f t="shared" ca="1" si="0"/>
        <v>341</v>
      </c>
      <c r="L45">
        <f ca="1">Current_Day[[#This Row],[Available Time]]-K45</f>
        <v>341</v>
      </c>
      <c r="M45" s="2">
        <f ca="1">Current_Day[[#This Row],[Earned Time]]/Current_Day[[#This Row],[Actual Time]]</f>
        <v>0.399266862170088</v>
      </c>
    </row>
    <row r="46" spans="1:13" x14ac:dyDescent="0.25">
      <c r="A46" s="4" t="s">
        <v>42</v>
      </c>
      <c r="B46" s="4" t="s">
        <v>18</v>
      </c>
      <c r="C46" s="4" t="s">
        <v>13</v>
      </c>
      <c r="D46">
        <v>200</v>
      </c>
      <c r="E46">
        <v>90</v>
      </c>
      <c r="F46" s="7">
        <v>2.2222222222222223</v>
      </c>
      <c r="G46">
        <v>34</v>
      </c>
      <c r="H46">
        <v>4</v>
      </c>
      <c r="I46">
        <v>134.6</v>
      </c>
      <c r="J46" s="7">
        <f t="shared" ca="1" si="0"/>
        <v>341</v>
      </c>
      <c r="L46">
        <f ca="1">Current_Day[[#This Row],[Available Time]]-K46</f>
        <v>341</v>
      </c>
      <c r="M46" s="2">
        <f ca="1">Current_Day[[#This Row],[Earned Time]]/Current_Day[[#This Row],[Actual Time]]</f>
        <v>0.39472140762463342</v>
      </c>
    </row>
    <row r="47" spans="1:13" x14ac:dyDescent="0.25">
      <c r="A47" s="4" t="s">
        <v>28</v>
      </c>
      <c r="B47" s="4" t="s">
        <v>18</v>
      </c>
      <c r="C47" s="4" t="s">
        <v>13</v>
      </c>
      <c r="D47">
        <v>329</v>
      </c>
      <c r="E47">
        <v>86</v>
      </c>
      <c r="F47" s="7">
        <v>3.8255813953488373</v>
      </c>
      <c r="G47">
        <v>14</v>
      </c>
      <c r="H47">
        <v>10</v>
      </c>
      <c r="I47">
        <v>133.5</v>
      </c>
      <c r="J47" s="7">
        <f t="shared" ca="1" si="0"/>
        <v>341</v>
      </c>
      <c r="L47">
        <f ca="1">Current_Day[[#This Row],[Available Time]]-K47</f>
        <v>341</v>
      </c>
      <c r="M47" s="2">
        <f ca="1">Current_Day[[#This Row],[Earned Time]]/Current_Day[[#This Row],[Actual Time]]</f>
        <v>0.39149560117302051</v>
      </c>
    </row>
    <row r="48" spans="1:13" hidden="1" x14ac:dyDescent="0.25">
      <c r="A48" s="4" t="s">
        <v>74</v>
      </c>
      <c r="B48" s="4" t="s">
        <v>59</v>
      </c>
      <c r="C48" s="4" t="s">
        <v>13</v>
      </c>
      <c r="D48">
        <v>56</v>
      </c>
      <c r="E48">
        <v>39</v>
      </c>
      <c r="F48">
        <v>1.4358974358974359</v>
      </c>
      <c r="G48">
        <v>38</v>
      </c>
      <c r="H48">
        <v>25</v>
      </c>
      <c r="I48">
        <v>128.55000000000001</v>
      </c>
      <c r="J48" s="7">
        <f t="shared" ca="1" si="0"/>
        <v>341</v>
      </c>
      <c r="L48">
        <f ca="1">Current_Day[[#This Row],[Available Time]]-K48</f>
        <v>341</v>
      </c>
      <c r="M48" s="2">
        <f ca="1">Current_Day[[#This Row],[Earned Time]]/Current_Day[[#This Row],[Actual Time]]</f>
        <v>0.37697947214076249</v>
      </c>
    </row>
    <row r="49" spans="1:13" hidden="1" x14ac:dyDescent="0.25">
      <c r="A49" s="4" t="s">
        <v>107</v>
      </c>
      <c r="B49" s="4" t="s">
        <v>102</v>
      </c>
      <c r="C49" s="4" t="s">
        <v>13</v>
      </c>
      <c r="D49">
        <v>622</v>
      </c>
      <c r="E49">
        <v>30</v>
      </c>
      <c r="F49">
        <v>20.733333333333334</v>
      </c>
      <c r="G49">
        <v>17</v>
      </c>
      <c r="H49">
        <v>8</v>
      </c>
      <c r="I49">
        <v>120.25</v>
      </c>
      <c r="J49" s="7">
        <f t="shared" ca="1" si="0"/>
        <v>341</v>
      </c>
      <c r="L49">
        <f ca="1">Current_Day[[#This Row],[Available Time]]-K49</f>
        <v>341</v>
      </c>
      <c r="M49" s="2">
        <f ca="1">Current_Day[[#This Row],[Earned Time]]/Current_Day[[#This Row],[Actual Time]]</f>
        <v>0.3526392961876833</v>
      </c>
    </row>
    <row r="50" spans="1:13" hidden="1" x14ac:dyDescent="0.25">
      <c r="A50" s="4" t="s">
        <v>115</v>
      </c>
      <c r="B50" s="4" t="s">
        <v>102</v>
      </c>
      <c r="C50" s="4" t="s">
        <v>13</v>
      </c>
      <c r="D50">
        <v>176</v>
      </c>
      <c r="E50">
        <v>86</v>
      </c>
      <c r="F50">
        <v>2.0465116279069768</v>
      </c>
      <c r="G50">
        <v>15</v>
      </c>
      <c r="H50">
        <v>10</v>
      </c>
      <c r="I50">
        <v>119.35</v>
      </c>
      <c r="J50" s="7">
        <f t="shared" ca="1" si="0"/>
        <v>341</v>
      </c>
      <c r="L50">
        <f ca="1">Current_Day[[#This Row],[Available Time]]-K50</f>
        <v>341</v>
      </c>
      <c r="M50" s="2">
        <f ca="1">Current_Day[[#This Row],[Earned Time]]/Current_Day[[#This Row],[Actual Time]]</f>
        <v>0.35</v>
      </c>
    </row>
    <row r="51" spans="1:13" x14ac:dyDescent="0.25">
      <c r="A51" s="4" t="s">
        <v>27</v>
      </c>
      <c r="B51" s="4" t="s">
        <v>18</v>
      </c>
      <c r="C51" s="4" t="s">
        <v>13</v>
      </c>
      <c r="D51">
        <v>112</v>
      </c>
      <c r="E51">
        <v>79</v>
      </c>
      <c r="F51" s="7">
        <v>1.4177215189873418</v>
      </c>
      <c r="G51">
        <v>32</v>
      </c>
      <c r="H51">
        <v>4</v>
      </c>
      <c r="I51">
        <v>115.25</v>
      </c>
      <c r="J51" s="7">
        <f t="shared" ca="1" si="0"/>
        <v>341</v>
      </c>
      <c r="L51">
        <f ca="1">Current_Day[[#This Row],[Available Time]]-K51</f>
        <v>341</v>
      </c>
      <c r="M51" s="2">
        <f ca="1">Current_Day[[#This Row],[Earned Time]]/Current_Day[[#This Row],[Actual Time]]</f>
        <v>0.33797653958944279</v>
      </c>
    </row>
    <row r="52" spans="1:13" x14ac:dyDescent="0.25">
      <c r="A52" s="4" t="s">
        <v>138</v>
      </c>
      <c r="B52" s="4" t="s">
        <v>18</v>
      </c>
      <c r="C52" s="4" t="s">
        <v>13</v>
      </c>
      <c r="D52">
        <v>614</v>
      </c>
      <c r="E52">
        <v>21</v>
      </c>
      <c r="F52" s="7">
        <v>29.238095238095237</v>
      </c>
      <c r="G52">
        <v>15</v>
      </c>
      <c r="H52">
        <v>9</v>
      </c>
      <c r="I52">
        <v>112.4</v>
      </c>
      <c r="J52" s="7">
        <f t="shared" ca="1" si="0"/>
        <v>341</v>
      </c>
      <c r="L52">
        <f ca="1">Current_Day[[#This Row],[Available Time]]-K52</f>
        <v>341</v>
      </c>
      <c r="M52" s="2">
        <f ca="1">Current_Day[[#This Row],[Earned Time]]/Current_Day[[#This Row],[Actual Time]]</f>
        <v>0.32961876832844578</v>
      </c>
    </row>
    <row r="53" spans="1:13" hidden="1" x14ac:dyDescent="0.25">
      <c r="A53" s="4" t="s">
        <v>77</v>
      </c>
      <c r="B53" s="4" t="s">
        <v>59</v>
      </c>
      <c r="C53" s="4" t="s">
        <v>13</v>
      </c>
      <c r="D53">
        <v>521</v>
      </c>
      <c r="E53">
        <v>39</v>
      </c>
      <c r="F53">
        <v>13.358974358974359</v>
      </c>
      <c r="G53">
        <v>19</v>
      </c>
      <c r="H53">
        <v>4</v>
      </c>
      <c r="I53">
        <v>111.19999999999999</v>
      </c>
      <c r="J53" s="7">
        <f t="shared" ca="1" si="0"/>
        <v>341</v>
      </c>
      <c r="L53">
        <f ca="1">Current_Day[[#This Row],[Available Time]]-K53</f>
        <v>341</v>
      </c>
      <c r="M53" s="2">
        <f ca="1">Current_Day[[#This Row],[Earned Time]]/Current_Day[[#This Row],[Actual Time]]</f>
        <v>0.32609970674486799</v>
      </c>
    </row>
    <row r="54" spans="1:13" hidden="1" x14ac:dyDescent="0.25">
      <c r="A54" s="4" t="s">
        <v>94</v>
      </c>
      <c r="B54" s="4" t="s">
        <v>59</v>
      </c>
      <c r="C54" s="4" t="s">
        <v>13</v>
      </c>
      <c r="D54">
        <v>51</v>
      </c>
      <c r="E54">
        <v>36</v>
      </c>
      <c r="F54">
        <v>1.4166666666666667</v>
      </c>
      <c r="G54">
        <v>32</v>
      </c>
      <c r="H54">
        <v>20</v>
      </c>
      <c r="I54">
        <v>108.9</v>
      </c>
      <c r="J54" s="7">
        <f t="shared" ca="1" si="0"/>
        <v>341</v>
      </c>
      <c r="L54">
        <f ca="1">Current_Day[[#This Row],[Available Time]]-K54</f>
        <v>341</v>
      </c>
      <c r="M54" s="2">
        <f ca="1">Current_Day[[#This Row],[Earned Time]]/Current_Day[[#This Row],[Actual Time]]</f>
        <v>0.31935483870967746</v>
      </c>
    </row>
    <row r="55" spans="1:13" hidden="1" x14ac:dyDescent="0.25">
      <c r="A55" s="4" t="s">
        <v>93</v>
      </c>
      <c r="B55" s="4" t="s">
        <v>59</v>
      </c>
      <c r="C55" s="4" t="s">
        <v>13</v>
      </c>
      <c r="D55">
        <v>583</v>
      </c>
      <c r="E55">
        <v>29</v>
      </c>
      <c r="F55">
        <v>20.103448275862068</v>
      </c>
      <c r="G55">
        <v>11</v>
      </c>
      <c r="H55">
        <v>5</v>
      </c>
      <c r="I55">
        <v>102.70000000000002</v>
      </c>
      <c r="J55" s="7">
        <f t="shared" ca="1" si="0"/>
        <v>341</v>
      </c>
      <c r="L55">
        <f ca="1">Current_Day[[#This Row],[Available Time]]-K55</f>
        <v>341</v>
      </c>
      <c r="M55" s="2">
        <f ca="1">Current_Day[[#This Row],[Earned Time]]/Current_Day[[#This Row],[Actual Time]]</f>
        <v>0.30117302052785927</v>
      </c>
    </row>
    <row r="56" spans="1:13" x14ac:dyDescent="0.25">
      <c r="A56" s="4" t="s">
        <v>54</v>
      </c>
      <c r="B56" s="4" t="s">
        <v>18</v>
      </c>
      <c r="C56" s="4" t="s">
        <v>13</v>
      </c>
      <c r="D56">
        <v>52</v>
      </c>
      <c r="E56">
        <v>34</v>
      </c>
      <c r="F56" s="7">
        <v>1.5294117647058822</v>
      </c>
      <c r="G56">
        <v>30</v>
      </c>
      <c r="H56">
        <v>17</v>
      </c>
      <c r="I56">
        <v>99.2</v>
      </c>
      <c r="J56" s="7">
        <f t="shared" ca="1" si="0"/>
        <v>341</v>
      </c>
      <c r="L56">
        <f ca="1">Current_Day[[#This Row],[Available Time]]-K56</f>
        <v>341</v>
      </c>
      <c r="M56" s="2">
        <f ca="1">Current_Day[[#This Row],[Earned Time]]/Current_Day[[#This Row],[Actual Time]]</f>
        <v>0.29090909090909089</v>
      </c>
    </row>
    <row r="57" spans="1:13" x14ac:dyDescent="0.25">
      <c r="A57" s="4" t="s">
        <v>29</v>
      </c>
      <c r="B57" s="4" t="s">
        <v>18</v>
      </c>
      <c r="C57" s="4" t="s">
        <v>13</v>
      </c>
      <c r="D57">
        <v>211</v>
      </c>
      <c r="E57">
        <v>67</v>
      </c>
      <c r="F57" s="7">
        <v>3.1492537313432836</v>
      </c>
      <c r="G57">
        <v>12</v>
      </c>
      <c r="H57">
        <v>6</v>
      </c>
      <c r="I57">
        <v>97.149999999999991</v>
      </c>
      <c r="J57" s="7">
        <f t="shared" ca="1" si="0"/>
        <v>341</v>
      </c>
      <c r="L57">
        <f ca="1">Current_Day[[#This Row],[Available Time]]-K57</f>
        <v>341</v>
      </c>
      <c r="M57" s="2">
        <f ca="1">Current_Day[[#This Row],[Earned Time]]/Current_Day[[#This Row],[Actual Time]]</f>
        <v>0.28489736070381227</v>
      </c>
    </row>
    <row r="58" spans="1:13" hidden="1" x14ac:dyDescent="0.25">
      <c r="A58" s="4" t="s">
        <v>85</v>
      </c>
      <c r="B58" s="4" t="s">
        <v>59</v>
      </c>
      <c r="C58" s="4" t="s">
        <v>13</v>
      </c>
      <c r="D58">
        <v>522</v>
      </c>
      <c r="E58">
        <v>24</v>
      </c>
      <c r="F58">
        <v>21.75</v>
      </c>
      <c r="G58">
        <v>15</v>
      </c>
      <c r="H58">
        <v>4</v>
      </c>
      <c r="I58">
        <v>95.45</v>
      </c>
      <c r="J58" s="7">
        <f t="shared" ca="1" si="0"/>
        <v>341</v>
      </c>
      <c r="L58">
        <f ca="1">Current_Day[[#This Row],[Available Time]]-K58</f>
        <v>341</v>
      </c>
      <c r="M58" s="2">
        <f ca="1">Current_Day[[#This Row],[Earned Time]]/Current_Day[[#This Row],[Actual Time]]</f>
        <v>0.27991202346041055</v>
      </c>
    </row>
    <row r="59" spans="1:13" hidden="1" x14ac:dyDescent="0.25">
      <c r="A59" s="4" t="s">
        <v>65</v>
      </c>
      <c r="B59" s="4" t="s">
        <v>59</v>
      </c>
      <c r="C59" s="4" t="s">
        <v>13</v>
      </c>
      <c r="D59">
        <v>32</v>
      </c>
      <c r="E59">
        <v>32</v>
      </c>
      <c r="F59">
        <v>1</v>
      </c>
      <c r="G59">
        <v>31</v>
      </c>
      <c r="H59">
        <v>16</v>
      </c>
      <c r="I59">
        <v>94.85</v>
      </c>
      <c r="J59" s="7">
        <f t="shared" ca="1" si="0"/>
        <v>341</v>
      </c>
      <c r="L59">
        <f ca="1">Current_Day[[#This Row],[Available Time]]-K59</f>
        <v>341</v>
      </c>
      <c r="M59" s="2">
        <f ca="1">Current_Day[[#This Row],[Earned Time]]/Current_Day[[#This Row],[Actual Time]]</f>
        <v>0.27815249266862169</v>
      </c>
    </row>
    <row r="60" spans="1:13" hidden="1" x14ac:dyDescent="0.25">
      <c r="A60" s="4" t="s">
        <v>63</v>
      </c>
      <c r="B60" s="4" t="s">
        <v>59</v>
      </c>
      <c r="C60" s="4" t="s">
        <v>13</v>
      </c>
      <c r="D60">
        <v>550</v>
      </c>
      <c r="E60">
        <v>27</v>
      </c>
      <c r="F60">
        <v>20.37037037037037</v>
      </c>
      <c r="G60">
        <v>10</v>
      </c>
      <c r="H60">
        <v>4</v>
      </c>
      <c r="I60">
        <v>94.75</v>
      </c>
      <c r="J60" s="7">
        <f t="shared" ca="1" si="0"/>
        <v>341</v>
      </c>
      <c r="L60">
        <f ca="1">Current_Day[[#This Row],[Available Time]]-K60</f>
        <v>341</v>
      </c>
      <c r="M60" s="2">
        <f ca="1">Current_Day[[#This Row],[Earned Time]]/Current_Day[[#This Row],[Actual Time]]</f>
        <v>0.27785923753665687</v>
      </c>
    </row>
    <row r="61" spans="1:13" hidden="1" x14ac:dyDescent="0.25">
      <c r="A61" s="4" t="s">
        <v>61</v>
      </c>
      <c r="B61" s="4" t="s">
        <v>59</v>
      </c>
      <c r="C61" s="4" t="s">
        <v>13</v>
      </c>
      <c r="D61">
        <v>377</v>
      </c>
      <c r="E61">
        <v>30</v>
      </c>
      <c r="F61">
        <v>12.566666666666666</v>
      </c>
      <c r="G61">
        <v>20</v>
      </c>
      <c r="H61">
        <v>4</v>
      </c>
      <c r="I61">
        <v>91.2</v>
      </c>
      <c r="J61" s="7">
        <f t="shared" ca="1" si="0"/>
        <v>341</v>
      </c>
      <c r="L61">
        <f ca="1">Current_Day[[#This Row],[Available Time]]-K61</f>
        <v>341</v>
      </c>
      <c r="M61" s="2">
        <f ca="1">Current_Day[[#This Row],[Earned Time]]/Current_Day[[#This Row],[Actual Time]]</f>
        <v>0.26744868035190617</v>
      </c>
    </row>
    <row r="62" spans="1:13" hidden="1" x14ac:dyDescent="0.25">
      <c r="A62" s="4" t="s">
        <v>117</v>
      </c>
      <c r="B62" s="4" t="s">
        <v>102</v>
      </c>
      <c r="C62" s="4" t="s">
        <v>13</v>
      </c>
      <c r="D62">
        <v>130</v>
      </c>
      <c r="E62">
        <v>65</v>
      </c>
      <c r="F62">
        <v>2</v>
      </c>
      <c r="G62">
        <v>17</v>
      </c>
      <c r="H62">
        <v>4</v>
      </c>
      <c r="I62">
        <v>89.3</v>
      </c>
      <c r="J62" s="7">
        <f t="shared" ca="1" si="0"/>
        <v>341</v>
      </c>
      <c r="L62">
        <f ca="1">Current_Day[[#This Row],[Available Time]]-K62</f>
        <v>341</v>
      </c>
      <c r="M62" s="2">
        <f ca="1">Current_Day[[#This Row],[Earned Time]]/Current_Day[[#This Row],[Actual Time]]</f>
        <v>0.26187683284457475</v>
      </c>
    </row>
    <row r="63" spans="1:13" hidden="1" x14ac:dyDescent="0.25">
      <c r="A63" s="4" t="s">
        <v>80</v>
      </c>
      <c r="B63" s="4" t="s">
        <v>59</v>
      </c>
      <c r="C63" s="4" t="s">
        <v>13</v>
      </c>
      <c r="D63">
        <v>366</v>
      </c>
      <c r="E63">
        <v>26</v>
      </c>
      <c r="F63">
        <v>14.076923076923077</v>
      </c>
      <c r="G63">
        <v>18</v>
      </c>
      <c r="H63">
        <v>3</v>
      </c>
      <c r="I63">
        <v>82.8</v>
      </c>
      <c r="J63" s="7">
        <f t="shared" ca="1" si="0"/>
        <v>341</v>
      </c>
      <c r="L63">
        <f ca="1">Current_Day[[#This Row],[Available Time]]-K63</f>
        <v>341</v>
      </c>
      <c r="M63" s="2">
        <f ca="1">Current_Day[[#This Row],[Earned Time]]/Current_Day[[#This Row],[Actual Time]]</f>
        <v>0.24281524926686215</v>
      </c>
    </row>
    <row r="64" spans="1:13" hidden="1" x14ac:dyDescent="0.25">
      <c r="A64" s="4" t="s">
        <v>101</v>
      </c>
      <c r="B64" s="4" t="s">
        <v>102</v>
      </c>
      <c r="C64" s="4" t="s">
        <v>13</v>
      </c>
      <c r="D64">
        <v>75</v>
      </c>
      <c r="E64">
        <v>32</v>
      </c>
      <c r="F64">
        <v>2.34375</v>
      </c>
      <c r="G64">
        <v>22</v>
      </c>
      <c r="H64">
        <v>13</v>
      </c>
      <c r="I64">
        <v>82.8</v>
      </c>
      <c r="J64" s="7">
        <f t="shared" ca="1" si="0"/>
        <v>341</v>
      </c>
      <c r="L64">
        <f ca="1">Current_Day[[#This Row],[Available Time]]-K64</f>
        <v>341</v>
      </c>
      <c r="M64" s="2">
        <f ca="1">Current_Day[[#This Row],[Earned Time]]/Current_Day[[#This Row],[Actual Time]]</f>
        <v>0.24281524926686215</v>
      </c>
    </row>
    <row r="65" spans="1:13" hidden="1" x14ac:dyDescent="0.25">
      <c r="A65" s="4" t="s">
        <v>76</v>
      </c>
      <c r="B65" s="4" t="s">
        <v>59</v>
      </c>
      <c r="C65" s="4" t="s">
        <v>13</v>
      </c>
      <c r="D65">
        <v>261</v>
      </c>
      <c r="E65">
        <v>32</v>
      </c>
      <c r="F65">
        <v>8.15625</v>
      </c>
      <c r="G65">
        <v>16</v>
      </c>
      <c r="H65">
        <v>3</v>
      </c>
      <c r="I65">
        <v>74.5</v>
      </c>
      <c r="J65" s="7">
        <f t="shared" ca="1" si="0"/>
        <v>341</v>
      </c>
      <c r="L65">
        <f ca="1">Current_Day[[#This Row],[Available Time]]-K65</f>
        <v>341</v>
      </c>
      <c r="M65" s="2">
        <f ca="1">Current_Day[[#This Row],[Earned Time]]/Current_Day[[#This Row],[Actual Time]]</f>
        <v>0.21847507331378299</v>
      </c>
    </row>
    <row r="66" spans="1:13" hidden="1" x14ac:dyDescent="0.25">
      <c r="A66" s="4" t="s">
        <v>113</v>
      </c>
      <c r="B66" s="4" t="s">
        <v>102</v>
      </c>
      <c r="C66" s="4" t="s">
        <v>13</v>
      </c>
      <c r="D66">
        <v>76</v>
      </c>
      <c r="E66">
        <v>34</v>
      </c>
      <c r="F66">
        <v>2.2352941176470589</v>
      </c>
      <c r="G66">
        <v>21</v>
      </c>
      <c r="H66">
        <v>2</v>
      </c>
      <c r="I66">
        <v>61.25</v>
      </c>
      <c r="J66" s="7">
        <f t="shared" ca="1" si="0"/>
        <v>341</v>
      </c>
      <c r="L66">
        <f ca="1">Current_Day[[#This Row],[Available Time]]-K66</f>
        <v>341</v>
      </c>
      <c r="M66" s="2">
        <f ca="1">Current_Day[[#This Row],[Earned Time]]/Current_Day[[#This Row],[Actual Time]]</f>
        <v>0.17961876832844575</v>
      </c>
    </row>
    <row r="67" spans="1:13" hidden="1" x14ac:dyDescent="0.25">
      <c r="A67" s="4" t="s">
        <v>161</v>
      </c>
      <c r="B67" s="4" t="s">
        <v>59</v>
      </c>
      <c r="C67" s="4" t="s">
        <v>13</v>
      </c>
      <c r="D67">
        <v>156</v>
      </c>
      <c r="E67">
        <v>25</v>
      </c>
      <c r="F67">
        <v>6.24</v>
      </c>
      <c r="G67">
        <v>14</v>
      </c>
      <c r="H67">
        <v>3</v>
      </c>
      <c r="I67">
        <v>56.45</v>
      </c>
      <c r="J67" s="7">
        <f t="shared" ca="1" si="0"/>
        <v>341</v>
      </c>
      <c r="L67">
        <f ca="1">Current_Day[[#This Row],[Available Time]]-K67</f>
        <v>341</v>
      </c>
      <c r="M67" s="2">
        <f ca="1">Current_Day[[#This Row],[Earned Time]]/Current_Day[[#This Row],[Actual Time]]</f>
        <v>0.16554252199413491</v>
      </c>
    </row>
    <row r="68" spans="1:13" hidden="1" x14ac:dyDescent="0.25">
      <c r="A68" s="4" t="s">
        <v>78</v>
      </c>
      <c r="B68" s="4" t="s">
        <v>59</v>
      </c>
      <c r="C68" s="4" t="s">
        <v>13</v>
      </c>
      <c r="D68">
        <v>44</v>
      </c>
      <c r="E68">
        <v>34</v>
      </c>
      <c r="F68">
        <v>1.2941176470588236</v>
      </c>
      <c r="G68">
        <v>18</v>
      </c>
      <c r="H68">
        <v>2</v>
      </c>
      <c r="I68">
        <v>54.599999999999994</v>
      </c>
      <c r="J68" s="7">
        <f t="shared" ca="1" si="0"/>
        <v>341</v>
      </c>
      <c r="L68">
        <f ca="1">Current_Day[[#This Row],[Available Time]]-K68</f>
        <v>341</v>
      </c>
      <c r="M68" s="2">
        <f ca="1">Current_Day[[#This Row],[Earned Time]]/Current_Day[[#This Row],[Actual Time]]</f>
        <v>0.1601173020527859</v>
      </c>
    </row>
    <row r="69" spans="1:13" hidden="1" x14ac:dyDescent="0.25">
      <c r="A69" s="4" t="s">
        <v>91</v>
      </c>
      <c r="B69" s="4" t="s">
        <v>59</v>
      </c>
      <c r="C69" s="4" t="s">
        <v>13</v>
      </c>
      <c r="D69">
        <v>312</v>
      </c>
      <c r="E69">
        <v>15</v>
      </c>
      <c r="F69">
        <v>20.8</v>
      </c>
      <c r="G69">
        <v>7</v>
      </c>
      <c r="H69">
        <v>2</v>
      </c>
      <c r="I69">
        <v>54.5</v>
      </c>
      <c r="J69" s="7">
        <f t="shared" ca="1" si="0"/>
        <v>341</v>
      </c>
      <c r="L69">
        <f ca="1">Current_Day[[#This Row],[Available Time]]-K69</f>
        <v>341</v>
      </c>
      <c r="M69" s="2">
        <f ca="1">Current_Day[[#This Row],[Earned Time]]/Current_Day[[#This Row],[Actual Time]]</f>
        <v>0.15982404692082111</v>
      </c>
    </row>
    <row r="70" spans="1:13" hidden="1" x14ac:dyDescent="0.25">
      <c r="A70" s="4" t="s">
        <v>68</v>
      </c>
      <c r="B70" s="4" t="s">
        <v>59</v>
      </c>
      <c r="C70" s="4" t="s">
        <v>13</v>
      </c>
      <c r="D70">
        <v>300</v>
      </c>
      <c r="E70">
        <v>13</v>
      </c>
      <c r="F70">
        <v>23.076923076923077</v>
      </c>
      <c r="G70">
        <v>6</v>
      </c>
      <c r="H70">
        <v>1</v>
      </c>
      <c r="I70">
        <v>48.65</v>
      </c>
      <c r="J70" s="7">
        <f t="shared" ref="J70:J77" ca="1" si="1">ROUND(($J$2-$B$2)*24*60, 0)</f>
        <v>341</v>
      </c>
      <c r="L70">
        <f ca="1">Current_Day[[#This Row],[Available Time]]-K70</f>
        <v>341</v>
      </c>
      <c r="M70" s="2">
        <f ca="1">Current_Day[[#This Row],[Earned Time]]/Current_Day[[#This Row],[Actual Time]]</f>
        <v>0.14266862170087977</v>
      </c>
    </row>
    <row r="71" spans="1:13" hidden="1" x14ac:dyDescent="0.25">
      <c r="A71" s="4" t="s">
        <v>106</v>
      </c>
      <c r="B71" s="4" t="s">
        <v>102</v>
      </c>
      <c r="C71" s="4" t="s">
        <v>13</v>
      </c>
      <c r="D71">
        <v>125</v>
      </c>
      <c r="E71">
        <v>11</v>
      </c>
      <c r="F71">
        <v>11.363636363636363</v>
      </c>
      <c r="G71">
        <v>10</v>
      </c>
      <c r="H71">
        <v>8</v>
      </c>
      <c r="I71">
        <v>48.25</v>
      </c>
      <c r="J71" s="7">
        <f t="shared" ca="1" si="1"/>
        <v>341</v>
      </c>
      <c r="L71">
        <f ca="1">Current_Day[[#This Row],[Available Time]]-K71</f>
        <v>341</v>
      </c>
      <c r="M71" s="2">
        <f ca="1">Current_Day[[#This Row],[Earned Time]]/Current_Day[[#This Row],[Actual Time]]</f>
        <v>0.14149560117302054</v>
      </c>
    </row>
    <row r="72" spans="1:13" hidden="1" x14ac:dyDescent="0.25">
      <c r="A72" s="4" t="s">
        <v>83</v>
      </c>
      <c r="B72" s="4" t="s">
        <v>59</v>
      </c>
      <c r="C72" s="4" t="s">
        <v>13</v>
      </c>
      <c r="D72">
        <v>288</v>
      </c>
      <c r="E72">
        <v>12</v>
      </c>
      <c r="F72">
        <v>24</v>
      </c>
      <c r="G72">
        <v>6</v>
      </c>
      <c r="H72">
        <v>1</v>
      </c>
      <c r="I72">
        <v>46.699999999999996</v>
      </c>
      <c r="J72" s="7">
        <f t="shared" ca="1" si="1"/>
        <v>341</v>
      </c>
      <c r="L72">
        <f ca="1">Current_Day[[#This Row],[Available Time]]-K72</f>
        <v>341</v>
      </c>
      <c r="M72" s="2">
        <f ca="1">Current_Day[[#This Row],[Earned Time]]/Current_Day[[#This Row],[Actual Time]]</f>
        <v>0.13695014662756597</v>
      </c>
    </row>
    <row r="73" spans="1:13" hidden="1" x14ac:dyDescent="0.25">
      <c r="A73" s="4" t="s">
        <v>132</v>
      </c>
      <c r="B73" s="4" t="s">
        <v>59</v>
      </c>
      <c r="C73" s="4" t="s">
        <v>13</v>
      </c>
      <c r="D73">
        <v>197</v>
      </c>
      <c r="E73">
        <v>16</v>
      </c>
      <c r="F73">
        <v>12.3125</v>
      </c>
      <c r="G73">
        <v>8</v>
      </c>
      <c r="H73">
        <v>1</v>
      </c>
      <c r="I73">
        <v>42.900000000000006</v>
      </c>
      <c r="J73" s="7">
        <f t="shared" ca="1" si="1"/>
        <v>341</v>
      </c>
      <c r="L73">
        <f ca="1">Current_Day[[#This Row],[Available Time]]-K73</f>
        <v>341</v>
      </c>
      <c r="M73" s="2">
        <f ca="1">Current_Day[[#This Row],[Earned Time]]/Current_Day[[#This Row],[Actual Time]]</f>
        <v>0.12580645161290324</v>
      </c>
    </row>
    <row r="74" spans="1:13" hidden="1" x14ac:dyDescent="0.25">
      <c r="A74" s="4" t="s">
        <v>90</v>
      </c>
      <c r="B74" s="4" t="s">
        <v>59</v>
      </c>
      <c r="C74" s="4" t="s">
        <v>13</v>
      </c>
      <c r="D74">
        <v>193</v>
      </c>
      <c r="E74">
        <v>15</v>
      </c>
      <c r="F74">
        <v>12.866666666666667</v>
      </c>
      <c r="G74">
        <v>7</v>
      </c>
      <c r="H74">
        <v>1</v>
      </c>
      <c r="I74">
        <v>40.6</v>
      </c>
      <c r="J74" s="7">
        <f t="shared" ca="1" si="1"/>
        <v>341</v>
      </c>
      <c r="L74">
        <f ca="1">Current_Day[[#This Row],[Available Time]]-K74</f>
        <v>341</v>
      </c>
      <c r="M74" s="2">
        <f ca="1">Current_Day[[#This Row],[Earned Time]]/Current_Day[[#This Row],[Actual Time]]</f>
        <v>0.11906158357771261</v>
      </c>
    </row>
    <row r="75" spans="1:13" hidden="1" x14ac:dyDescent="0.25">
      <c r="A75" s="4" t="s">
        <v>35</v>
      </c>
      <c r="B75" s="4" t="s">
        <v>59</v>
      </c>
      <c r="C75" s="4" t="s">
        <v>13</v>
      </c>
      <c r="D75">
        <v>116</v>
      </c>
      <c r="E75">
        <v>19</v>
      </c>
      <c r="F75">
        <v>6.1052631578947372</v>
      </c>
      <c r="G75">
        <v>9</v>
      </c>
      <c r="H75">
        <v>2</v>
      </c>
      <c r="I75">
        <v>40.200000000000003</v>
      </c>
      <c r="J75" s="7">
        <f t="shared" ca="1" si="1"/>
        <v>341</v>
      </c>
      <c r="L75">
        <f ca="1">Current_Day[[#This Row],[Available Time]]-K75</f>
        <v>341</v>
      </c>
      <c r="M75" s="2">
        <f ca="1">Current_Day[[#This Row],[Earned Time]]/Current_Day[[#This Row],[Actual Time]]</f>
        <v>0.11788856304985339</v>
      </c>
    </row>
    <row r="76" spans="1:13" hidden="1" x14ac:dyDescent="0.25">
      <c r="A76" s="4" t="s">
        <v>112</v>
      </c>
      <c r="B76" s="4" t="s">
        <v>102</v>
      </c>
      <c r="C76" s="4" t="s">
        <v>13</v>
      </c>
      <c r="D76">
        <v>8</v>
      </c>
      <c r="E76">
        <v>6</v>
      </c>
      <c r="F76">
        <v>1.3333333333333333</v>
      </c>
      <c r="G76">
        <v>5</v>
      </c>
      <c r="H76">
        <v>2</v>
      </c>
      <c r="I76">
        <v>15.05</v>
      </c>
      <c r="J76" s="7">
        <f t="shared" ca="1" si="1"/>
        <v>341</v>
      </c>
      <c r="L76">
        <f ca="1">Current_Day[[#This Row],[Available Time]]-K76</f>
        <v>341</v>
      </c>
      <c r="M76" s="2">
        <f ca="1">Current_Day[[#This Row],[Earned Time]]/Current_Day[[#This Row],[Actual Time]]</f>
        <v>4.4134897360703813E-2</v>
      </c>
    </row>
    <row r="77" spans="1:13" hidden="1" x14ac:dyDescent="0.25">
      <c r="A77" s="4" t="s">
        <v>79</v>
      </c>
      <c r="B77" s="4" t="s">
        <v>59</v>
      </c>
      <c r="C77" s="4" t="s">
        <v>13</v>
      </c>
      <c r="D77">
        <v>20</v>
      </c>
      <c r="E77">
        <v>1</v>
      </c>
      <c r="F77">
        <v>20</v>
      </c>
      <c r="G77">
        <v>1</v>
      </c>
      <c r="H77">
        <v>1</v>
      </c>
      <c r="I77">
        <v>5.9</v>
      </c>
      <c r="J77" s="7">
        <f t="shared" ca="1" si="1"/>
        <v>341</v>
      </c>
      <c r="L77">
        <f ca="1">Current_Day[[#This Row],[Available Time]]-K77</f>
        <v>341</v>
      </c>
      <c r="M77" s="2">
        <f ca="1">Current_Day[[#This Row],[Earned Time]]/Current_Day[[#This Row],[Actual Time]]</f>
        <v>1.7302052785923755E-2</v>
      </c>
    </row>
    <row r="78" spans="1:13" x14ac:dyDescent="0.25">
      <c r="M78" s="2"/>
    </row>
    <row r="79" spans="1:13" x14ac:dyDescent="0.25">
      <c r="M79" s="2"/>
    </row>
    <row r="80" spans="1:13" x14ac:dyDescent="0.25">
      <c r="M80" s="2"/>
    </row>
    <row r="81" spans="13:13" x14ac:dyDescent="0.25">
      <c r="M81" s="2"/>
    </row>
    <row r="82" spans="13:13" x14ac:dyDescent="0.25">
      <c r="M82" s="2"/>
    </row>
    <row r="83" spans="13:13" x14ac:dyDescent="0.25">
      <c r="M83" s="2"/>
    </row>
    <row r="84" spans="13:13" x14ac:dyDescent="0.25">
      <c r="M84" s="2"/>
    </row>
    <row r="85" spans="13:13" x14ac:dyDescent="0.25">
      <c r="M85" s="2"/>
    </row>
    <row r="86" spans="13:13" x14ac:dyDescent="0.25">
      <c r="M86" s="2"/>
    </row>
    <row r="87" spans="13:13" x14ac:dyDescent="0.25">
      <c r="M87" s="2"/>
    </row>
    <row r="88" spans="13:13" x14ac:dyDescent="0.25">
      <c r="M88" s="2"/>
    </row>
    <row r="89" spans="13:13" x14ac:dyDescent="0.25">
      <c r="M89" s="2"/>
    </row>
    <row r="90" spans="13:13" x14ac:dyDescent="0.25">
      <c r="M90" s="2"/>
    </row>
    <row r="91" spans="13:13" x14ac:dyDescent="0.25">
      <c r="M91" s="2"/>
    </row>
    <row r="92" spans="13:13" x14ac:dyDescent="0.25">
      <c r="M92" s="2"/>
    </row>
    <row r="93" spans="13:13" x14ac:dyDescent="0.25">
      <c r="M93" s="2"/>
    </row>
    <row r="94" spans="13:13" x14ac:dyDescent="0.25">
      <c r="M94" s="2"/>
    </row>
    <row r="95" spans="13:13" x14ac:dyDescent="0.25">
      <c r="M95" s="2"/>
    </row>
    <row r="96" spans="13:13" x14ac:dyDescent="0.25">
      <c r="M96" s="2"/>
    </row>
    <row r="97" spans="13:13" x14ac:dyDescent="0.25">
      <c r="M97" s="2"/>
    </row>
    <row r="98" spans="13:13" x14ac:dyDescent="0.25">
      <c r="M98" s="2"/>
    </row>
    <row r="99" spans="13:13" x14ac:dyDescent="0.25">
      <c r="M99" s="2"/>
    </row>
    <row r="100" spans="13:13" x14ac:dyDescent="0.25">
      <c r="M100" s="2"/>
    </row>
    <row r="101" spans="13:13" x14ac:dyDescent="0.25">
      <c r="M101" s="2"/>
    </row>
    <row r="102" spans="13:13" x14ac:dyDescent="0.25">
      <c r="M102" s="2"/>
    </row>
    <row r="103" spans="13:13" x14ac:dyDescent="0.25">
      <c r="M103" s="2"/>
    </row>
    <row r="104" spans="13:13" x14ac:dyDescent="0.25">
      <c r="M104" s="2"/>
    </row>
    <row r="105" spans="13:13" x14ac:dyDescent="0.25">
      <c r="M105" s="2"/>
    </row>
    <row r="106" spans="13:13" x14ac:dyDescent="0.25">
      <c r="M106" s="2"/>
    </row>
    <row r="107" spans="13:13" x14ac:dyDescent="0.25">
      <c r="M107" s="2"/>
    </row>
    <row r="108" spans="13:13" x14ac:dyDescent="0.25">
      <c r="M108" s="2"/>
    </row>
    <row r="109" spans="13:13" x14ac:dyDescent="0.25">
      <c r="M109" s="2"/>
    </row>
    <row r="110" spans="13:13" x14ac:dyDescent="0.25">
      <c r="M110" s="2"/>
    </row>
    <row r="111" spans="13:13" x14ac:dyDescent="0.25">
      <c r="M111" s="2"/>
    </row>
    <row r="112" spans="13:13" x14ac:dyDescent="0.25">
      <c r="M112" s="2"/>
    </row>
    <row r="113" spans="13:13" x14ac:dyDescent="0.25">
      <c r="M113" s="2"/>
    </row>
    <row r="114" spans="13:13" x14ac:dyDescent="0.25">
      <c r="M114" s="2"/>
    </row>
  </sheetData>
  <mergeCells count="1">
    <mergeCell ref="A3:M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E1F9-A215-4F28-9DAE-77FAE81A114A}">
  <dimension ref="A2:N115"/>
  <sheetViews>
    <sheetView workbookViewId="0">
      <selection activeCell="K6" sqref="K6"/>
    </sheetView>
  </sheetViews>
  <sheetFormatPr defaultRowHeight="15" x14ac:dyDescent="0.25"/>
  <cols>
    <col min="1" max="1" width="17.625" customWidth="1"/>
    <col min="2" max="2" width="30.875" bestFit="1" customWidth="1"/>
    <col min="3" max="3" width="15" bestFit="1" customWidth="1"/>
    <col min="4" max="4" width="16.875" bestFit="1" customWidth="1"/>
    <col min="5" max="5" width="38.125" bestFit="1" customWidth="1"/>
    <col min="6" max="6" width="13.625" bestFit="1" customWidth="1"/>
    <col min="7" max="7" width="15.625" bestFit="1" customWidth="1"/>
    <col min="8" max="8" width="14" bestFit="1" customWidth="1"/>
    <col min="9" max="9" width="17" bestFit="1" customWidth="1"/>
    <col min="10" max="10" width="15.75" customWidth="1"/>
    <col min="11" max="11" width="17" bestFit="1" customWidth="1"/>
    <col min="12" max="12" width="18.25" bestFit="1" customWidth="1"/>
    <col min="13" max="13" width="15.125" bestFit="1" customWidth="1"/>
    <col min="14" max="14" width="15.75" bestFit="1" customWidth="1"/>
  </cols>
  <sheetData>
    <row r="2" spans="1:14" ht="20.25" thickBot="1" x14ac:dyDescent="0.3">
      <c r="A2" s="6" t="s">
        <v>163</v>
      </c>
      <c r="B2" s="12" t="s">
        <v>159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75" thickTop="1" x14ac:dyDescent="0.25">
      <c r="B3" s="5" t="s">
        <v>6</v>
      </c>
      <c r="C3" s="5" t="s">
        <v>119</v>
      </c>
      <c r="D3" s="5" t="s">
        <v>7</v>
      </c>
      <c r="E3" s="5" t="s">
        <v>8</v>
      </c>
      <c r="F3" s="5" t="s">
        <v>9</v>
      </c>
      <c r="G3" t="s">
        <v>164</v>
      </c>
      <c r="H3" s="5" t="s">
        <v>10</v>
      </c>
      <c r="I3" s="5" t="s">
        <v>11</v>
      </c>
      <c r="J3" s="5" t="s">
        <v>14</v>
      </c>
      <c r="K3" s="5" t="s">
        <v>158</v>
      </c>
      <c r="L3" s="5" t="s">
        <v>156</v>
      </c>
      <c r="M3" t="s">
        <v>157</v>
      </c>
      <c r="N3" t="s">
        <v>152</v>
      </c>
    </row>
    <row r="4" spans="1:14" x14ac:dyDescent="0.25">
      <c r="B4" s="4" t="s">
        <v>43</v>
      </c>
      <c r="C4" s="4" t="s">
        <v>18</v>
      </c>
      <c r="D4" s="4" t="s">
        <v>13</v>
      </c>
      <c r="E4">
        <v>324</v>
      </c>
      <c r="F4">
        <v>247</v>
      </c>
      <c r="G4" s="10">
        <v>1.3117408906882591</v>
      </c>
      <c r="H4">
        <v>160</v>
      </c>
      <c r="I4">
        <v>31</v>
      </c>
      <c r="J4">
        <v>463.65</v>
      </c>
      <c r="K4">
        <v>450</v>
      </c>
      <c r="M4" s="4">
        <f>Previous_Day[[#This Row],[AvailableTime]]-L4</f>
        <v>450</v>
      </c>
      <c r="N4" s="2">
        <f>Previous_Day[[#This Row],[Earned Time]]/M4</f>
        <v>1.0303333333333333</v>
      </c>
    </row>
    <row r="5" spans="1:14" x14ac:dyDescent="0.25">
      <c r="B5" s="4" t="s">
        <v>31</v>
      </c>
      <c r="C5" s="4" t="s">
        <v>18</v>
      </c>
      <c r="D5" s="4" t="s">
        <v>13</v>
      </c>
      <c r="E5">
        <v>344</v>
      </c>
      <c r="F5">
        <v>236</v>
      </c>
      <c r="G5" s="10">
        <v>1.4576271186440677</v>
      </c>
      <c r="H5">
        <v>167</v>
      </c>
      <c r="I5">
        <v>30</v>
      </c>
      <c r="J5">
        <v>463.45</v>
      </c>
      <c r="K5">
        <v>450</v>
      </c>
      <c r="M5" s="4">
        <f>Previous_Day[[#This Row],[AvailableTime]]-L5</f>
        <v>450</v>
      </c>
      <c r="N5" s="2">
        <f>Previous_Day[[#This Row],[Earned Time]]/M5</f>
        <v>1.0298888888888889</v>
      </c>
    </row>
    <row r="6" spans="1:14" x14ac:dyDescent="0.25">
      <c r="B6" s="4" t="s">
        <v>55</v>
      </c>
      <c r="C6" s="4" t="s">
        <v>18</v>
      </c>
      <c r="D6" s="4" t="s">
        <v>13</v>
      </c>
      <c r="E6">
        <v>387</v>
      </c>
      <c r="F6">
        <v>288</v>
      </c>
      <c r="G6" s="10">
        <v>1.34375</v>
      </c>
      <c r="H6">
        <v>135</v>
      </c>
      <c r="I6">
        <v>19</v>
      </c>
      <c r="J6">
        <v>447.95</v>
      </c>
      <c r="K6">
        <v>450</v>
      </c>
      <c r="M6" s="4">
        <f>Previous_Day[[#This Row],[AvailableTime]]-L6</f>
        <v>450</v>
      </c>
      <c r="N6" s="2">
        <f>Previous_Day[[#This Row],[Earned Time]]/M6</f>
        <v>0.99544444444444447</v>
      </c>
    </row>
    <row r="7" spans="1:14" x14ac:dyDescent="0.25">
      <c r="B7" s="4" t="s">
        <v>51</v>
      </c>
      <c r="C7" s="4" t="s">
        <v>18</v>
      </c>
      <c r="D7" s="4" t="s">
        <v>13</v>
      </c>
      <c r="E7">
        <v>405</v>
      </c>
      <c r="F7">
        <v>295</v>
      </c>
      <c r="G7" s="10">
        <v>1.3728813559322033</v>
      </c>
      <c r="H7">
        <v>141</v>
      </c>
      <c r="I7">
        <v>6</v>
      </c>
      <c r="J7">
        <v>435.9</v>
      </c>
      <c r="K7">
        <v>450</v>
      </c>
      <c r="M7" s="4">
        <f>Previous_Day[[#This Row],[AvailableTime]]-L7</f>
        <v>450</v>
      </c>
      <c r="N7" s="2">
        <f>Previous_Day[[#This Row],[Earned Time]]/M7</f>
        <v>0.96866666666666656</v>
      </c>
    </row>
    <row r="8" spans="1:14" x14ac:dyDescent="0.25">
      <c r="B8" s="4" t="s">
        <v>52</v>
      </c>
      <c r="C8" s="4" t="s">
        <v>18</v>
      </c>
      <c r="D8" s="4" t="s">
        <v>13</v>
      </c>
      <c r="E8">
        <v>302</v>
      </c>
      <c r="F8">
        <v>247</v>
      </c>
      <c r="G8" s="10">
        <v>1.2226720647773279</v>
      </c>
      <c r="H8">
        <v>114</v>
      </c>
      <c r="I8">
        <v>19</v>
      </c>
      <c r="J8">
        <v>384.54999999999995</v>
      </c>
      <c r="K8">
        <v>450</v>
      </c>
      <c r="M8" s="4">
        <f>Previous_Day[[#This Row],[AvailableTime]]-L8</f>
        <v>450</v>
      </c>
      <c r="N8" s="2">
        <f>Previous_Day[[#This Row],[Earned Time]]/M8</f>
        <v>0.8545555555555554</v>
      </c>
    </row>
    <row r="9" spans="1:14" x14ac:dyDescent="0.25">
      <c r="B9" s="4" t="s">
        <v>103</v>
      </c>
      <c r="C9" s="4" t="s">
        <v>102</v>
      </c>
      <c r="D9" s="4" t="s">
        <v>13</v>
      </c>
      <c r="E9">
        <v>2014</v>
      </c>
      <c r="F9">
        <v>127</v>
      </c>
      <c r="G9" s="10">
        <v>15.858267716535433</v>
      </c>
      <c r="H9">
        <v>45</v>
      </c>
      <c r="I9">
        <v>13</v>
      </c>
      <c r="J9">
        <v>374.4</v>
      </c>
      <c r="K9">
        <v>450</v>
      </c>
      <c r="M9" s="4">
        <f>Previous_Day[[#This Row],[AvailableTime]]-L9</f>
        <v>450</v>
      </c>
      <c r="N9" s="2">
        <f>Previous_Day[[#This Row],[Earned Time]]/M9</f>
        <v>0.83199999999999996</v>
      </c>
    </row>
    <row r="10" spans="1:14" x14ac:dyDescent="0.25">
      <c r="B10" s="4" t="s">
        <v>95</v>
      </c>
      <c r="C10" s="4" t="s">
        <v>59</v>
      </c>
      <c r="D10" s="4" t="s">
        <v>13</v>
      </c>
      <c r="E10">
        <v>422</v>
      </c>
      <c r="F10">
        <v>203</v>
      </c>
      <c r="G10" s="10">
        <v>2.0788177339901477</v>
      </c>
      <c r="H10">
        <v>84</v>
      </c>
      <c r="I10">
        <v>36</v>
      </c>
      <c r="J10">
        <v>363.04999999999995</v>
      </c>
      <c r="K10">
        <v>450</v>
      </c>
      <c r="M10" s="4">
        <f>Previous_Day[[#This Row],[AvailableTime]]-L10</f>
        <v>450</v>
      </c>
      <c r="N10" s="2">
        <f>Previous_Day[[#This Row],[Earned Time]]/M10</f>
        <v>0.8067777777777777</v>
      </c>
    </row>
    <row r="11" spans="1:14" x14ac:dyDescent="0.25">
      <c r="B11" s="4" t="s">
        <v>100</v>
      </c>
      <c r="C11" s="4" t="s">
        <v>59</v>
      </c>
      <c r="D11" s="4" t="s">
        <v>13</v>
      </c>
      <c r="E11">
        <v>152</v>
      </c>
      <c r="F11">
        <v>119</v>
      </c>
      <c r="G11" s="10">
        <v>1.2773109243697478</v>
      </c>
      <c r="H11">
        <v>112</v>
      </c>
      <c r="I11">
        <v>59</v>
      </c>
      <c r="J11">
        <v>351.25</v>
      </c>
      <c r="K11">
        <v>450</v>
      </c>
      <c r="M11" s="4">
        <f>Previous_Day[[#This Row],[AvailableTime]]-L11</f>
        <v>450</v>
      </c>
      <c r="N11" s="2">
        <f>Previous_Day[[#This Row],[Earned Time]]/M11</f>
        <v>0.78055555555555556</v>
      </c>
    </row>
    <row r="12" spans="1:14" x14ac:dyDescent="0.25">
      <c r="B12" s="4" t="s">
        <v>139</v>
      </c>
      <c r="C12" s="4" t="s">
        <v>18</v>
      </c>
      <c r="D12" s="4" t="s">
        <v>13</v>
      </c>
      <c r="E12">
        <v>517</v>
      </c>
      <c r="F12">
        <v>325</v>
      </c>
      <c r="G12" s="10">
        <v>1.5907692307692307</v>
      </c>
      <c r="H12">
        <v>21</v>
      </c>
      <c r="I12">
        <v>11</v>
      </c>
      <c r="J12">
        <v>341.59999999999997</v>
      </c>
      <c r="K12">
        <v>450</v>
      </c>
      <c r="M12" s="4">
        <f>Previous_Day[[#This Row],[AvailableTime]]-L12</f>
        <v>450</v>
      </c>
      <c r="N12" s="2">
        <f>Previous_Day[[#This Row],[Earned Time]]/M12</f>
        <v>0.75911111111111107</v>
      </c>
    </row>
    <row r="13" spans="1:14" x14ac:dyDescent="0.25">
      <c r="B13" s="4" t="s">
        <v>48</v>
      </c>
      <c r="C13" s="4" t="s">
        <v>18</v>
      </c>
      <c r="D13" s="4" t="s">
        <v>13</v>
      </c>
      <c r="E13">
        <v>224</v>
      </c>
      <c r="F13">
        <v>161</v>
      </c>
      <c r="G13" s="10">
        <v>1.3913043478260869</v>
      </c>
      <c r="H13">
        <v>102</v>
      </c>
      <c r="I13">
        <v>37</v>
      </c>
      <c r="J13">
        <v>334.45</v>
      </c>
      <c r="K13">
        <v>450</v>
      </c>
      <c r="M13" s="4">
        <f>Previous_Day[[#This Row],[AvailableTime]]-L13</f>
        <v>450</v>
      </c>
      <c r="N13" s="2">
        <f>Previous_Day[[#This Row],[Earned Time]]/M13</f>
        <v>0.74322222222222223</v>
      </c>
    </row>
    <row r="14" spans="1:14" x14ac:dyDescent="0.25">
      <c r="B14" s="4" t="s">
        <v>67</v>
      </c>
      <c r="C14" s="4" t="s">
        <v>59</v>
      </c>
      <c r="D14" s="4" t="s">
        <v>13</v>
      </c>
      <c r="E14">
        <v>381</v>
      </c>
      <c r="F14">
        <v>140</v>
      </c>
      <c r="G14" s="10">
        <v>2.7214285714285715</v>
      </c>
      <c r="H14">
        <v>100</v>
      </c>
      <c r="I14">
        <v>38</v>
      </c>
      <c r="J14">
        <v>334.09999999999997</v>
      </c>
      <c r="K14">
        <v>450</v>
      </c>
      <c r="M14" s="4">
        <f>Previous_Day[[#This Row],[AvailableTime]]-L14</f>
        <v>450</v>
      </c>
      <c r="N14" s="2">
        <f>Previous_Day[[#This Row],[Earned Time]]/M14</f>
        <v>0.74244444444444435</v>
      </c>
    </row>
    <row r="15" spans="1:14" x14ac:dyDescent="0.25">
      <c r="B15" s="4" t="s">
        <v>73</v>
      </c>
      <c r="C15" s="4" t="s">
        <v>59</v>
      </c>
      <c r="D15" s="4" t="s">
        <v>13</v>
      </c>
      <c r="E15">
        <v>256</v>
      </c>
      <c r="F15">
        <v>140</v>
      </c>
      <c r="G15" s="10">
        <v>1.8285714285714285</v>
      </c>
      <c r="H15">
        <v>115</v>
      </c>
      <c r="I15">
        <v>34</v>
      </c>
      <c r="J15">
        <v>330.85</v>
      </c>
      <c r="K15">
        <v>450</v>
      </c>
      <c r="M15" s="4">
        <f>Previous_Day[[#This Row],[AvailableTime]]-L15</f>
        <v>450</v>
      </c>
      <c r="N15" s="2">
        <f>Previous_Day[[#This Row],[Earned Time]]/M15</f>
        <v>0.73522222222222222</v>
      </c>
    </row>
    <row r="16" spans="1:14" x14ac:dyDescent="0.25">
      <c r="B16" s="4" t="s">
        <v>114</v>
      </c>
      <c r="C16" s="4" t="s">
        <v>102</v>
      </c>
      <c r="D16" s="4" t="s">
        <v>13</v>
      </c>
      <c r="E16">
        <v>222</v>
      </c>
      <c r="F16">
        <v>166</v>
      </c>
      <c r="G16" s="10">
        <v>1.3373493975903614</v>
      </c>
      <c r="H16">
        <v>92</v>
      </c>
      <c r="I16">
        <v>37</v>
      </c>
      <c r="J16">
        <v>326.5</v>
      </c>
      <c r="K16">
        <v>450</v>
      </c>
      <c r="M16" s="4">
        <f>Previous_Day[[#This Row],[AvailableTime]]-L16</f>
        <v>450</v>
      </c>
      <c r="N16" s="2">
        <f>Previous_Day[[#This Row],[Earned Time]]/M16</f>
        <v>0.72555555555555551</v>
      </c>
    </row>
    <row r="17" spans="2:14" x14ac:dyDescent="0.25">
      <c r="B17" s="4" t="s">
        <v>40</v>
      </c>
      <c r="C17" s="4" t="s">
        <v>18</v>
      </c>
      <c r="D17" s="4" t="s">
        <v>13</v>
      </c>
      <c r="E17">
        <v>285</v>
      </c>
      <c r="F17">
        <v>204</v>
      </c>
      <c r="G17" s="10">
        <v>1.3970588235294117</v>
      </c>
      <c r="H17">
        <v>90</v>
      </c>
      <c r="I17">
        <v>20</v>
      </c>
      <c r="J17">
        <v>325</v>
      </c>
      <c r="K17">
        <v>450</v>
      </c>
      <c r="M17" s="4">
        <f>Previous_Day[[#This Row],[AvailableTime]]-L17</f>
        <v>450</v>
      </c>
      <c r="N17" s="2">
        <f>Previous_Day[[#This Row],[Earned Time]]/M17</f>
        <v>0.72222222222222221</v>
      </c>
    </row>
    <row r="18" spans="2:14" x14ac:dyDescent="0.25">
      <c r="B18" s="11" t="s">
        <v>16</v>
      </c>
      <c r="C18" s="4" t="s">
        <v>18</v>
      </c>
      <c r="D18" s="4" t="s">
        <v>13</v>
      </c>
      <c r="E18">
        <v>336</v>
      </c>
      <c r="F18">
        <v>232</v>
      </c>
      <c r="G18" s="10">
        <v>1.4482758620689655</v>
      </c>
      <c r="H18">
        <v>81</v>
      </c>
      <c r="I18">
        <v>9</v>
      </c>
      <c r="J18">
        <v>318.75</v>
      </c>
      <c r="K18">
        <v>450</v>
      </c>
      <c r="M18" s="4">
        <f>Previous_Day[[#This Row],[AvailableTime]]-L18</f>
        <v>450</v>
      </c>
      <c r="N18" s="2">
        <f>Previous_Day[[#This Row],[Earned Time]]/M18</f>
        <v>0.70833333333333337</v>
      </c>
    </row>
    <row r="19" spans="2:14" x14ac:dyDescent="0.25">
      <c r="B19" s="4" t="s">
        <v>111</v>
      </c>
      <c r="C19" s="4" t="s">
        <v>102</v>
      </c>
      <c r="D19" s="4" t="s">
        <v>13</v>
      </c>
      <c r="E19">
        <v>218</v>
      </c>
      <c r="F19">
        <v>145</v>
      </c>
      <c r="G19" s="10">
        <v>1.5034482758620689</v>
      </c>
      <c r="H19">
        <v>104</v>
      </c>
      <c r="I19">
        <v>34</v>
      </c>
      <c r="J19">
        <v>318.14999999999998</v>
      </c>
      <c r="K19">
        <v>450</v>
      </c>
      <c r="M19" s="4">
        <f>Previous_Day[[#This Row],[AvailableTime]]-L19</f>
        <v>450</v>
      </c>
      <c r="N19" s="2">
        <f>Previous_Day[[#This Row],[Earned Time]]/M19</f>
        <v>0.70699999999999996</v>
      </c>
    </row>
    <row r="20" spans="2:14" x14ac:dyDescent="0.25">
      <c r="B20" s="4" t="s">
        <v>56</v>
      </c>
      <c r="C20" s="4" t="s">
        <v>18</v>
      </c>
      <c r="D20" s="4" t="s">
        <v>13</v>
      </c>
      <c r="E20">
        <v>331</v>
      </c>
      <c r="F20">
        <v>217</v>
      </c>
      <c r="G20" s="10">
        <v>1.5253456221198156</v>
      </c>
      <c r="H20">
        <v>69</v>
      </c>
      <c r="I20">
        <v>21</v>
      </c>
      <c r="J20">
        <v>317.2</v>
      </c>
      <c r="K20">
        <v>450</v>
      </c>
      <c r="M20" s="4">
        <f>Previous_Day[[#This Row],[AvailableTime]]-L20</f>
        <v>450</v>
      </c>
      <c r="N20" s="2">
        <f>Previous_Day[[#This Row],[Earned Time]]/M20</f>
        <v>0.7048888888888889</v>
      </c>
    </row>
    <row r="21" spans="2:14" x14ac:dyDescent="0.25">
      <c r="B21" s="4" t="s">
        <v>38</v>
      </c>
      <c r="C21" s="4" t="s">
        <v>18</v>
      </c>
      <c r="D21" s="4" t="s">
        <v>13</v>
      </c>
      <c r="E21">
        <v>319</v>
      </c>
      <c r="F21">
        <v>239</v>
      </c>
      <c r="G21" s="10">
        <v>1.3347280334728033</v>
      </c>
      <c r="H21">
        <v>75</v>
      </c>
      <c r="I21">
        <v>9</v>
      </c>
      <c r="J21">
        <v>315.39999999999998</v>
      </c>
      <c r="K21">
        <v>450</v>
      </c>
      <c r="M21" s="4">
        <f>Previous_Day[[#This Row],[AvailableTime]]-L21</f>
        <v>450</v>
      </c>
      <c r="N21" s="2">
        <f>Previous_Day[[#This Row],[Earned Time]]/M21</f>
        <v>0.70088888888888878</v>
      </c>
    </row>
    <row r="22" spans="2:14" x14ac:dyDescent="0.25">
      <c r="B22" s="4" t="s">
        <v>134</v>
      </c>
      <c r="C22" s="4" t="s">
        <v>18</v>
      </c>
      <c r="D22" s="4" t="s">
        <v>13</v>
      </c>
      <c r="E22">
        <v>375</v>
      </c>
      <c r="F22">
        <v>224</v>
      </c>
      <c r="G22" s="10">
        <v>1.6741071428571428</v>
      </c>
      <c r="H22">
        <v>77</v>
      </c>
      <c r="I22">
        <v>9</v>
      </c>
      <c r="J22">
        <v>312.05</v>
      </c>
      <c r="K22">
        <v>450</v>
      </c>
      <c r="M22" s="4">
        <f>Previous_Day[[#This Row],[AvailableTime]]-L22</f>
        <v>450</v>
      </c>
      <c r="N22" s="2">
        <f>Previous_Day[[#This Row],[Earned Time]]/M22</f>
        <v>0.69344444444444442</v>
      </c>
    </row>
    <row r="23" spans="2:14" x14ac:dyDescent="0.25">
      <c r="B23" s="4" t="s">
        <v>108</v>
      </c>
      <c r="C23" s="4" t="s">
        <v>102</v>
      </c>
      <c r="D23" s="4" t="s">
        <v>13</v>
      </c>
      <c r="E23">
        <v>352</v>
      </c>
      <c r="F23">
        <v>198</v>
      </c>
      <c r="G23" s="10">
        <v>1.7777777777777777</v>
      </c>
      <c r="H23">
        <v>63</v>
      </c>
      <c r="I23">
        <v>25</v>
      </c>
      <c r="J23">
        <v>306.14999999999998</v>
      </c>
      <c r="K23">
        <v>450</v>
      </c>
      <c r="M23" s="4">
        <f>Previous_Day[[#This Row],[AvailableTime]]-L23</f>
        <v>450</v>
      </c>
      <c r="N23" s="2">
        <f>Previous_Day[[#This Row],[Earned Time]]/M23</f>
        <v>0.68033333333333323</v>
      </c>
    </row>
    <row r="24" spans="2:14" x14ac:dyDescent="0.25">
      <c r="B24" s="4" t="s">
        <v>109</v>
      </c>
      <c r="C24" s="4" t="s">
        <v>102</v>
      </c>
      <c r="D24" s="4" t="s">
        <v>13</v>
      </c>
      <c r="E24">
        <v>868</v>
      </c>
      <c r="F24">
        <v>126</v>
      </c>
      <c r="G24" s="10">
        <v>6.8888888888888893</v>
      </c>
      <c r="H24">
        <v>77</v>
      </c>
      <c r="I24">
        <v>17</v>
      </c>
      <c r="J24">
        <v>303.85000000000002</v>
      </c>
      <c r="K24">
        <v>450</v>
      </c>
      <c r="M24" s="4">
        <f>Previous_Day[[#This Row],[AvailableTime]]-L24</f>
        <v>450</v>
      </c>
      <c r="N24" s="2">
        <f>Previous_Day[[#This Row],[Earned Time]]/M24</f>
        <v>0.67522222222222228</v>
      </c>
    </row>
    <row r="25" spans="2:14" x14ac:dyDescent="0.25">
      <c r="B25" s="4" t="s">
        <v>133</v>
      </c>
      <c r="C25" s="4" t="s">
        <v>18</v>
      </c>
      <c r="D25" s="4" t="s">
        <v>13</v>
      </c>
      <c r="E25">
        <v>274</v>
      </c>
      <c r="F25">
        <v>184</v>
      </c>
      <c r="G25" s="10">
        <v>1.4891304347826086</v>
      </c>
      <c r="H25">
        <v>96</v>
      </c>
      <c r="I25">
        <v>11</v>
      </c>
      <c r="J25">
        <v>297.8</v>
      </c>
      <c r="K25">
        <v>450</v>
      </c>
      <c r="M25" s="4">
        <f>Previous_Day[[#This Row],[AvailableTime]]-L25</f>
        <v>450</v>
      </c>
      <c r="N25" s="2">
        <f>Previous_Day[[#This Row],[Earned Time]]/M25</f>
        <v>0.6617777777777778</v>
      </c>
    </row>
    <row r="26" spans="2:14" x14ac:dyDescent="0.25">
      <c r="B26" s="4" t="s">
        <v>37</v>
      </c>
      <c r="C26" s="4" t="s">
        <v>18</v>
      </c>
      <c r="D26" s="4" t="s">
        <v>13</v>
      </c>
      <c r="E26">
        <v>390</v>
      </c>
      <c r="F26">
        <v>248</v>
      </c>
      <c r="G26" s="10">
        <v>1.5725806451612903</v>
      </c>
      <c r="H26">
        <v>47</v>
      </c>
      <c r="I26">
        <v>9</v>
      </c>
      <c r="J26">
        <v>297.05</v>
      </c>
      <c r="K26">
        <v>450</v>
      </c>
      <c r="M26" s="4">
        <f>Previous_Day[[#This Row],[AvailableTime]]-L26</f>
        <v>450</v>
      </c>
      <c r="N26" s="2">
        <f>Previous_Day[[#This Row],[Earned Time]]/M26</f>
        <v>0.66011111111111109</v>
      </c>
    </row>
    <row r="27" spans="2:14" x14ac:dyDescent="0.25">
      <c r="B27" s="4" t="s">
        <v>39</v>
      </c>
      <c r="C27" s="4" t="s">
        <v>18</v>
      </c>
      <c r="D27" s="4" t="s">
        <v>13</v>
      </c>
      <c r="E27">
        <v>329</v>
      </c>
      <c r="F27">
        <v>227</v>
      </c>
      <c r="G27" s="10">
        <v>1.4493392070484581</v>
      </c>
      <c r="H27">
        <v>67</v>
      </c>
      <c r="I27">
        <v>4</v>
      </c>
      <c r="J27">
        <v>288.2</v>
      </c>
      <c r="K27">
        <v>450</v>
      </c>
      <c r="M27" s="4">
        <f>Previous_Day[[#This Row],[AvailableTime]]-L27</f>
        <v>450</v>
      </c>
      <c r="N27" s="2">
        <f>Previous_Day[[#This Row],[Earned Time]]/M27</f>
        <v>0.64044444444444437</v>
      </c>
    </row>
    <row r="28" spans="2:14" x14ac:dyDescent="0.25">
      <c r="B28" s="4" t="s">
        <v>46</v>
      </c>
      <c r="C28" s="4" t="s">
        <v>18</v>
      </c>
      <c r="D28" s="4" t="s">
        <v>13</v>
      </c>
      <c r="E28">
        <v>299</v>
      </c>
      <c r="F28">
        <v>200</v>
      </c>
      <c r="G28" s="10">
        <v>1.4950000000000001</v>
      </c>
      <c r="H28">
        <v>69</v>
      </c>
      <c r="I28">
        <v>7</v>
      </c>
      <c r="J28">
        <v>273.25</v>
      </c>
      <c r="K28">
        <v>450</v>
      </c>
      <c r="M28" s="4">
        <f>Previous_Day[[#This Row],[AvailableTime]]-L28</f>
        <v>450</v>
      </c>
      <c r="N28" s="2">
        <f>Previous_Day[[#This Row],[Earned Time]]/M28</f>
        <v>0.60722222222222222</v>
      </c>
    </row>
    <row r="29" spans="2:14" x14ac:dyDescent="0.25">
      <c r="B29" s="4" t="s">
        <v>160</v>
      </c>
      <c r="C29" s="4" t="s">
        <v>18</v>
      </c>
      <c r="D29" s="4" t="s">
        <v>13</v>
      </c>
      <c r="E29">
        <v>297</v>
      </c>
      <c r="F29">
        <v>209</v>
      </c>
      <c r="G29" s="10">
        <v>1.4210526315789473</v>
      </c>
      <c r="H29">
        <v>35</v>
      </c>
      <c r="I29">
        <v>20</v>
      </c>
      <c r="J29">
        <v>266.7</v>
      </c>
      <c r="K29">
        <v>450</v>
      </c>
      <c r="M29" s="4">
        <f>Previous_Day[[#This Row],[AvailableTime]]-L29</f>
        <v>450</v>
      </c>
      <c r="N29" s="2">
        <f>Previous_Day[[#This Row],[Earned Time]]/M29</f>
        <v>0.59266666666666667</v>
      </c>
    </row>
    <row r="30" spans="2:14" x14ac:dyDescent="0.25">
      <c r="B30" s="4" t="s">
        <v>110</v>
      </c>
      <c r="C30" s="4" t="s">
        <v>102</v>
      </c>
      <c r="D30" s="4" t="s">
        <v>13</v>
      </c>
      <c r="E30">
        <v>999</v>
      </c>
      <c r="F30">
        <v>124</v>
      </c>
      <c r="G30" s="10">
        <v>8.056451612903226</v>
      </c>
      <c r="H30">
        <v>36</v>
      </c>
      <c r="I30">
        <v>14</v>
      </c>
      <c r="J30">
        <v>262.3</v>
      </c>
      <c r="K30">
        <v>450</v>
      </c>
      <c r="M30" s="4">
        <f>Previous_Day[[#This Row],[AvailableTime]]-L30</f>
        <v>450</v>
      </c>
      <c r="N30" s="2">
        <f>Previous_Day[[#This Row],[Earned Time]]/M30</f>
        <v>0.5828888888888889</v>
      </c>
    </row>
    <row r="31" spans="2:14" x14ac:dyDescent="0.25">
      <c r="B31" s="4" t="s">
        <v>50</v>
      </c>
      <c r="C31" s="4" t="s">
        <v>18</v>
      </c>
      <c r="D31" s="4" t="s">
        <v>13</v>
      </c>
      <c r="E31">
        <v>253</v>
      </c>
      <c r="F31">
        <v>177</v>
      </c>
      <c r="G31" s="10">
        <v>1.4293785310734464</v>
      </c>
      <c r="H31">
        <v>71</v>
      </c>
      <c r="I31">
        <v>11</v>
      </c>
      <c r="J31">
        <v>261.7</v>
      </c>
      <c r="K31">
        <v>450</v>
      </c>
      <c r="M31" s="4">
        <f>Previous_Day[[#This Row],[AvailableTime]]-L31</f>
        <v>450</v>
      </c>
      <c r="N31" s="2">
        <f>Previous_Day[[#This Row],[Earned Time]]/M31</f>
        <v>0.58155555555555549</v>
      </c>
    </row>
    <row r="32" spans="2:14" x14ac:dyDescent="0.25">
      <c r="B32" s="4" t="s">
        <v>25</v>
      </c>
      <c r="C32" s="4" t="s">
        <v>18</v>
      </c>
      <c r="D32" s="4" t="s">
        <v>13</v>
      </c>
      <c r="E32">
        <v>322</v>
      </c>
      <c r="F32">
        <v>154</v>
      </c>
      <c r="G32" s="10">
        <v>2.0909090909090908</v>
      </c>
      <c r="H32">
        <v>72</v>
      </c>
      <c r="I32">
        <v>13</v>
      </c>
      <c r="J32">
        <v>256.5</v>
      </c>
      <c r="K32">
        <v>450</v>
      </c>
      <c r="M32" s="4">
        <f>Previous_Day[[#This Row],[AvailableTime]]-L32</f>
        <v>450</v>
      </c>
      <c r="N32" s="2">
        <f>Previous_Day[[#This Row],[Earned Time]]/M32</f>
        <v>0.56999999999999995</v>
      </c>
    </row>
    <row r="33" spans="2:14" x14ac:dyDescent="0.25">
      <c r="B33" s="4" t="s">
        <v>26</v>
      </c>
      <c r="C33" s="4" t="s">
        <v>18</v>
      </c>
      <c r="D33" s="4" t="s">
        <v>13</v>
      </c>
      <c r="E33">
        <v>250</v>
      </c>
      <c r="F33">
        <v>164</v>
      </c>
      <c r="G33" s="10">
        <v>1.524390243902439</v>
      </c>
      <c r="H33">
        <v>74</v>
      </c>
      <c r="I33">
        <v>11</v>
      </c>
      <c r="J33">
        <v>255.1</v>
      </c>
      <c r="K33">
        <v>450</v>
      </c>
      <c r="M33" s="4">
        <f>Previous_Day[[#This Row],[AvailableTime]]-L33</f>
        <v>450</v>
      </c>
      <c r="N33" s="2">
        <f>Previous_Day[[#This Row],[Earned Time]]/M33</f>
        <v>0.56688888888888889</v>
      </c>
    </row>
    <row r="34" spans="2:14" x14ac:dyDescent="0.25">
      <c r="B34" s="4" t="s">
        <v>36</v>
      </c>
      <c r="C34" s="4" t="s">
        <v>18</v>
      </c>
      <c r="D34" s="4" t="s">
        <v>13</v>
      </c>
      <c r="E34">
        <v>363</v>
      </c>
      <c r="F34">
        <v>178</v>
      </c>
      <c r="G34" s="10">
        <v>2.0393258426966292</v>
      </c>
      <c r="H34">
        <v>37</v>
      </c>
      <c r="I34">
        <v>21</v>
      </c>
      <c r="J34">
        <v>254.35000000000002</v>
      </c>
      <c r="K34">
        <v>450</v>
      </c>
      <c r="M34" s="4">
        <f>Previous_Day[[#This Row],[AvailableTime]]-L34</f>
        <v>450</v>
      </c>
      <c r="N34" s="2">
        <f>Previous_Day[[#This Row],[Earned Time]]/M34</f>
        <v>0.56522222222222229</v>
      </c>
    </row>
    <row r="35" spans="2:14" x14ac:dyDescent="0.25">
      <c r="B35" s="4" t="s">
        <v>81</v>
      </c>
      <c r="C35" s="4" t="s">
        <v>59</v>
      </c>
      <c r="D35" s="4" t="s">
        <v>13</v>
      </c>
      <c r="E35">
        <v>171</v>
      </c>
      <c r="F35">
        <v>98</v>
      </c>
      <c r="G35" s="10">
        <v>1.7448979591836735</v>
      </c>
      <c r="H35">
        <v>74</v>
      </c>
      <c r="I35">
        <v>37</v>
      </c>
      <c r="J35">
        <v>249.7</v>
      </c>
      <c r="K35">
        <v>450</v>
      </c>
      <c r="M35" s="4">
        <f>Previous_Day[[#This Row],[AvailableTime]]-L35</f>
        <v>450</v>
      </c>
      <c r="N35" s="2">
        <f>Previous_Day[[#This Row],[Earned Time]]/M35</f>
        <v>0.55488888888888888</v>
      </c>
    </row>
    <row r="36" spans="2:14" x14ac:dyDescent="0.25">
      <c r="B36" s="4" t="s">
        <v>44</v>
      </c>
      <c r="C36" s="4" t="s">
        <v>18</v>
      </c>
      <c r="D36" s="4" t="s">
        <v>13</v>
      </c>
      <c r="E36">
        <v>440</v>
      </c>
      <c r="F36">
        <v>228</v>
      </c>
      <c r="G36" s="10">
        <v>1.9298245614035088</v>
      </c>
      <c r="H36">
        <v>14</v>
      </c>
      <c r="I36">
        <v>8</v>
      </c>
      <c r="J36">
        <v>247.1</v>
      </c>
      <c r="K36">
        <v>450</v>
      </c>
      <c r="M36" s="4">
        <f>Previous_Day[[#This Row],[AvailableTime]]-L36</f>
        <v>450</v>
      </c>
      <c r="N36" s="2">
        <f>Previous_Day[[#This Row],[Earned Time]]/M36</f>
        <v>0.54911111111111111</v>
      </c>
    </row>
    <row r="37" spans="2:14" x14ac:dyDescent="0.25">
      <c r="B37" s="4" t="s">
        <v>12</v>
      </c>
      <c r="C37" s="4" t="s">
        <v>18</v>
      </c>
      <c r="D37" s="4" t="s">
        <v>13</v>
      </c>
      <c r="E37">
        <v>132</v>
      </c>
      <c r="F37">
        <v>96</v>
      </c>
      <c r="G37" s="10">
        <v>1.375</v>
      </c>
      <c r="H37">
        <v>74</v>
      </c>
      <c r="I37">
        <v>37</v>
      </c>
      <c r="J37">
        <v>244.3</v>
      </c>
      <c r="K37">
        <v>450</v>
      </c>
      <c r="M37" s="4">
        <f>Previous_Day[[#This Row],[AvailableTime]]-L37</f>
        <v>450</v>
      </c>
      <c r="N37" s="2">
        <f>Previous_Day[[#This Row],[Earned Time]]/M37</f>
        <v>0.54288888888888887</v>
      </c>
    </row>
    <row r="38" spans="2:14" x14ac:dyDescent="0.25">
      <c r="B38" s="4" t="s">
        <v>70</v>
      </c>
      <c r="C38" s="4" t="s">
        <v>59</v>
      </c>
      <c r="D38" s="4" t="s">
        <v>13</v>
      </c>
      <c r="E38">
        <v>210</v>
      </c>
      <c r="F38">
        <v>117</v>
      </c>
      <c r="G38" s="10">
        <v>1.7948717948717949</v>
      </c>
      <c r="H38">
        <v>76</v>
      </c>
      <c r="I38">
        <v>21</v>
      </c>
      <c r="J38">
        <v>238.14999999999998</v>
      </c>
      <c r="K38">
        <v>450</v>
      </c>
      <c r="M38" s="4">
        <f>Previous_Day[[#This Row],[AvailableTime]]-L38</f>
        <v>450</v>
      </c>
      <c r="N38" s="2">
        <f>Previous_Day[[#This Row],[Earned Time]]/M38</f>
        <v>0.52922222222222215</v>
      </c>
    </row>
    <row r="39" spans="2:14" x14ac:dyDescent="0.25">
      <c r="B39" s="4" t="s">
        <v>58</v>
      </c>
      <c r="C39" s="4" t="s">
        <v>59</v>
      </c>
      <c r="D39" s="4" t="s">
        <v>13</v>
      </c>
      <c r="E39">
        <v>373</v>
      </c>
      <c r="F39">
        <v>112</v>
      </c>
      <c r="G39" s="10">
        <v>3.3303571428571428</v>
      </c>
      <c r="H39">
        <v>70</v>
      </c>
      <c r="I39">
        <v>18</v>
      </c>
      <c r="J39">
        <v>237.8</v>
      </c>
      <c r="K39">
        <v>450</v>
      </c>
      <c r="M39" s="4">
        <f>Previous_Day[[#This Row],[AvailableTime]]-L39</f>
        <v>450</v>
      </c>
      <c r="N39" s="2">
        <f>Previous_Day[[#This Row],[Earned Time]]/M39</f>
        <v>0.52844444444444449</v>
      </c>
    </row>
    <row r="40" spans="2:14" x14ac:dyDescent="0.25">
      <c r="B40" s="4" t="s">
        <v>107</v>
      </c>
      <c r="C40" s="4" t="s">
        <v>102</v>
      </c>
      <c r="D40" s="4" t="s">
        <v>13</v>
      </c>
      <c r="E40">
        <v>621</v>
      </c>
      <c r="F40">
        <v>117</v>
      </c>
      <c r="G40" s="10">
        <v>5.3076923076923075</v>
      </c>
      <c r="H40">
        <v>47</v>
      </c>
      <c r="I40">
        <v>16</v>
      </c>
      <c r="J40">
        <v>235.89999999999998</v>
      </c>
      <c r="K40">
        <v>450</v>
      </c>
      <c r="M40" s="4">
        <f>Previous_Day[[#This Row],[AvailableTime]]-L40</f>
        <v>450</v>
      </c>
      <c r="N40" s="2">
        <f>Previous_Day[[#This Row],[Earned Time]]/M40</f>
        <v>0.52422222222222215</v>
      </c>
    </row>
    <row r="41" spans="2:14" x14ac:dyDescent="0.25">
      <c r="B41" s="4" t="s">
        <v>24</v>
      </c>
      <c r="C41" s="4" t="s">
        <v>18</v>
      </c>
      <c r="D41" s="4" t="s">
        <v>13</v>
      </c>
      <c r="E41">
        <v>331</v>
      </c>
      <c r="F41">
        <v>171</v>
      </c>
      <c r="G41" s="10">
        <v>1.935672514619883</v>
      </c>
      <c r="H41">
        <v>32</v>
      </c>
      <c r="I41">
        <v>14</v>
      </c>
      <c r="J41">
        <v>226.14999999999998</v>
      </c>
      <c r="K41">
        <v>450</v>
      </c>
      <c r="M41" s="4">
        <f>Previous_Day[[#This Row],[AvailableTime]]-L41</f>
        <v>450</v>
      </c>
      <c r="N41" s="2">
        <f>Previous_Day[[#This Row],[Earned Time]]/M41</f>
        <v>0.50255555555555553</v>
      </c>
    </row>
    <row r="42" spans="2:14" x14ac:dyDescent="0.25">
      <c r="B42" s="4" t="s">
        <v>45</v>
      </c>
      <c r="C42" s="4" t="s">
        <v>18</v>
      </c>
      <c r="D42" s="4" t="s">
        <v>13</v>
      </c>
      <c r="E42">
        <v>294</v>
      </c>
      <c r="F42">
        <v>168</v>
      </c>
      <c r="G42" s="10">
        <v>1.75</v>
      </c>
      <c r="H42">
        <v>47</v>
      </c>
      <c r="I42">
        <v>5</v>
      </c>
      <c r="J42">
        <v>219.45</v>
      </c>
      <c r="K42">
        <v>450</v>
      </c>
      <c r="M42" s="4">
        <f>Previous_Day[[#This Row],[AvailableTime]]-L42</f>
        <v>450</v>
      </c>
      <c r="N42" s="2">
        <f>Previous_Day[[#This Row],[Earned Time]]/M42</f>
        <v>0.48766666666666664</v>
      </c>
    </row>
    <row r="43" spans="2:14" x14ac:dyDescent="0.25">
      <c r="B43" s="4" t="s">
        <v>69</v>
      </c>
      <c r="C43" s="4" t="s">
        <v>59</v>
      </c>
      <c r="D43" s="4" t="s">
        <v>13</v>
      </c>
      <c r="E43">
        <v>147</v>
      </c>
      <c r="F43">
        <v>76</v>
      </c>
      <c r="G43" s="10">
        <v>1.9342105263157894</v>
      </c>
      <c r="H43">
        <v>65</v>
      </c>
      <c r="I43">
        <v>29</v>
      </c>
      <c r="J43">
        <v>204.45</v>
      </c>
      <c r="K43">
        <v>450</v>
      </c>
      <c r="M43" s="4">
        <f>Previous_Day[[#This Row],[AvailableTime]]-L43</f>
        <v>450</v>
      </c>
      <c r="N43" s="2">
        <f>Previous_Day[[#This Row],[Earned Time]]/M43</f>
        <v>0.45433333333333331</v>
      </c>
    </row>
    <row r="44" spans="2:14" x14ac:dyDescent="0.25">
      <c r="B44" s="4" t="s">
        <v>98</v>
      </c>
      <c r="C44" s="4" t="s">
        <v>59</v>
      </c>
      <c r="D44" s="4" t="s">
        <v>13</v>
      </c>
      <c r="E44">
        <v>140</v>
      </c>
      <c r="F44">
        <v>64</v>
      </c>
      <c r="G44" s="10">
        <v>2.1875</v>
      </c>
      <c r="H44">
        <v>58</v>
      </c>
      <c r="I44">
        <v>36</v>
      </c>
      <c r="J44">
        <v>200.7</v>
      </c>
      <c r="K44">
        <v>450</v>
      </c>
      <c r="M44" s="4">
        <f>Previous_Day[[#This Row],[AvailableTime]]-L44</f>
        <v>450</v>
      </c>
      <c r="N44" s="2">
        <f>Previous_Day[[#This Row],[Earned Time]]/M44</f>
        <v>0.44599999999999995</v>
      </c>
    </row>
    <row r="45" spans="2:14" x14ac:dyDescent="0.25">
      <c r="B45" s="4" t="s">
        <v>115</v>
      </c>
      <c r="C45" s="4" t="s">
        <v>102</v>
      </c>
      <c r="D45" s="4" t="s">
        <v>13</v>
      </c>
      <c r="E45">
        <v>225</v>
      </c>
      <c r="F45">
        <v>125</v>
      </c>
      <c r="G45" s="10">
        <v>1.8</v>
      </c>
      <c r="H45">
        <v>39</v>
      </c>
      <c r="I45">
        <v>19</v>
      </c>
      <c r="J45">
        <v>199.1</v>
      </c>
      <c r="K45">
        <v>450</v>
      </c>
      <c r="M45" s="4">
        <f>Previous_Day[[#This Row],[AvailableTime]]-L45</f>
        <v>450</v>
      </c>
      <c r="N45" s="2">
        <f>Previous_Day[[#This Row],[Earned Time]]/M45</f>
        <v>0.44244444444444442</v>
      </c>
    </row>
    <row r="46" spans="2:14" x14ac:dyDescent="0.25">
      <c r="B46" s="4" t="s">
        <v>53</v>
      </c>
      <c r="C46" s="4" t="s">
        <v>18</v>
      </c>
      <c r="D46" s="4" t="s">
        <v>13</v>
      </c>
      <c r="E46">
        <v>214</v>
      </c>
      <c r="F46">
        <v>139</v>
      </c>
      <c r="G46" s="10">
        <v>1.539568345323741</v>
      </c>
      <c r="H46">
        <v>50</v>
      </c>
      <c r="I46">
        <v>6</v>
      </c>
      <c r="J46">
        <v>195.15</v>
      </c>
      <c r="K46">
        <v>450</v>
      </c>
      <c r="M46" s="4">
        <f>Previous_Day[[#This Row],[AvailableTime]]-L46</f>
        <v>450</v>
      </c>
      <c r="N46" s="2">
        <f>Previous_Day[[#This Row],[Earned Time]]/M46</f>
        <v>0.4336666666666667</v>
      </c>
    </row>
    <row r="47" spans="2:14" x14ac:dyDescent="0.25">
      <c r="B47" s="4" t="s">
        <v>30</v>
      </c>
      <c r="C47" s="4" t="s">
        <v>18</v>
      </c>
      <c r="D47" s="4" t="s">
        <v>13</v>
      </c>
      <c r="E47">
        <v>231</v>
      </c>
      <c r="F47">
        <v>134</v>
      </c>
      <c r="G47" s="10">
        <v>1.7238805970149254</v>
      </c>
      <c r="H47">
        <v>44</v>
      </c>
      <c r="I47">
        <v>10</v>
      </c>
      <c r="J47">
        <v>194.2</v>
      </c>
      <c r="K47">
        <v>450</v>
      </c>
      <c r="M47" s="4">
        <f>Previous_Day[[#This Row],[AvailableTime]]-L47</f>
        <v>450</v>
      </c>
      <c r="N47" s="2">
        <f>Previous_Day[[#This Row],[Earned Time]]/M47</f>
        <v>0.43155555555555553</v>
      </c>
    </row>
    <row r="48" spans="2:14" x14ac:dyDescent="0.25">
      <c r="B48" s="4" t="s">
        <v>22</v>
      </c>
      <c r="C48" s="4" t="s">
        <v>18</v>
      </c>
      <c r="D48" s="4" t="s">
        <v>13</v>
      </c>
      <c r="E48">
        <v>182</v>
      </c>
      <c r="F48">
        <v>123</v>
      </c>
      <c r="G48" s="10">
        <v>1.4796747967479675</v>
      </c>
      <c r="H48">
        <v>53</v>
      </c>
      <c r="I48">
        <v>10</v>
      </c>
      <c r="J48">
        <v>191.4</v>
      </c>
      <c r="K48">
        <v>450</v>
      </c>
      <c r="M48" s="4">
        <f>Previous_Day[[#This Row],[AvailableTime]]-L48</f>
        <v>450</v>
      </c>
      <c r="N48" s="2">
        <f>Previous_Day[[#This Row],[Earned Time]]/M48</f>
        <v>0.42533333333333334</v>
      </c>
    </row>
    <row r="49" spans="2:14" x14ac:dyDescent="0.25">
      <c r="B49" s="4" t="s">
        <v>60</v>
      </c>
      <c r="C49" s="4" t="s">
        <v>59</v>
      </c>
      <c r="D49" s="4" t="s">
        <v>13</v>
      </c>
      <c r="E49">
        <v>88</v>
      </c>
      <c r="F49">
        <v>72</v>
      </c>
      <c r="G49" s="10">
        <v>1.2222222222222223</v>
      </c>
      <c r="H49">
        <v>64</v>
      </c>
      <c r="I49">
        <v>27</v>
      </c>
      <c r="J49">
        <v>190.39999999999998</v>
      </c>
      <c r="K49">
        <v>450</v>
      </c>
      <c r="M49" s="4">
        <f>Previous_Day[[#This Row],[AvailableTime]]-L49</f>
        <v>450</v>
      </c>
      <c r="N49" s="2">
        <f>Previous_Day[[#This Row],[Earned Time]]/M49</f>
        <v>0.42311111111111105</v>
      </c>
    </row>
    <row r="50" spans="2:14" x14ac:dyDescent="0.25">
      <c r="B50" s="4" t="s">
        <v>17</v>
      </c>
      <c r="C50" s="4" t="s">
        <v>18</v>
      </c>
      <c r="D50" s="4" t="s">
        <v>13</v>
      </c>
      <c r="E50">
        <v>222</v>
      </c>
      <c r="F50">
        <v>126</v>
      </c>
      <c r="G50" s="10">
        <v>1.7619047619047619</v>
      </c>
      <c r="H50">
        <v>53</v>
      </c>
      <c r="I50">
        <v>6</v>
      </c>
      <c r="J50">
        <v>189.65</v>
      </c>
      <c r="K50">
        <v>450</v>
      </c>
      <c r="M50" s="4">
        <f>Previous_Day[[#This Row],[AvailableTime]]-L50</f>
        <v>450</v>
      </c>
      <c r="N50" s="2">
        <f>Previous_Day[[#This Row],[Earned Time]]/M50</f>
        <v>0.42144444444444445</v>
      </c>
    </row>
    <row r="51" spans="2:14" x14ac:dyDescent="0.25">
      <c r="B51" s="4" t="s">
        <v>33</v>
      </c>
      <c r="C51" s="4" t="s">
        <v>18</v>
      </c>
      <c r="D51" s="4" t="s">
        <v>13</v>
      </c>
      <c r="E51">
        <v>184</v>
      </c>
      <c r="F51">
        <v>133</v>
      </c>
      <c r="G51" s="10">
        <v>1.3834586466165413</v>
      </c>
      <c r="H51">
        <v>50</v>
      </c>
      <c r="I51">
        <v>5</v>
      </c>
      <c r="J51">
        <v>185.65</v>
      </c>
      <c r="K51">
        <v>450</v>
      </c>
      <c r="M51" s="4">
        <f>Previous_Day[[#This Row],[AvailableTime]]-L51</f>
        <v>450</v>
      </c>
      <c r="N51" s="2">
        <f>Previous_Day[[#This Row],[Earned Time]]/M51</f>
        <v>0.41255555555555556</v>
      </c>
    </row>
    <row r="52" spans="2:14" x14ac:dyDescent="0.25">
      <c r="B52" s="4" t="s">
        <v>62</v>
      </c>
      <c r="C52" s="4" t="s">
        <v>59</v>
      </c>
      <c r="D52" s="4" t="s">
        <v>13</v>
      </c>
      <c r="E52">
        <v>87</v>
      </c>
      <c r="F52">
        <v>71</v>
      </c>
      <c r="G52" s="10">
        <v>1.2253521126760563</v>
      </c>
      <c r="H52">
        <v>66</v>
      </c>
      <c r="I52">
        <v>22</v>
      </c>
      <c r="J52">
        <v>181.85</v>
      </c>
      <c r="K52">
        <v>450</v>
      </c>
      <c r="M52" s="4">
        <f>Previous_Day[[#This Row],[AvailableTime]]-L52</f>
        <v>450</v>
      </c>
      <c r="N52" s="2">
        <f>Previous_Day[[#This Row],[Earned Time]]/M52</f>
        <v>0.40411111111111109</v>
      </c>
    </row>
    <row r="53" spans="2:14" x14ac:dyDescent="0.25">
      <c r="B53" s="4" t="s">
        <v>20</v>
      </c>
      <c r="C53" s="4" t="s">
        <v>18</v>
      </c>
      <c r="D53" s="4" t="s">
        <v>13</v>
      </c>
      <c r="E53">
        <v>128</v>
      </c>
      <c r="F53">
        <v>91</v>
      </c>
      <c r="G53" s="10">
        <v>1.4065934065934067</v>
      </c>
      <c r="H53">
        <v>50</v>
      </c>
      <c r="I53">
        <v>20</v>
      </c>
      <c r="J53">
        <v>178.54999999999998</v>
      </c>
      <c r="K53">
        <v>450</v>
      </c>
      <c r="M53" s="4">
        <f>Previous_Day[[#This Row],[AvailableTime]]-L53</f>
        <v>450</v>
      </c>
      <c r="N53" s="2">
        <f>Previous_Day[[#This Row],[Earned Time]]/M53</f>
        <v>0.39677777777777773</v>
      </c>
    </row>
    <row r="54" spans="2:14" x14ac:dyDescent="0.25">
      <c r="B54" s="4" t="s">
        <v>71</v>
      </c>
      <c r="C54" s="4" t="s">
        <v>59</v>
      </c>
      <c r="D54" s="4" t="s">
        <v>13</v>
      </c>
      <c r="E54">
        <v>88</v>
      </c>
      <c r="F54">
        <v>61</v>
      </c>
      <c r="G54" s="10">
        <v>1.4426229508196722</v>
      </c>
      <c r="H54">
        <v>57</v>
      </c>
      <c r="I54">
        <v>28</v>
      </c>
      <c r="J54">
        <v>176.1</v>
      </c>
      <c r="K54">
        <v>450</v>
      </c>
      <c r="M54" s="4">
        <f>Previous_Day[[#This Row],[AvailableTime]]-L54</f>
        <v>450</v>
      </c>
      <c r="N54" s="2">
        <f>Previous_Day[[#This Row],[Earned Time]]/M54</f>
        <v>0.39133333333333331</v>
      </c>
    </row>
    <row r="55" spans="2:14" x14ac:dyDescent="0.25">
      <c r="B55" s="4" t="s">
        <v>57</v>
      </c>
      <c r="C55" s="4" t="s">
        <v>18</v>
      </c>
      <c r="D55" s="4" t="s">
        <v>13</v>
      </c>
      <c r="E55">
        <v>231</v>
      </c>
      <c r="F55">
        <v>121</v>
      </c>
      <c r="G55" s="10">
        <v>1.9090909090909092</v>
      </c>
      <c r="H55">
        <v>45</v>
      </c>
      <c r="I55">
        <v>4</v>
      </c>
      <c r="J55">
        <v>173.6</v>
      </c>
      <c r="K55">
        <v>450</v>
      </c>
      <c r="M55" s="4">
        <f>Previous_Day[[#This Row],[AvailableTime]]-L55</f>
        <v>450</v>
      </c>
      <c r="N55" s="2">
        <f>Previous_Day[[#This Row],[Earned Time]]/M55</f>
        <v>0.38577777777777778</v>
      </c>
    </row>
    <row r="56" spans="2:14" x14ac:dyDescent="0.25">
      <c r="B56" s="4" t="s">
        <v>64</v>
      </c>
      <c r="C56" s="4" t="s">
        <v>59</v>
      </c>
      <c r="D56" s="4" t="s">
        <v>13</v>
      </c>
      <c r="E56">
        <v>287</v>
      </c>
      <c r="F56">
        <v>119</v>
      </c>
      <c r="G56" s="10">
        <v>2.4117647058823528</v>
      </c>
      <c r="H56">
        <v>36</v>
      </c>
      <c r="I56">
        <v>6</v>
      </c>
      <c r="J56">
        <v>171.35</v>
      </c>
      <c r="K56">
        <v>450</v>
      </c>
      <c r="M56" s="4">
        <f>Previous_Day[[#This Row],[AvailableTime]]-L56</f>
        <v>450</v>
      </c>
      <c r="N56" s="2">
        <f>Previous_Day[[#This Row],[Earned Time]]/M56</f>
        <v>0.38077777777777777</v>
      </c>
    </row>
    <row r="57" spans="2:14" x14ac:dyDescent="0.25">
      <c r="B57" s="4" t="s">
        <v>142</v>
      </c>
      <c r="C57" s="4" t="s">
        <v>59</v>
      </c>
      <c r="D57" s="4" t="s">
        <v>13</v>
      </c>
      <c r="E57">
        <v>70</v>
      </c>
      <c r="F57">
        <v>55</v>
      </c>
      <c r="G57" s="10">
        <v>1.2727272727272727</v>
      </c>
      <c r="H57">
        <v>54</v>
      </c>
      <c r="I57">
        <v>28</v>
      </c>
      <c r="J57">
        <v>166.35</v>
      </c>
      <c r="K57">
        <v>450</v>
      </c>
      <c r="M57" s="4">
        <f>Previous_Day[[#This Row],[AvailableTime]]-L57</f>
        <v>450</v>
      </c>
      <c r="N57" s="2">
        <f>Previous_Day[[#This Row],[Earned Time]]/M57</f>
        <v>0.36966666666666664</v>
      </c>
    </row>
    <row r="58" spans="2:14" x14ac:dyDescent="0.25">
      <c r="B58" s="4" t="s">
        <v>28</v>
      </c>
      <c r="C58" s="4" t="s">
        <v>18</v>
      </c>
      <c r="D58" s="4" t="s">
        <v>13</v>
      </c>
      <c r="E58">
        <v>315</v>
      </c>
      <c r="F58">
        <v>134</v>
      </c>
      <c r="G58" s="10">
        <v>2.3507462686567164</v>
      </c>
      <c r="H58">
        <v>14</v>
      </c>
      <c r="I58">
        <v>8</v>
      </c>
      <c r="J58">
        <v>164.1</v>
      </c>
      <c r="K58">
        <v>450</v>
      </c>
      <c r="M58" s="4">
        <f>Previous_Day[[#This Row],[AvailableTime]]-L58</f>
        <v>450</v>
      </c>
      <c r="N58" s="2">
        <f>Previous_Day[[#This Row],[Earned Time]]/M58</f>
        <v>0.36466666666666664</v>
      </c>
    </row>
    <row r="59" spans="2:14" x14ac:dyDescent="0.25">
      <c r="B59" s="4" t="s">
        <v>88</v>
      </c>
      <c r="C59" s="4" t="s">
        <v>59</v>
      </c>
      <c r="D59" s="4" t="s">
        <v>13</v>
      </c>
      <c r="E59">
        <v>104</v>
      </c>
      <c r="F59">
        <v>63</v>
      </c>
      <c r="G59" s="10">
        <v>1.6507936507936507</v>
      </c>
      <c r="H59">
        <v>54</v>
      </c>
      <c r="I59">
        <v>22</v>
      </c>
      <c r="J59">
        <v>163.75</v>
      </c>
      <c r="K59">
        <v>450</v>
      </c>
      <c r="M59" s="4">
        <f>Previous_Day[[#This Row],[AvailableTime]]-L59</f>
        <v>450</v>
      </c>
      <c r="N59" s="2">
        <f>Previous_Day[[#This Row],[Earned Time]]/M59</f>
        <v>0.36388888888888887</v>
      </c>
    </row>
    <row r="60" spans="2:14" x14ac:dyDescent="0.25">
      <c r="B60" s="4" t="s">
        <v>41</v>
      </c>
      <c r="C60" s="4" t="s">
        <v>18</v>
      </c>
      <c r="D60" s="4" t="s">
        <v>13</v>
      </c>
      <c r="E60">
        <v>207</v>
      </c>
      <c r="F60">
        <v>122</v>
      </c>
      <c r="G60" s="10">
        <v>1.6967213114754098</v>
      </c>
      <c r="H60">
        <v>40</v>
      </c>
      <c r="I60">
        <v>2</v>
      </c>
      <c r="J60">
        <v>162.19999999999999</v>
      </c>
      <c r="K60">
        <v>450</v>
      </c>
      <c r="M60" s="4">
        <f>Previous_Day[[#This Row],[AvailableTime]]-L60</f>
        <v>450</v>
      </c>
      <c r="N60" s="2">
        <f>Previous_Day[[#This Row],[Earned Time]]/M60</f>
        <v>0.3604444444444444</v>
      </c>
    </row>
    <row r="61" spans="2:14" x14ac:dyDescent="0.25">
      <c r="B61" s="4" t="s">
        <v>23</v>
      </c>
      <c r="C61" s="4" t="s">
        <v>18</v>
      </c>
      <c r="D61" s="4" t="s">
        <v>13</v>
      </c>
      <c r="E61">
        <v>184</v>
      </c>
      <c r="F61">
        <v>113</v>
      </c>
      <c r="G61" s="10">
        <v>1.6283185840707965</v>
      </c>
      <c r="H61">
        <v>42</v>
      </c>
      <c r="I61">
        <v>4</v>
      </c>
      <c r="J61">
        <v>159.44999999999999</v>
      </c>
      <c r="K61">
        <v>450</v>
      </c>
      <c r="M61" s="4">
        <f>Previous_Day[[#This Row],[AvailableTime]]-L61</f>
        <v>450</v>
      </c>
      <c r="N61" s="2">
        <f>Previous_Day[[#This Row],[Earned Time]]/M61</f>
        <v>0.35433333333333333</v>
      </c>
    </row>
    <row r="62" spans="2:14" x14ac:dyDescent="0.25">
      <c r="B62" s="4" t="s">
        <v>19</v>
      </c>
      <c r="C62" s="4" t="s">
        <v>18</v>
      </c>
      <c r="D62" s="4" t="s">
        <v>13</v>
      </c>
      <c r="E62">
        <v>62</v>
      </c>
      <c r="F62">
        <v>47</v>
      </c>
      <c r="G62" s="10">
        <v>1.3191489361702127</v>
      </c>
      <c r="H62">
        <v>44</v>
      </c>
      <c r="I62">
        <v>33</v>
      </c>
      <c r="J62">
        <v>158.05000000000001</v>
      </c>
      <c r="K62">
        <v>450</v>
      </c>
      <c r="M62" s="4">
        <f>Previous_Day[[#This Row],[AvailableTime]]-L62</f>
        <v>450</v>
      </c>
      <c r="N62" s="2">
        <f>Previous_Day[[#This Row],[Earned Time]]/M62</f>
        <v>0.35122222222222227</v>
      </c>
    </row>
    <row r="63" spans="2:14" x14ac:dyDescent="0.25">
      <c r="B63" s="4" t="s">
        <v>136</v>
      </c>
      <c r="C63" s="4" t="s">
        <v>59</v>
      </c>
      <c r="D63" s="4" t="s">
        <v>13</v>
      </c>
      <c r="E63">
        <v>62</v>
      </c>
      <c r="F63">
        <v>51</v>
      </c>
      <c r="G63" s="10">
        <v>1.2156862745098038</v>
      </c>
      <c r="H63">
        <v>45</v>
      </c>
      <c r="I63">
        <v>27</v>
      </c>
      <c r="J63">
        <v>150.19999999999999</v>
      </c>
      <c r="K63">
        <v>450</v>
      </c>
      <c r="M63" s="4">
        <f>Previous_Day[[#This Row],[AvailableTime]]-L63</f>
        <v>450</v>
      </c>
      <c r="N63" s="2">
        <f>Previous_Day[[#This Row],[Earned Time]]/M63</f>
        <v>0.33377777777777773</v>
      </c>
    </row>
    <row r="64" spans="2:14" x14ac:dyDescent="0.25">
      <c r="B64" s="4" t="s">
        <v>34</v>
      </c>
      <c r="C64" s="4" t="s">
        <v>18</v>
      </c>
      <c r="D64" s="4" t="s">
        <v>13</v>
      </c>
      <c r="E64">
        <v>157</v>
      </c>
      <c r="F64">
        <v>118</v>
      </c>
      <c r="G64" s="10">
        <v>1.3305084745762712</v>
      </c>
      <c r="H64">
        <v>19</v>
      </c>
      <c r="I64">
        <v>12</v>
      </c>
      <c r="J64">
        <v>150.05000000000001</v>
      </c>
      <c r="K64">
        <v>450</v>
      </c>
      <c r="M64" s="4">
        <f>Previous_Day[[#This Row],[AvailableTime]]-L64</f>
        <v>450</v>
      </c>
      <c r="N64" s="2">
        <f>Previous_Day[[#This Row],[Earned Time]]/M64</f>
        <v>0.33344444444444449</v>
      </c>
    </row>
    <row r="65" spans="2:14" x14ac:dyDescent="0.25">
      <c r="B65" s="4" t="s">
        <v>21</v>
      </c>
      <c r="C65" s="4" t="s">
        <v>18</v>
      </c>
      <c r="D65" s="4" t="s">
        <v>13</v>
      </c>
      <c r="E65">
        <v>158</v>
      </c>
      <c r="F65">
        <v>100</v>
      </c>
      <c r="G65" s="10">
        <v>1.58</v>
      </c>
      <c r="H65">
        <v>41</v>
      </c>
      <c r="I65">
        <v>6</v>
      </c>
      <c r="J65">
        <v>149.94999999999999</v>
      </c>
      <c r="K65">
        <v>450</v>
      </c>
      <c r="M65" s="4">
        <f>Previous_Day[[#This Row],[AvailableTime]]-L65</f>
        <v>450</v>
      </c>
      <c r="N65" s="2">
        <f>Previous_Day[[#This Row],[Earned Time]]/M65</f>
        <v>0.3332222222222222</v>
      </c>
    </row>
    <row r="66" spans="2:14" x14ac:dyDescent="0.25">
      <c r="B66" s="4" t="s">
        <v>116</v>
      </c>
      <c r="C66" s="4" t="s">
        <v>102</v>
      </c>
      <c r="D66" s="4" t="s">
        <v>13</v>
      </c>
      <c r="E66">
        <v>108</v>
      </c>
      <c r="F66">
        <v>75</v>
      </c>
      <c r="G66" s="10">
        <v>1.44</v>
      </c>
      <c r="H66">
        <v>53</v>
      </c>
      <c r="I66">
        <v>9</v>
      </c>
      <c r="J66">
        <v>146</v>
      </c>
      <c r="K66">
        <v>450</v>
      </c>
      <c r="M66" s="4">
        <f>Previous_Day[[#This Row],[AvailableTime]]-L66</f>
        <v>450</v>
      </c>
      <c r="N66" s="2">
        <f>Previous_Day[[#This Row],[Earned Time]]/M66</f>
        <v>0.32444444444444442</v>
      </c>
    </row>
    <row r="67" spans="2:14" x14ac:dyDescent="0.25">
      <c r="B67" s="4" t="s">
        <v>32</v>
      </c>
      <c r="C67" s="4" t="s">
        <v>18</v>
      </c>
      <c r="D67" s="4" t="s">
        <v>13</v>
      </c>
      <c r="E67">
        <v>92</v>
      </c>
      <c r="F67">
        <v>71</v>
      </c>
      <c r="G67" s="10">
        <v>1.295774647887324</v>
      </c>
      <c r="H67">
        <v>43</v>
      </c>
      <c r="I67">
        <v>15</v>
      </c>
      <c r="J67">
        <v>141.9</v>
      </c>
      <c r="K67">
        <v>450</v>
      </c>
      <c r="M67" s="4">
        <f>Previous_Day[[#This Row],[AvailableTime]]-L67</f>
        <v>450</v>
      </c>
      <c r="N67" s="2">
        <f>Previous_Day[[#This Row],[Earned Time]]/M67</f>
        <v>0.31533333333333335</v>
      </c>
    </row>
    <row r="68" spans="2:14" x14ac:dyDescent="0.25">
      <c r="B68" s="4" t="s">
        <v>54</v>
      </c>
      <c r="C68" s="4" t="s">
        <v>18</v>
      </c>
      <c r="D68" s="4" t="s">
        <v>13</v>
      </c>
      <c r="E68">
        <v>80</v>
      </c>
      <c r="F68">
        <v>49</v>
      </c>
      <c r="G68" s="10">
        <v>1.6326530612244898</v>
      </c>
      <c r="H68">
        <v>44</v>
      </c>
      <c r="I68">
        <v>23</v>
      </c>
      <c r="J68">
        <v>141.35</v>
      </c>
      <c r="K68">
        <v>450</v>
      </c>
      <c r="M68" s="4">
        <f>Previous_Day[[#This Row],[AvailableTime]]-L68</f>
        <v>450</v>
      </c>
      <c r="N68" s="2">
        <f>Previous_Day[[#This Row],[Earned Time]]/M68</f>
        <v>0.31411111111111112</v>
      </c>
    </row>
    <row r="69" spans="2:14" x14ac:dyDescent="0.25">
      <c r="B69" s="4" t="s">
        <v>86</v>
      </c>
      <c r="C69" s="4" t="s">
        <v>59</v>
      </c>
      <c r="D69" s="4" t="s">
        <v>13</v>
      </c>
      <c r="E69">
        <v>848</v>
      </c>
      <c r="F69">
        <v>36</v>
      </c>
      <c r="G69" s="10">
        <v>23.555555555555557</v>
      </c>
      <c r="H69">
        <v>17</v>
      </c>
      <c r="I69">
        <v>4</v>
      </c>
      <c r="J69">
        <v>139.35000000000002</v>
      </c>
      <c r="K69">
        <v>450</v>
      </c>
      <c r="M69" s="4">
        <f>Previous_Day[[#This Row],[AvailableTime]]-L69</f>
        <v>450</v>
      </c>
      <c r="N69" s="2">
        <f>Previous_Day[[#This Row],[Earned Time]]/M69</f>
        <v>0.3096666666666667</v>
      </c>
    </row>
    <row r="70" spans="2:14" x14ac:dyDescent="0.25">
      <c r="B70" s="4" t="s">
        <v>49</v>
      </c>
      <c r="C70" s="4" t="s">
        <v>18</v>
      </c>
      <c r="D70" s="4" t="s">
        <v>13</v>
      </c>
      <c r="E70">
        <v>191</v>
      </c>
      <c r="F70">
        <v>83</v>
      </c>
      <c r="G70" s="10">
        <v>2.3012048192771086</v>
      </c>
      <c r="H70">
        <v>41</v>
      </c>
      <c r="I70">
        <v>5</v>
      </c>
      <c r="J70">
        <v>138.5</v>
      </c>
      <c r="K70">
        <v>450</v>
      </c>
      <c r="M70" s="4">
        <f>Previous_Day[[#This Row],[AvailableTime]]-L70</f>
        <v>450</v>
      </c>
      <c r="N70" s="2">
        <f>Previous_Day[[#This Row],[Earned Time]]/M70</f>
        <v>0.30777777777777776</v>
      </c>
    </row>
    <row r="71" spans="2:14" x14ac:dyDescent="0.25">
      <c r="B71" s="4" t="s">
        <v>93</v>
      </c>
      <c r="C71" s="4" t="s">
        <v>59</v>
      </c>
      <c r="D71" s="4" t="s">
        <v>13</v>
      </c>
      <c r="E71">
        <v>663</v>
      </c>
      <c r="F71">
        <v>42</v>
      </c>
      <c r="G71" s="10">
        <v>15.785714285714286</v>
      </c>
      <c r="H71">
        <v>23</v>
      </c>
      <c r="I71">
        <v>6</v>
      </c>
      <c r="J71">
        <v>136.25</v>
      </c>
      <c r="K71">
        <v>450</v>
      </c>
      <c r="M71" s="4">
        <f>Previous_Day[[#This Row],[AvailableTime]]-L71</f>
        <v>450</v>
      </c>
      <c r="N71" s="2">
        <f>Previous_Day[[#This Row],[Earned Time]]/M71</f>
        <v>0.30277777777777776</v>
      </c>
    </row>
    <row r="72" spans="2:14" x14ac:dyDescent="0.25">
      <c r="B72" s="4" t="s">
        <v>85</v>
      </c>
      <c r="C72" s="4" t="s">
        <v>59</v>
      </c>
      <c r="D72" s="4" t="s">
        <v>13</v>
      </c>
      <c r="E72">
        <v>576</v>
      </c>
      <c r="F72">
        <v>42</v>
      </c>
      <c r="G72" s="10">
        <v>13.714285714285714</v>
      </c>
      <c r="H72">
        <v>27</v>
      </c>
      <c r="I72">
        <v>6</v>
      </c>
      <c r="J72">
        <v>132.14999999999998</v>
      </c>
      <c r="K72">
        <v>450</v>
      </c>
      <c r="M72" s="4">
        <f>Previous_Day[[#This Row],[AvailableTime]]-L72</f>
        <v>450</v>
      </c>
      <c r="N72" s="2">
        <f>Previous_Day[[#This Row],[Earned Time]]/M72</f>
        <v>0.29366666666666663</v>
      </c>
    </row>
    <row r="73" spans="2:14" x14ac:dyDescent="0.25">
      <c r="B73" s="4" t="s">
        <v>92</v>
      </c>
      <c r="C73" s="4" t="s">
        <v>59</v>
      </c>
      <c r="D73" s="4" t="s">
        <v>13</v>
      </c>
      <c r="E73">
        <v>423</v>
      </c>
      <c r="F73">
        <v>57</v>
      </c>
      <c r="G73" s="10">
        <v>7.4210526315789478</v>
      </c>
      <c r="H73">
        <v>27</v>
      </c>
      <c r="I73">
        <v>6</v>
      </c>
      <c r="J73">
        <v>128.10000000000002</v>
      </c>
      <c r="K73">
        <v>450</v>
      </c>
      <c r="M73" s="4">
        <f>Previous_Day[[#This Row],[AvailableTime]]-L73</f>
        <v>450</v>
      </c>
      <c r="N73" s="2">
        <f>Previous_Day[[#This Row],[Earned Time]]/M73</f>
        <v>0.28466666666666673</v>
      </c>
    </row>
    <row r="74" spans="2:14" x14ac:dyDescent="0.25">
      <c r="B74" s="4" t="s">
        <v>76</v>
      </c>
      <c r="C74" s="4" t="s">
        <v>59</v>
      </c>
      <c r="D74" s="4" t="s">
        <v>13</v>
      </c>
      <c r="E74">
        <v>433</v>
      </c>
      <c r="F74">
        <v>56</v>
      </c>
      <c r="G74" s="10">
        <v>7.7321428571428568</v>
      </c>
      <c r="H74">
        <v>26</v>
      </c>
      <c r="I74">
        <v>6</v>
      </c>
      <c r="J74">
        <v>127.20000000000002</v>
      </c>
      <c r="K74">
        <v>450</v>
      </c>
      <c r="M74" s="4">
        <f>Previous_Day[[#This Row],[AvailableTime]]-L74</f>
        <v>450</v>
      </c>
      <c r="N74" s="2">
        <f>Previous_Day[[#This Row],[Earned Time]]/M74</f>
        <v>0.28266666666666668</v>
      </c>
    </row>
    <row r="75" spans="2:14" x14ac:dyDescent="0.25">
      <c r="B75" s="4" t="s">
        <v>74</v>
      </c>
      <c r="C75" s="4" t="s">
        <v>59</v>
      </c>
      <c r="D75" s="4" t="s">
        <v>13</v>
      </c>
      <c r="E75">
        <v>61</v>
      </c>
      <c r="F75">
        <v>42</v>
      </c>
      <c r="G75" s="10">
        <v>1.4523809523809523</v>
      </c>
      <c r="H75">
        <v>39</v>
      </c>
      <c r="I75">
        <v>22</v>
      </c>
      <c r="J75">
        <v>126.44999999999999</v>
      </c>
      <c r="K75">
        <v>450</v>
      </c>
      <c r="M75" s="4">
        <f>Previous_Day[[#This Row],[AvailableTime]]-L75</f>
        <v>450</v>
      </c>
      <c r="N75" s="2">
        <f>Previous_Day[[#This Row],[Earned Time]]/M75</f>
        <v>0.28099999999999997</v>
      </c>
    </row>
    <row r="76" spans="2:14" x14ac:dyDescent="0.25">
      <c r="B76" s="4" t="s">
        <v>63</v>
      </c>
      <c r="C76" s="4" t="s">
        <v>59</v>
      </c>
      <c r="D76" s="4" t="s">
        <v>13</v>
      </c>
      <c r="E76">
        <v>712</v>
      </c>
      <c r="F76">
        <v>34</v>
      </c>
      <c r="G76" s="10">
        <v>20.941176470588236</v>
      </c>
      <c r="H76">
        <v>17</v>
      </c>
      <c r="I76">
        <v>5</v>
      </c>
      <c r="J76">
        <v>126.25</v>
      </c>
      <c r="K76">
        <v>450</v>
      </c>
      <c r="M76" s="4">
        <f>Previous_Day[[#This Row],[AvailableTime]]-L76</f>
        <v>450</v>
      </c>
      <c r="N76" s="2">
        <f>Previous_Day[[#This Row],[Earned Time]]/M76</f>
        <v>0.28055555555555556</v>
      </c>
    </row>
    <row r="77" spans="2:14" x14ac:dyDescent="0.25">
      <c r="B77" s="4" t="s">
        <v>96</v>
      </c>
      <c r="C77" s="4" t="s">
        <v>59</v>
      </c>
      <c r="D77" s="4" t="s">
        <v>13</v>
      </c>
      <c r="E77">
        <v>612</v>
      </c>
      <c r="F77">
        <v>42</v>
      </c>
      <c r="G77" s="10">
        <v>14.571428571428571</v>
      </c>
      <c r="H77">
        <v>21</v>
      </c>
      <c r="I77">
        <v>4</v>
      </c>
      <c r="J77">
        <v>124.85</v>
      </c>
      <c r="K77">
        <v>450</v>
      </c>
      <c r="M77" s="4">
        <f>Previous_Day[[#This Row],[AvailableTime]]-L77</f>
        <v>450</v>
      </c>
      <c r="N77" s="2">
        <f>Previous_Day[[#This Row],[Earned Time]]/M77</f>
        <v>0.27744444444444444</v>
      </c>
    </row>
    <row r="78" spans="2:14" x14ac:dyDescent="0.25">
      <c r="B78" s="4" t="s">
        <v>29</v>
      </c>
      <c r="C78" s="4" t="s">
        <v>18</v>
      </c>
      <c r="D78" s="4" t="s">
        <v>13</v>
      </c>
      <c r="E78">
        <v>119</v>
      </c>
      <c r="F78">
        <v>64</v>
      </c>
      <c r="G78" s="10">
        <v>1.859375</v>
      </c>
      <c r="H78">
        <v>24</v>
      </c>
      <c r="I78">
        <v>18</v>
      </c>
      <c r="J78">
        <v>123.5</v>
      </c>
      <c r="K78">
        <v>450</v>
      </c>
      <c r="M78" s="4">
        <f>Previous_Day[[#This Row],[AvailableTime]]-L78</f>
        <v>450</v>
      </c>
      <c r="N78" s="2">
        <f>Previous_Day[[#This Row],[Earned Time]]/M78</f>
        <v>0.27444444444444444</v>
      </c>
    </row>
    <row r="79" spans="2:14" x14ac:dyDescent="0.25">
      <c r="B79" s="4" t="s">
        <v>138</v>
      </c>
      <c r="C79" s="4" t="s">
        <v>18</v>
      </c>
      <c r="D79" s="4" t="s">
        <v>13</v>
      </c>
      <c r="E79">
        <v>509</v>
      </c>
      <c r="F79">
        <v>24</v>
      </c>
      <c r="G79" s="10">
        <v>21.208333333333332</v>
      </c>
      <c r="H79">
        <v>19</v>
      </c>
      <c r="I79">
        <v>12</v>
      </c>
      <c r="J79">
        <v>114.75</v>
      </c>
      <c r="K79">
        <v>450</v>
      </c>
      <c r="M79" s="4">
        <f>Previous_Day[[#This Row],[AvailableTime]]-L79</f>
        <v>450</v>
      </c>
      <c r="N79" s="2">
        <f>Previous_Day[[#This Row],[Earned Time]]/M79</f>
        <v>0.255</v>
      </c>
    </row>
    <row r="80" spans="2:14" x14ac:dyDescent="0.25">
      <c r="B80" s="4" t="s">
        <v>42</v>
      </c>
      <c r="C80" s="4" t="s">
        <v>18</v>
      </c>
      <c r="D80" s="4" t="s">
        <v>13</v>
      </c>
      <c r="E80">
        <v>150</v>
      </c>
      <c r="F80">
        <v>77</v>
      </c>
      <c r="G80" s="10">
        <v>1.948051948051948</v>
      </c>
      <c r="H80">
        <v>29</v>
      </c>
      <c r="I80">
        <v>4</v>
      </c>
      <c r="J80">
        <v>114.1</v>
      </c>
      <c r="K80">
        <v>450</v>
      </c>
      <c r="M80" s="4">
        <f>Previous_Day[[#This Row],[AvailableTime]]-L80</f>
        <v>450</v>
      </c>
      <c r="N80" s="2">
        <f>Previous_Day[[#This Row],[Earned Time]]/M80</f>
        <v>0.25355555555555553</v>
      </c>
    </row>
    <row r="81" spans="2:14" x14ac:dyDescent="0.25">
      <c r="B81" s="4" t="s">
        <v>75</v>
      </c>
      <c r="C81" s="4" t="s">
        <v>59</v>
      </c>
      <c r="D81" s="4" t="s">
        <v>13</v>
      </c>
      <c r="E81">
        <v>438</v>
      </c>
      <c r="F81">
        <v>35</v>
      </c>
      <c r="G81" s="10">
        <v>12.514285714285714</v>
      </c>
      <c r="H81">
        <v>23</v>
      </c>
      <c r="I81">
        <v>8</v>
      </c>
      <c r="J81">
        <v>112.50000000000001</v>
      </c>
      <c r="K81">
        <v>450</v>
      </c>
      <c r="M81" s="4">
        <f>Previous_Day[[#This Row],[AvailableTime]]-L81</f>
        <v>450</v>
      </c>
      <c r="N81" s="2">
        <f>Previous_Day[[#This Row],[Earned Time]]/M81</f>
        <v>0.25000000000000006</v>
      </c>
    </row>
    <row r="82" spans="2:14" x14ac:dyDescent="0.25">
      <c r="B82" s="4" t="s">
        <v>27</v>
      </c>
      <c r="C82" s="4" t="s">
        <v>18</v>
      </c>
      <c r="D82" s="4" t="s">
        <v>13</v>
      </c>
      <c r="E82">
        <v>104</v>
      </c>
      <c r="F82">
        <v>72</v>
      </c>
      <c r="G82" s="10">
        <v>1.4444444444444444</v>
      </c>
      <c r="H82">
        <v>33</v>
      </c>
      <c r="I82">
        <v>4</v>
      </c>
      <c r="J82">
        <v>110.35</v>
      </c>
      <c r="K82">
        <v>450</v>
      </c>
      <c r="M82" s="4">
        <f>Previous_Day[[#This Row],[AvailableTime]]-L82</f>
        <v>450</v>
      </c>
      <c r="N82" s="2">
        <f>Previous_Day[[#This Row],[Earned Time]]/M82</f>
        <v>0.2452222222222222</v>
      </c>
    </row>
    <row r="83" spans="2:14" x14ac:dyDescent="0.25">
      <c r="B83" s="4" t="s">
        <v>47</v>
      </c>
      <c r="C83" s="4" t="s">
        <v>18</v>
      </c>
      <c r="D83" s="4" t="s">
        <v>13</v>
      </c>
      <c r="E83">
        <v>186</v>
      </c>
      <c r="F83">
        <v>69</v>
      </c>
      <c r="G83" s="10">
        <v>2.6956521739130435</v>
      </c>
      <c r="H83">
        <v>28</v>
      </c>
      <c r="I83">
        <v>3</v>
      </c>
      <c r="J83">
        <v>108.54999999999998</v>
      </c>
      <c r="K83">
        <v>450</v>
      </c>
      <c r="M83" s="4">
        <f>Previous_Day[[#This Row],[AvailableTime]]-L83</f>
        <v>450</v>
      </c>
      <c r="N83" s="2">
        <f>Previous_Day[[#This Row],[Earned Time]]/M83</f>
        <v>0.24122222222222217</v>
      </c>
    </row>
    <row r="84" spans="2:14" x14ac:dyDescent="0.25">
      <c r="B84" s="4" t="s">
        <v>82</v>
      </c>
      <c r="C84" s="4" t="s">
        <v>59</v>
      </c>
      <c r="D84" s="4" t="s">
        <v>13</v>
      </c>
      <c r="E84">
        <v>417</v>
      </c>
      <c r="F84">
        <v>42</v>
      </c>
      <c r="G84" s="10">
        <v>9.9285714285714288</v>
      </c>
      <c r="H84">
        <v>23</v>
      </c>
      <c r="I84">
        <v>4</v>
      </c>
      <c r="J84">
        <v>107.65</v>
      </c>
      <c r="K84">
        <v>450</v>
      </c>
      <c r="M84" s="4">
        <f>Previous_Day[[#This Row],[AvailableTime]]-L84</f>
        <v>450</v>
      </c>
      <c r="N84" s="2">
        <f>Previous_Day[[#This Row],[Earned Time]]/M84</f>
        <v>0.23922222222222222</v>
      </c>
    </row>
    <row r="85" spans="2:14" x14ac:dyDescent="0.25">
      <c r="B85" s="4" t="s">
        <v>77</v>
      </c>
      <c r="C85" s="4" t="s">
        <v>59</v>
      </c>
      <c r="D85" s="4" t="s">
        <v>13</v>
      </c>
      <c r="E85">
        <v>568</v>
      </c>
      <c r="F85">
        <v>31</v>
      </c>
      <c r="G85" s="10">
        <v>18.322580645161292</v>
      </c>
      <c r="H85">
        <v>15</v>
      </c>
      <c r="I85">
        <v>4</v>
      </c>
      <c r="J85">
        <v>105.30000000000001</v>
      </c>
      <c r="K85">
        <v>450</v>
      </c>
      <c r="M85" s="4">
        <f>Previous_Day[[#This Row],[AvailableTime]]-L85</f>
        <v>450</v>
      </c>
      <c r="N85" s="2">
        <f>Previous_Day[[#This Row],[Earned Time]]/M85</f>
        <v>0.23400000000000001</v>
      </c>
    </row>
    <row r="86" spans="2:14" x14ac:dyDescent="0.25">
      <c r="B86" s="4" t="s">
        <v>80</v>
      </c>
      <c r="C86" s="4" t="s">
        <v>59</v>
      </c>
      <c r="D86" s="4" t="s">
        <v>13</v>
      </c>
      <c r="E86">
        <v>586</v>
      </c>
      <c r="F86">
        <v>28</v>
      </c>
      <c r="G86" s="10">
        <v>20.928571428571427</v>
      </c>
      <c r="H86">
        <v>15</v>
      </c>
      <c r="I86">
        <v>4</v>
      </c>
      <c r="J86">
        <v>104.85</v>
      </c>
      <c r="K86">
        <v>450</v>
      </c>
      <c r="M86" s="4">
        <f>Previous_Day[[#This Row],[AvailableTime]]-L86</f>
        <v>450</v>
      </c>
      <c r="N86" s="2">
        <f>Previous_Day[[#This Row],[Earned Time]]/M86</f>
        <v>0.23299999999999998</v>
      </c>
    </row>
    <row r="87" spans="2:14" x14ac:dyDescent="0.25">
      <c r="B87" s="4" t="s">
        <v>122</v>
      </c>
      <c r="C87" s="4" t="s">
        <v>59</v>
      </c>
      <c r="D87" s="4" t="s">
        <v>13</v>
      </c>
      <c r="E87">
        <v>590</v>
      </c>
      <c r="F87">
        <v>30</v>
      </c>
      <c r="G87" s="10">
        <v>19.666666666666668</v>
      </c>
      <c r="H87">
        <v>11</v>
      </c>
      <c r="I87">
        <v>3</v>
      </c>
      <c r="J87">
        <v>100.15</v>
      </c>
      <c r="K87">
        <v>450</v>
      </c>
      <c r="M87" s="4">
        <f>Previous_Day[[#This Row],[AvailableTime]]-L87</f>
        <v>450</v>
      </c>
      <c r="N87" s="2">
        <f>Previous_Day[[#This Row],[Earned Time]]/M87</f>
        <v>0.22255555555555556</v>
      </c>
    </row>
    <row r="88" spans="2:14" x14ac:dyDescent="0.25">
      <c r="B88" s="4" t="s">
        <v>65</v>
      </c>
      <c r="C88" s="4" t="s">
        <v>59</v>
      </c>
      <c r="D88" s="4" t="s">
        <v>13</v>
      </c>
      <c r="E88">
        <v>34</v>
      </c>
      <c r="F88">
        <v>28</v>
      </c>
      <c r="G88" s="10">
        <v>1.2142857142857142</v>
      </c>
      <c r="H88">
        <v>28</v>
      </c>
      <c r="I88">
        <v>17</v>
      </c>
      <c r="J88">
        <v>90.6</v>
      </c>
      <c r="K88">
        <v>450</v>
      </c>
      <c r="M88" s="4">
        <f>Previous_Day[[#This Row],[AvailableTime]]-L88</f>
        <v>450</v>
      </c>
      <c r="N88" s="2">
        <f>Previous_Day[[#This Row],[Earned Time]]/M88</f>
        <v>0.20133333333333331</v>
      </c>
    </row>
    <row r="89" spans="2:14" x14ac:dyDescent="0.25">
      <c r="B89" s="4" t="s">
        <v>91</v>
      </c>
      <c r="C89" s="4" t="s">
        <v>59</v>
      </c>
      <c r="D89" s="4" t="s">
        <v>13</v>
      </c>
      <c r="E89">
        <v>452</v>
      </c>
      <c r="F89">
        <v>23</v>
      </c>
      <c r="G89" s="10">
        <v>19.652173913043477</v>
      </c>
      <c r="H89">
        <v>13</v>
      </c>
      <c r="I89">
        <v>3</v>
      </c>
      <c r="J89">
        <v>83.4</v>
      </c>
      <c r="K89">
        <v>450</v>
      </c>
      <c r="M89" s="4">
        <f>Previous_Day[[#This Row],[AvailableTime]]-L89</f>
        <v>450</v>
      </c>
      <c r="N89" s="2">
        <f>Previous_Day[[#This Row],[Earned Time]]/M89</f>
        <v>0.18533333333333335</v>
      </c>
    </row>
    <row r="90" spans="2:14" x14ac:dyDescent="0.25">
      <c r="B90" s="4" t="s">
        <v>61</v>
      </c>
      <c r="C90" s="4" t="s">
        <v>59</v>
      </c>
      <c r="D90" s="4" t="s">
        <v>13</v>
      </c>
      <c r="E90">
        <v>298</v>
      </c>
      <c r="F90">
        <v>26</v>
      </c>
      <c r="G90" s="10">
        <v>11.461538461538462</v>
      </c>
      <c r="H90">
        <v>20</v>
      </c>
      <c r="I90">
        <v>3</v>
      </c>
      <c r="J90">
        <v>78.3</v>
      </c>
      <c r="K90">
        <v>450</v>
      </c>
      <c r="M90" s="4">
        <f>Previous_Day[[#This Row],[AvailableTime]]-L90</f>
        <v>450</v>
      </c>
      <c r="N90" s="2">
        <f>Previous_Day[[#This Row],[Earned Time]]/M90</f>
        <v>0.17399999999999999</v>
      </c>
    </row>
    <row r="91" spans="2:14" x14ac:dyDescent="0.25">
      <c r="B91" s="4" t="s">
        <v>161</v>
      </c>
      <c r="C91" s="4" t="s">
        <v>59</v>
      </c>
      <c r="D91" s="4" t="s">
        <v>13</v>
      </c>
      <c r="E91">
        <v>272</v>
      </c>
      <c r="F91">
        <v>33</v>
      </c>
      <c r="G91" s="10">
        <v>8.2424242424242422</v>
      </c>
      <c r="H91">
        <v>17</v>
      </c>
      <c r="I91">
        <v>3</v>
      </c>
      <c r="J91">
        <v>77.5</v>
      </c>
      <c r="K91">
        <v>450</v>
      </c>
      <c r="M91" s="4">
        <f>Previous_Day[[#This Row],[AvailableTime]]-L91</f>
        <v>450</v>
      </c>
      <c r="N91" s="2">
        <f>Previous_Day[[#This Row],[Earned Time]]/M91</f>
        <v>0.17222222222222222</v>
      </c>
    </row>
    <row r="92" spans="2:14" x14ac:dyDescent="0.25">
      <c r="B92" s="4" t="s">
        <v>72</v>
      </c>
      <c r="C92" s="4" t="s">
        <v>59</v>
      </c>
      <c r="D92" s="4" t="s">
        <v>13</v>
      </c>
      <c r="E92">
        <v>320</v>
      </c>
      <c r="F92">
        <v>30</v>
      </c>
      <c r="G92" s="10">
        <v>10.666666666666666</v>
      </c>
      <c r="H92">
        <v>13</v>
      </c>
      <c r="I92">
        <v>2</v>
      </c>
      <c r="J92">
        <v>73.45</v>
      </c>
      <c r="K92">
        <v>450</v>
      </c>
      <c r="M92" s="4">
        <f>Previous_Day[[#This Row],[AvailableTime]]-L92</f>
        <v>450</v>
      </c>
      <c r="N92" s="2">
        <f>Previous_Day[[#This Row],[Earned Time]]/M92</f>
        <v>0.16322222222222224</v>
      </c>
    </row>
    <row r="93" spans="2:14" x14ac:dyDescent="0.25">
      <c r="B93" s="4" t="s">
        <v>151</v>
      </c>
      <c r="C93" s="4" t="s">
        <v>102</v>
      </c>
      <c r="D93" s="4" t="s">
        <v>13</v>
      </c>
      <c r="E93">
        <v>77</v>
      </c>
      <c r="F93">
        <v>53</v>
      </c>
      <c r="G93" s="10">
        <v>1.4528301886792452</v>
      </c>
      <c r="H93">
        <v>14</v>
      </c>
      <c r="I93">
        <v>4</v>
      </c>
      <c r="J93">
        <v>71.55</v>
      </c>
      <c r="K93">
        <v>450</v>
      </c>
      <c r="M93" s="4">
        <f>Previous_Day[[#This Row],[AvailableTime]]-L93</f>
        <v>450</v>
      </c>
      <c r="N93" s="2">
        <f>Previous_Day[[#This Row],[Earned Time]]/M93</f>
        <v>0.159</v>
      </c>
    </row>
    <row r="94" spans="2:14" x14ac:dyDescent="0.25">
      <c r="B94" s="4" t="s">
        <v>68</v>
      </c>
      <c r="C94" s="4" t="s">
        <v>59</v>
      </c>
      <c r="D94" s="4" t="s">
        <v>13</v>
      </c>
      <c r="E94">
        <v>336</v>
      </c>
      <c r="F94">
        <v>17</v>
      </c>
      <c r="G94" s="10">
        <v>19.764705882352942</v>
      </c>
      <c r="H94">
        <v>13</v>
      </c>
      <c r="I94">
        <v>5</v>
      </c>
      <c r="J94">
        <v>71.3</v>
      </c>
      <c r="K94">
        <v>450</v>
      </c>
      <c r="M94" s="4">
        <f>Previous_Day[[#This Row],[AvailableTime]]-L94</f>
        <v>450</v>
      </c>
      <c r="N94" s="2">
        <f>Previous_Day[[#This Row],[Earned Time]]/M94</f>
        <v>0.15844444444444444</v>
      </c>
    </row>
    <row r="95" spans="2:14" x14ac:dyDescent="0.25">
      <c r="B95" s="4" t="s">
        <v>132</v>
      </c>
      <c r="C95" s="4" t="s">
        <v>59</v>
      </c>
      <c r="D95" s="4" t="s">
        <v>13</v>
      </c>
      <c r="E95">
        <v>278</v>
      </c>
      <c r="F95">
        <v>27</v>
      </c>
      <c r="G95" s="10">
        <v>10.296296296296296</v>
      </c>
      <c r="H95">
        <v>16</v>
      </c>
      <c r="I95">
        <v>2</v>
      </c>
      <c r="J95">
        <v>70.449999999999989</v>
      </c>
      <c r="K95">
        <v>450</v>
      </c>
      <c r="M95" s="4">
        <f>Previous_Day[[#This Row],[AvailableTime]]-L95</f>
        <v>450</v>
      </c>
      <c r="N95" s="2">
        <f>Previous_Day[[#This Row],[Earned Time]]/M95</f>
        <v>0.15655555555555553</v>
      </c>
    </row>
    <row r="96" spans="2:14" x14ac:dyDescent="0.25">
      <c r="B96" s="4" t="s">
        <v>117</v>
      </c>
      <c r="C96" s="4" t="s">
        <v>102</v>
      </c>
      <c r="D96" s="4" t="s">
        <v>13</v>
      </c>
      <c r="E96">
        <v>79</v>
      </c>
      <c r="F96">
        <v>45</v>
      </c>
      <c r="G96" s="10">
        <v>1.7555555555555555</v>
      </c>
      <c r="H96">
        <v>16</v>
      </c>
      <c r="I96">
        <v>3</v>
      </c>
      <c r="J96">
        <v>66.05</v>
      </c>
      <c r="K96">
        <v>450</v>
      </c>
      <c r="M96" s="4">
        <f>Previous_Day[[#This Row],[AvailableTime]]-L96</f>
        <v>450</v>
      </c>
      <c r="N96" s="2">
        <f>Previous_Day[[#This Row],[Earned Time]]/M96</f>
        <v>0.14677777777777778</v>
      </c>
    </row>
    <row r="97" spans="2:14" x14ac:dyDescent="0.25">
      <c r="B97" s="4" t="s">
        <v>94</v>
      </c>
      <c r="C97" s="4" t="s">
        <v>59</v>
      </c>
      <c r="D97" s="4" t="s">
        <v>13</v>
      </c>
      <c r="E97">
        <v>21</v>
      </c>
      <c r="F97">
        <v>17</v>
      </c>
      <c r="G97" s="10">
        <v>1.2352941176470589</v>
      </c>
      <c r="H97">
        <v>17</v>
      </c>
      <c r="I97">
        <v>15</v>
      </c>
      <c r="J97">
        <v>64.400000000000006</v>
      </c>
      <c r="K97">
        <v>450</v>
      </c>
      <c r="M97" s="4">
        <f>Previous_Day[[#This Row],[AvailableTime]]-L97</f>
        <v>450</v>
      </c>
      <c r="N97" s="2">
        <f>Previous_Day[[#This Row],[Earned Time]]/M97</f>
        <v>0.14311111111111113</v>
      </c>
    </row>
    <row r="98" spans="2:14" x14ac:dyDescent="0.25">
      <c r="B98" s="4" t="s">
        <v>78</v>
      </c>
      <c r="C98" s="4" t="s">
        <v>59</v>
      </c>
      <c r="D98" s="4" t="s">
        <v>13</v>
      </c>
      <c r="E98">
        <v>102</v>
      </c>
      <c r="F98">
        <v>35</v>
      </c>
      <c r="G98" s="10">
        <v>2.9142857142857141</v>
      </c>
      <c r="H98">
        <v>19</v>
      </c>
      <c r="I98">
        <v>3</v>
      </c>
      <c r="J98">
        <v>64.3</v>
      </c>
      <c r="K98">
        <v>450</v>
      </c>
      <c r="M98" s="4">
        <f>Previous_Day[[#This Row],[AvailableTime]]-L98</f>
        <v>450</v>
      </c>
      <c r="N98" s="2">
        <f>Previous_Day[[#This Row],[Earned Time]]/M98</f>
        <v>0.14288888888888887</v>
      </c>
    </row>
    <row r="99" spans="2:14" x14ac:dyDescent="0.25">
      <c r="B99" s="4" t="s">
        <v>35</v>
      </c>
      <c r="C99" s="4" t="s">
        <v>59</v>
      </c>
      <c r="D99" s="4" t="s">
        <v>13</v>
      </c>
      <c r="E99">
        <v>177</v>
      </c>
      <c r="F99">
        <v>25</v>
      </c>
      <c r="G99" s="10">
        <v>7.08</v>
      </c>
      <c r="H99">
        <v>12</v>
      </c>
      <c r="I99">
        <v>7</v>
      </c>
      <c r="J99">
        <v>64.25</v>
      </c>
      <c r="K99">
        <v>450</v>
      </c>
      <c r="M99" s="4">
        <f>Previous_Day[[#This Row],[AvailableTime]]-L99</f>
        <v>450</v>
      </c>
      <c r="N99" s="2">
        <f>Previous_Day[[#This Row],[Earned Time]]/M99</f>
        <v>0.14277777777777778</v>
      </c>
    </row>
    <row r="100" spans="2:14" x14ac:dyDescent="0.25">
      <c r="B100" s="4" t="s">
        <v>113</v>
      </c>
      <c r="C100" s="4" t="s">
        <v>102</v>
      </c>
      <c r="D100" s="4" t="s">
        <v>13</v>
      </c>
      <c r="E100">
        <v>94</v>
      </c>
      <c r="F100">
        <v>46</v>
      </c>
      <c r="G100" s="10">
        <v>2.0434782608695654</v>
      </c>
      <c r="H100">
        <v>8</v>
      </c>
      <c r="I100">
        <v>5</v>
      </c>
      <c r="J100">
        <v>63.099999999999994</v>
      </c>
      <c r="K100">
        <v>450</v>
      </c>
      <c r="M100" s="4">
        <f>Previous_Day[[#This Row],[AvailableTime]]-L100</f>
        <v>450</v>
      </c>
      <c r="N100" s="2">
        <f>Previous_Day[[#This Row],[Earned Time]]/M100</f>
        <v>0.14022222222222222</v>
      </c>
    </row>
    <row r="101" spans="2:14" x14ac:dyDescent="0.25">
      <c r="B101" s="4" t="s">
        <v>148</v>
      </c>
      <c r="C101" s="4" t="s">
        <v>18</v>
      </c>
      <c r="D101" s="4" t="s">
        <v>13</v>
      </c>
      <c r="E101">
        <v>73</v>
      </c>
      <c r="F101">
        <v>41</v>
      </c>
      <c r="G101" s="10">
        <v>1.7804878048780488</v>
      </c>
      <c r="H101">
        <v>9</v>
      </c>
      <c r="I101">
        <v>7</v>
      </c>
      <c r="J101">
        <v>62.4</v>
      </c>
      <c r="K101">
        <v>450</v>
      </c>
      <c r="M101" s="4">
        <f>Previous_Day[[#This Row],[AvailableTime]]-L101</f>
        <v>450</v>
      </c>
      <c r="N101" s="2">
        <f>Previous_Day[[#This Row],[Earned Time]]/M101</f>
        <v>0.13866666666666666</v>
      </c>
    </row>
    <row r="102" spans="2:14" x14ac:dyDescent="0.25">
      <c r="B102" s="4" t="s">
        <v>162</v>
      </c>
      <c r="C102" s="4" t="s">
        <v>59</v>
      </c>
      <c r="D102" s="4" t="s">
        <v>13</v>
      </c>
      <c r="E102">
        <v>23</v>
      </c>
      <c r="F102">
        <v>17</v>
      </c>
      <c r="G102" s="10">
        <v>1.3529411764705883</v>
      </c>
      <c r="H102">
        <v>16</v>
      </c>
      <c r="I102">
        <v>14</v>
      </c>
      <c r="J102">
        <v>61.45</v>
      </c>
      <c r="K102">
        <v>450</v>
      </c>
      <c r="M102" s="4">
        <f>Previous_Day[[#This Row],[AvailableTime]]-L102</f>
        <v>450</v>
      </c>
      <c r="N102" s="2">
        <f>Previous_Day[[#This Row],[Earned Time]]/M102</f>
        <v>0.13655555555555557</v>
      </c>
    </row>
    <row r="103" spans="2:14" x14ac:dyDescent="0.25">
      <c r="B103" s="4" t="s">
        <v>66</v>
      </c>
      <c r="C103" s="4" t="s">
        <v>59</v>
      </c>
      <c r="D103" s="4" t="s">
        <v>13</v>
      </c>
      <c r="E103">
        <v>344</v>
      </c>
      <c r="F103">
        <v>15</v>
      </c>
      <c r="G103" s="10">
        <v>22.933333333333334</v>
      </c>
      <c r="H103">
        <v>7</v>
      </c>
      <c r="I103">
        <v>2</v>
      </c>
      <c r="J103">
        <v>57.699999999999996</v>
      </c>
      <c r="K103">
        <v>450</v>
      </c>
      <c r="M103" s="4">
        <f>Previous_Day[[#This Row],[AvailableTime]]-L103</f>
        <v>450</v>
      </c>
      <c r="N103" s="2">
        <f>Previous_Day[[#This Row],[Earned Time]]/M103</f>
        <v>0.12822222222222221</v>
      </c>
    </row>
    <row r="104" spans="2:14" x14ac:dyDescent="0.25">
      <c r="B104" s="4" t="s">
        <v>169</v>
      </c>
      <c r="C104" s="4" t="s">
        <v>18</v>
      </c>
      <c r="D104" s="4" t="s">
        <v>13</v>
      </c>
      <c r="E104">
        <v>71</v>
      </c>
      <c r="F104">
        <v>47</v>
      </c>
      <c r="G104" s="10">
        <v>1.5106382978723405</v>
      </c>
      <c r="H104">
        <v>6</v>
      </c>
      <c r="I104">
        <v>4</v>
      </c>
      <c r="J104">
        <v>57.25</v>
      </c>
      <c r="K104">
        <v>450</v>
      </c>
      <c r="M104" s="4">
        <f>Previous_Day[[#This Row],[AvailableTime]]-L104</f>
        <v>450</v>
      </c>
      <c r="N104" s="2">
        <f>Previous_Day[[#This Row],[Earned Time]]/M104</f>
        <v>0.12722222222222221</v>
      </c>
    </row>
    <row r="105" spans="2:14" x14ac:dyDescent="0.25">
      <c r="B105" s="4" t="s">
        <v>83</v>
      </c>
      <c r="C105" s="4" t="s">
        <v>59</v>
      </c>
      <c r="D105" s="4" t="s">
        <v>13</v>
      </c>
      <c r="E105">
        <v>288</v>
      </c>
      <c r="F105">
        <v>12</v>
      </c>
      <c r="G105" s="10">
        <v>24</v>
      </c>
      <c r="H105">
        <v>8</v>
      </c>
      <c r="I105">
        <v>2</v>
      </c>
      <c r="J105">
        <v>51</v>
      </c>
      <c r="K105">
        <v>450</v>
      </c>
      <c r="M105" s="4">
        <f>Previous_Day[[#This Row],[AvailableTime]]-L105</f>
        <v>450</v>
      </c>
      <c r="N105" s="2">
        <f>Previous_Day[[#This Row],[Earned Time]]/M105</f>
        <v>0.11333333333333333</v>
      </c>
    </row>
    <row r="106" spans="2:14" x14ac:dyDescent="0.25">
      <c r="B106" s="4" t="s">
        <v>97</v>
      </c>
      <c r="C106" s="4" t="s">
        <v>59</v>
      </c>
      <c r="D106" s="4" t="s">
        <v>13</v>
      </c>
      <c r="E106">
        <v>199</v>
      </c>
      <c r="F106">
        <v>18</v>
      </c>
      <c r="G106" s="10">
        <v>11.055555555555555</v>
      </c>
      <c r="H106">
        <v>9</v>
      </c>
      <c r="I106">
        <v>1</v>
      </c>
      <c r="J106">
        <v>45.750000000000007</v>
      </c>
      <c r="K106">
        <v>450</v>
      </c>
      <c r="M106" s="4">
        <f>Previous_Day[[#This Row],[AvailableTime]]-L106</f>
        <v>450</v>
      </c>
      <c r="N106" s="2">
        <f>Previous_Day[[#This Row],[Earned Time]]/M106</f>
        <v>0.10166666666666668</v>
      </c>
    </row>
    <row r="107" spans="2:14" x14ac:dyDescent="0.25">
      <c r="B107" s="4" t="s">
        <v>170</v>
      </c>
      <c r="C107" s="4" t="s">
        <v>18</v>
      </c>
      <c r="D107" s="4" t="s">
        <v>13</v>
      </c>
      <c r="E107">
        <v>51</v>
      </c>
      <c r="F107">
        <v>32</v>
      </c>
      <c r="G107" s="10">
        <v>1.59375</v>
      </c>
      <c r="H107">
        <v>7</v>
      </c>
      <c r="I107">
        <v>4</v>
      </c>
      <c r="J107">
        <v>45.15</v>
      </c>
      <c r="K107">
        <v>450</v>
      </c>
      <c r="M107" s="4">
        <f>Previous_Day[[#This Row],[AvailableTime]]-L107</f>
        <v>450</v>
      </c>
      <c r="N107" s="2">
        <f>Previous_Day[[#This Row],[Earned Time]]/M107</f>
        <v>0.10033333333333333</v>
      </c>
    </row>
    <row r="108" spans="2:14" x14ac:dyDescent="0.25">
      <c r="B108" s="4" t="s">
        <v>99</v>
      </c>
      <c r="C108" s="4" t="s">
        <v>59</v>
      </c>
      <c r="D108" s="4" t="s">
        <v>13</v>
      </c>
      <c r="E108">
        <v>142</v>
      </c>
      <c r="F108">
        <v>18</v>
      </c>
      <c r="G108" s="10">
        <v>7.8888888888888893</v>
      </c>
      <c r="H108">
        <v>7</v>
      </c>
      <c r="I108">
        <v>1</v>
      </c>
      <c r="J108">
        <v>37.75</v>
      </c>
      <c r="K108">
        <v>450</v>
      </c>
      <c r="M108" s="4">
        <f>Previous_Day[[#This Row],[AvailableTime]]-L108</f>
        <v>450</v>
      </c>
      <c r="N108" s="2">
        <f>Previous_Day[[#This Row],[Earned Time]]/M108</f>
        <v>8.3888888888888888E-2</v>
      </c>
    </row>
    <row r="109" spans="2:14" x14ac:dyDescent="0.25">
      <c r="B109" s="4" t="s">
        <v>171</v>
      </c>
      <c r="C109" s="4" t="s">
        <v>18</v>
      </c>
      <c r="D109" s="4" t="s">
        <v>13</v>
      </c>
      <c r="E109">
        <v>32</v>
      </c>
      <c r="F109">
        <v>23</v>
      </c>
      <c r="G109" s="10">
        <v>1.3913043478260869</v>
      </c>
      <c r="H109">
        <v>2</v>
      </c>
      <c r="I109">
        <v>1</v>
      </c>
      <c r="J109">
        <v>24.75</v>
      </c>
      <c r="K109">
        <v>450</v>
      </c>
      <c r="M109" s="4">
        <f>Previous_Day[[#This Row],[AvailableTime]]-L109</f>
        <v>450</v>
      </c>
      <c r="N109" s="2">
        <f>Previous_Day[[#This Row],[Earned Time]]/M109</f>
        <v>5.5E-2</v>
      </c>
    </row>
    <row r="110" spans="2:14" x14ac:dyDescent="0.25">
      <c r="B110" s="4" t="s">
        <v>101</v>
      </c>
      <c r="C110" s="4" t="s">
        <v>102</v>
      </c>
      <c r="D110" s="4" t="s">
        <v>13</v>
      </c>
      <c r="E110">
        <v>17</v>
      </c>
      <c r="F110">
        <v>9</v>
      </c>
      <c r="G110" s="10">
        <v>1.8888888888888888</v>
      </c>
      <c r="H110">
        <v>6</v>
      </c>
      <c r="I110">
        <v>4</v>
      </c>
      <c r="J110">
        <v>23.349999999999998</v>
      </c>
      <c r="K110">
        <v>450</v>
      </c>
      <c r="M110" s="4">
        <f>Previous_Day[[#This Row],[AvailableTime]]-L110</f>
        <v>450</v>
      </c>
      <c r="N110" s="2">
        <f>Previous_Day[[#This Row],[Earned Time]]/M110</f>
        <v>5.1888888888888887E-2</v>
      </c>
    </row>
    <row r="111" spans="2:14" x14ac:dyDescent="0.25">
      <c r="B111" s="4" t="s">
        <v>79</v>
      </c>
      <c r="C111" s="4" t="s">
        <v>59</v>
      </c>
      <c r="D111" s="4" t="s">
        <v>13</v>
      </c>
      <c r="E111">
        <v>119</v>
      </c>
      <c r="F111">
        <v>6</v>
      </c>
      <c r="G111" s="10">
        <v>19.833333333333332</v>
      </c>
      <c r="H111">
        <v>3</v>
      </c>
      <c r="I111">
        <v>1</v>
      </c>
      <c r="J111">
        <v>21.849999999999998</v>
      </c>
      <c r="K111">
        <v>450</v>
      </c>
      <c r="M111" s="4">
        <f>Previous_Day[[#This Row],[AvailableTime]]-L111</f>
        <v>450</v>
      </c>
      <c r="N111" s="2">
        <f>Previous_Day[[#This Row],[Earned Time]]/M111</f>
        <v>4.8555555555555553E-2</v>
      </c>
    </row>
    <row r="112" spans="2:14" x14ac:dyDescent="0.25">
      <c r="B112" s="4" t="s">
        <v>104</v>
      </c>
      <c r="C112" s="4" t="s">
        <v>102</v>
      </c>
      <c r="D112" s="4" t="s">
        <v>13</v>
      </c>
      <c r="E112">
        <v>4</v>
      </c>
      <c r="F112">
        <v>1</v>
      </c>
      <c r="G112" s="10">
        <v>4</v>
      </c>
      <c r="H112">
        <v>1</v>
      </c>
      <c r="I112">
        <v>1</v>
      </c>
      <c r="J112">
        <v>4.3</v>
      </c>
      <c r="K112">
        <v>450</v>
      </c>
      <c r="M112" s="4">
        <f>Previous_Day[[#This Row],[AvailableTime]]-L112</f>
        <v>450</v>
      </c>
      <c r="N112" s="2">
        <f>Previous_Day[[#This Row],[Earned Time]]/M112</f>
        <v>9.555555555555555E-3</v>
      </c>
    </row>
    <row r="113" spans="2:14" x14ac:dyDescent="0.25">
      <c r="B113" s="4" t="s">
        <v>168</v>
      </c>
      <c r="C113" s="4" t="s">
        <v>18</v>
      </c>
      <c r="D113" s="4" t="s">
        <v>13</v>
      </c>
      <c r="E113">
        <v>1</v>
      </c>
      <c r="F113">
        <v>1</v>
      </c>
      <c r="G113" s="10">
        <v>1</v>
      </c>
      <c r="H113">
        <v>1</v>
      </c>
      <c r="I113">
        <v>1</v>
      </c>
      <c r="J113">
        <v>4</v>
      </c>
      <c r="K113">
        <v>450</v>
      </c>
      <c r="M113" s="4">
        <f>Previous_Day[[#This Row],[AvailableTime]]-L113</f>
        <v>450</v>
      </c>
      <c r="N113" s="2">
        <f>Previous_Day[[#This Row],[Earned Time]]/M113</f>
        <v>8.8888888888888889E-3</v>
      </c>
    </row>
    <row r="114" spans="2:14" x14ac:dyDescent="0.25">
      <c r="B114" s="4" t="s">
        <v>172</v>
      </c>
      <c r="C114" s="4" t="s">
        <v>18</v>
      </c>
      <c r="D114" s="4" t="s">
        <v>13</v>
      </c>
      <c r="E114">
        <v>1</v>
      </c>
      <c r="F114">
        <v>1</v>
      </c>
      <c r="G114" s="10">
        <v>1</v>
      </c>
      <c r="H114">
        <v>1</v>
      </c>
      <c r="I114">
        <v>1</v>
      </c>
      <c r="J114">
        <v>4</v>
      </c>
      <c r="K114">
        <v>450</v>
      </c>
      <c r="M114" s="4">
        <f>Previous_Day[[#This Row],[AvailableTime]]-L114</f>
        <v>450</v>
      </c>
      <c r="N114" s="2">
        <f>Previous_Day[[#This Row],[Earned Time]]/M114</f>
        <v>8.8888888888888889E-3</v>
      </c>
    </row>
    <row r="115" spans="2:14" x14ac:dyDescent="0.25">
      <c r="B115" s="4" t="s">
        <v>146</v>
      </c>
      <c r="C115" s="4" t="s">
        <v>59</v>
      </c>
      <c r="D115" s="4" t="s">
        <v>13</v>
      </c>
      <c r="E115">
        <v>1</v>
      </c>
      <c r="F115">
        <v>1</v>
      </c>
      <c r="G115" s="10">
        <v>1</v>
      </c>
      <c r="H115">
        <v>1</v>
      </c>
      <c r="I115">
        <v>1</v>
      </c>
      <c r="J115">
        <v>4</v>
      </c>
      <c r="K115">
        <v>450</v>
      </c>
      <c r="M115" s="4">
        <f>Previous_Day[[#This Row],[AvailableTime]]-L115</f>
        <v>450</v>
      </c>
      <c r="N115" s="2">
        <f>Previous_Day[[#This Row],[Earned Time]]/M115</f>
        <v>8.8888888888888889E-3</v>
      </c>
    </row>
  </sheetData>
  <mergeCells count="1">
    <mergeCell ref="B2:N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2 b 1 c c 5 - c 7 1 3 - 4 b 1 4 - a a 9 7 - 6 9 2 9 3 6 b 3 3 9 4 1 "   x m l n s = " h t t p : / / s c h e m a s . m i c r o s o f t . c o m / D a t a M a s h u p " > A A A A A K M G A A B Q S w M E F A A C A A g A 4 1 G V V z J D V 6 m k A A A A 9 g A A A B I A H A B D b 2 5 m a W c v U G F j a 2 F n Z S 5 4 b W w g o h g A K K A U A A A A A A A A A A A A A A A A A A A A A A A A A A A A h Y 9 B D o I w F E S v Q r q n L S U m h n z K w q 0 k J k T j t o G K j f A x t F j u 5 s I j e Q U x i r p z O W / e Y u Z + v U E 2 t k 1 w 0 b 0 1 H a Y k o p w E G s u u M l i n Z H C H c E k y C R t V n l S t g 0 l G m 4 y 2 S s n R u X P C m P e e + p h 2 f c 0 E 5 x H b 5 + u i P O p W k Y 9 s / s u h Q e s U l p p I 2 L 3 G S E E j E d M F F 5 Q D m y H k B r + C m P Y + 2 x 8 I q 6 F x Q 6 + l x n B b A J s j s P c H + Q B Q S w M E F A A C A A g A 4 1 G V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R l V d 0 / v g / n Q M A A I U V A A A T A B w A R m 9 y b X V s Y X M v U 2 V j d G l v b j E u b S C i G A A o o B Q A A A A A A A A A A A A A A A A A A A A A A A A A A A D t V m 1 v 2 z Y Q / h 4 g / + E g f w j Z y m q U o e u G V k V d y c m M Z l 4 a e w u G w C h k i Z 2 5 0 G Q m U i 2 M o v 9 9 R 8 q K Z M d Z 0 u 4 F G C D D o M S 7 4 / H u n k f k a Z Y Z r i R M q m f 4 f H 9 v f 0 8 v 0 o L l 0 P P O C v a B q 1 J D k q 4 8 i E A w s 7 8 H + J u o s s g Y S i Z / i C B J T T p P N S N e + P 1 R E H 7 7 X X A Y H H 3 z z P P B u 0 B H C 3 T A c H L 5 t m T F K v I S l g k U w 6 s z n l 2 x H F c z s M O U L 1 m U D K b D Q Z K Q Z P C r D / 3 Q h 5 P h 1 M o I p c 9 7 R L y n W 0 O / n 0 z A O u L y N y e Y M I G p O N H P m h X + q c p 8 p + B a l k I Q X S 7 J W 7 O q 9 n 5 i 3 1 h x l m Z X 1 D + k V q j 9 W J X S k J x r w y V 6 i l N t i N W c o u T d K I F U Q 4 Y F I k 8 P K X 1 8 8 c M 7 q x s Z t t T B a y 7 H i u K o q y 2 / y N M 6 v n k w 4 F o w / + C A U n C v u 5 2 1 / F A 3 E T j R w K V R 0 D P z 0 K 0 5 L t Q S 2 i E C k U o o z N a p B X t v 4 H f F p b X B s L F W q W P D H J S E 2 6 l F 8 + o J q c x h H q B 5 r H I W b R i i 0 P m + W D D E 2 M o t t i + j N t p 2 e a 1 5 U S O e p y s / 9 F t m V Y y 1 7 X R 1 z a I q q 5 N C l d f w e r U B c k M J L D 8 r z F Y l W r Q o 7 6 W F 5 c J X I L i D C / 8 M D + 4 l w G 6 w K 6 z f / C + w h n 6 / t r S I R q / s e J s A h / c Q o N / v X / w 4 + X s 0 i I e j 0 9 H 4 h M D 2 M R G n h V G S / j U 7 X G y 3 q b E Q m n 0 B O 3 Z 7 e S g 1 6 t V t X m w G A P f Q Y V e 4 d z F i y 7 a G 4 u O / S Y o N B p S 3 j o C t S w D s M E 6 X z I e z x U r z L B U W + A O 8 O g b j B J A x 9 R V y A N N U X / k T p I G 7 D C j A 5 V S Z V E A V F l Q c 0 O Q 4 p q A K K C U 3 Z I y T W Q W E 5 Y 8 9 / + l 6 l X 1 v q a r z v F a 6 W U t 7 c 4 r T 1 p 5 g v / F Z A + Q N l U d S Y m Y 1 h D f 4 4 R / f o z U 6 d 3 w u r S o 0 R U s K d Q 1 4 k w v m N v F m 1 K 8 u + 5 5 3 z I V h t i U 4 V x + 1 b Q S m 1 i y o y m x l p G o I f G B p t g B y W R d 8 B i 9 e g n e i V K 4 T J v g H b A D G y r B j x v I 5 X r o e b f Y Y 5 L m t b 6 m N W j Z b o D R W o l x K s h 0 F d h f D t J A 4 t Y 2 D t 9 7 6 s u c 9 C C 9 v B o 8 g C O E x t J G y s m d P G 2 G F E E r D I G y J G 1 x Q d b Q 7 h X B 3 D h t Z Y g r O V c K k 5 m b 1 F T k 8 2 Q i / i e S c q S J 3 t a p 2 b o G 2 V q 3 l Z D t q / 5 N X g + f i a 5 h i p / b r c M 8 H x X d j a K P b k a 3 X q v K m V 1 f d b Y g / 0 / 0 9 L u 9 O c b N 3 j c u i Y N L 8 d 6 1 r / N P 4 l + H 5 l N j z r O t b u 7 6 1 6 1 u 7 v r X r W 7 u + t e t b u 7 6 1 6 1 u 7 v v X u v v V P U E s B A i 0 A F A A C A A g A 4 1 G V V z J D V 6 m k A A A A 9 g A A A B I A A A A A A A A A A A A A A A A A A A A A A E N v b m Z p Z y 9 Q Y W N r Y W d l L n h t b F B L A Q I t A B Q A A g A I A O N R l V c P y u m r p A A A A O k A A A A T A A A A A A A A A A A A A A A A A P A A A A B b Q 2 9 u d G V u d F 9 U e X B l c 1 0 u e G 1 s U E s B A i 0 A F A A C A A g A 4 1 G V V 3 T + + D + d A w A A h R U A A B M A A A A A A A A A A A A A A A A A 4 Q E A A E Z v c m 1 1 b G F z L 1 N l Y 3 R p b 2 4 x L m 1 Q S w U G A A A A A A M A A w D C A A A A y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4 A A A A A A A D l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H J l d m l v d X M l M j B E Y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H J l d m l v d X N f R G F 5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V X N l c k 5 h b W U m c X V v d D s s J n F 1 b 3 Q 7 U G h 5 c 2 l j Y W x M b 2 M m c X V v d D s s J n F 1 b 3 Q 7 V G F z a y Z x d W 9 0 O y w m c X V v d D t U b 3 R h b C B Q a W N r Z W Q g Q 2 F y d G 9 u c y h G Q y k g b 3 I g d W 5 p d C h O R k M p J n F 1 b 3 Q 7 L C Z x d W 9 0 O 1 R v d G F s I E J p b n M m c X V v d D s s J n F 1 b 3 Q 7 U G l j a y B E Z W 5 z a X R 5 J n F 1 b 3 Q 7 L C Z x d W 9 0 O 1 R v d G F s I E F p c 2 x l J n F 1 b 3 Q 7 L C Z x d W 9 0 O 1 R v d G F s I F B p Y 2 s g T G l z d C Z x d W 9 0 O y w m c X V v d D t F Y X J u Z W Q g V G l t Z S Z x d W 9 0 O 1 0 i I C 8 + P E V u d H J 5 I F R 5 c G U 9 I k Z p b G x D b 2 x 1 b W 5 U e X B l c y I g V m F s d W U 9 I n N C Z 1 l H Q k F J Q U F n S U E i I C 8 + P E V u d H J 5 I F R 5 c G U 9 I k Z p b G x M Y X N 0 V X B k Y X R l Z C I g V m F s d W U 9 I m Q y M D I z L T E y L T I x V D E 1 O j E 1 O j A 3 L j Q 2 N D A w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I i I C 8 + P E V u d H J 5 I F R 5 c G U 9 I l F 1 Z X J 5 S U Q i I F Z h b H V l P S J z Z D U 0 M 2 I 3 M j U t N G R m M C 0 0 M T B h L W E x Z m M t O T Z m M W R k N D N i M T d h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V 2 a W 9 1 c y B E Y X k v Q X V 0 b 1 J l b W 9 2 Z W R D b 2 x 1 b W 5 z M S 5 7 V X N l c k 5 h b W U s M H 0 m c X V v d D s s J n F 1 b 3 Q 7 U 2 V j d G l v b j E v U H J l d m l v d X M g R G F 5 L 0 F 1 d G 9 S Z W 1 v d m V k Q 2 9 s d W 1 u c z E u e 1 B o e X N p Y 2 F s T G 9 j L D F 9 J n F 1 b 3 Q 7 L C Z x d W 9 0 O 1 N l Y 3 R p b 2 4 x L 1 B y Z X Z p b 3 V z I E R h e S 9 B d X R v U m V t b 3 Z l Z E N v b H V t b n M x L n t U Y X N r L D J 9 J n F 1 b 3 Q 7 L C Z x d W 9 0 O 1 N l Y 3 R p b 2 4 x L 1 B y Z X Z p b 3 V z I E R h e S 9 B d X R v U m V t b 3 Z l Z E N v b H V t b n M x L n t U b 3 R h b C B Q a W N r Z W Q g Q 2 F y d G 9 u c y h G Q y k g b 3 I g d W 5 p d C h O R k M p L D N 9 J n F 1 b 3 Q 7 L C Z x d W 9 0 O 1 N l Y 3 R p b 2 4 x L 1 B y Z X Z p b 3 V z I E R h e S 9 B d X R v U m V t b 3 Z l Z E N v b H V t b n M x L n t U b 3 R h b C B C a W 5 z L D R 9 J n F 1 b 3 Q 7 L C Z x d W 9 0 O 1 N l Y 3 R p b 2 4 x L 1 B y Z X Z p b 3 V z I E R h e S 9 B d X R v U m V t b 3 Z l Z E N v b H V t b n M x L n t Q a W N r I E R l b n N p d H k s N X 0 m c X V v d D s s J n F 1 b 3 Q 7 U 2 V j d G l v b j E v U H J l d m l v d X M g R G F 5 L 0 F 1 d G 9 S Z W 1 v d m V k Q 2 9 s d W 1 u c z E u e 1 R v d G F s I E F p c 2 x l L D Z 9 J n F 1 b 3 Q 7 L C Z x d W 9 0 O 1 N l Y 3 R p b 2 4 x L 1 B y Z X Z p b 3 V z I E R h e S 9 B d X R v U m V t b 3 Z l Z E N v b H V t b n M x L n t U b 3 R h b C B Q a W N r I E x p c 3 Q s N 3 0 m c X V v d D s s J n F 1 b 3 Q 7 U 2 V j d G l v b j E v U H J l d m l v d X M g R G F 5 L 0 F 1 d G 9 S Z W 1 v d m V k Q 2 9 s d W 1 u c z E u e 0 V h c m 5 l Z C B U a W 1 l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y Z X Z p b 3 V z I E R h e S 9 B d X R v U m V t b 3 Z l Z E N v b H V t b n M x L n t V c 2 V y T m F t Z S w w f S Z x d W 9 0 O y w m c X V v d D t T Z W N 0 a W 9 u M S 9 Q c m V 2 a W 9 1 c y B E Y X k v Q X V 0 b 1 J l b W 9 2 Z W R D b 2 x 1 b W 5 z M S 5 7 U G h 5 c 2 l j Y W x M b 2 M s M X 0 m c X V v d D s s J n F 1 b 3 Q 7 U 2 V j d G l v b j E v U H J l d m l v d X M g R G F 5 L 0 F 1 d G 9 S Z W 1 v d m V k Q 2 9 s d W 1 u c z E u e 1 R h c 2 s s M n 0 m c X V v d D s s J n F 1 b 3 Q 7 U 2 V j d G l v b j E v U H J l d m l v d X M g R G F 5 L 0 F 1 d G 9 S Z W 1 v d m V k Q 2 9 s d W 1 u c z E u e 1 R v d G F s I F B p Y 2 t l Z C B D Y X J 0 b 2 5 z K E Z D K S B v c i B 1 b m l 0 K E 5 G Q y k s M 3 0 m c X V v d D s s J n F 1 b 3 Q 7 U 2 V j d G l v b j E v U H J l d m l v d X M g R G F 5 L 0 F 1 d G 9 S Z W 1 v d m V k Q 2 9 s d W 1 u c z E u e 1 R v d G F s I E J p b n M s N H 0 m c X V v d D s s J n F 1 b 3 Q 7 U 2 V j d G l v b j E v U H J l d m l v d X M g R G F 5 L 0 F 1 d G 9 S Z W 1 v d m V k Q 2 9 s d W 1 u c z E u e 1 B p Y 2 s g R G V u c 2 l 0 e S w 1 f S Z x d W 9 0 O y w m c X V v d D t T Z W N 0 a W 9 u M S 9 Q c m V 2 a W 9 1 c y B E Y X k v Q X V 0 b 1 J l b W 9 2 Z W R D b 2 x 1 b W 5 z M S 5 7 V G 9 0 Y W w g Q W l z b G U s N n 0 m c X V v d D s s J n F 1 b 3 Q 7 U 2 V j d G l v b j E v U H J l d m l v d X M g R G F 5 L 0 F 1 d G 9 S Z W 1 v d m V k Q 2 9 s d W 1 u c z E u e 1 R v d G F s I F B p Y 2 s g T G l z d C w 3 f S Z x d W 9 0 O y w m c X V v d D t T Z W N 0 a W 9 u M S 9 Q c m V 2 a W 9 1 c y B E Y X k v Q X V 0 b 1 J l b W 9 2 Z W R D b 2 x 1 b W 5 z M S 5 7 R W F y b m V k I F R p b W U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l d m l v d X M l M j B E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d m l v d X M l M j B E Y X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d m l v d X M l M j B E Y X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0 J T I w R G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N 1 c n J l b n R f R G F 5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3 V u d C I g V m F s d W U 9 I m w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y M F Q x O T o w N z o z N C 4 x N j k 0 N T M z W i I g L z 4 8 R W 5 0 c n k g V H l w Z T 0 i R m l s b E N v b H V t b l R 5 c G V z I i B W Y W x 1 Z T 0 i c 0 J n W U d C Q U l B Q W d J Q S I g L z 4 8 R W 5 0 c n k g V H l w Z T 0 i R m l s b E N v b H V t b k 5 h b W V z I i B W Y W x 1 Z T 0 i c 1 s m c X V v d D t V c 2 V y T m F t Z S Z x d W 9 0 O y w m c X V v d D t Q a H l z a W N h b E x v Y y Z x d W 9 0 O y w m c X V v d D t U Y X N r J n F 1 b 3 Q 7 L C Z x d W 9 0 O 1 R v d G F s I F B p Y 2 t l Z C B D Y X J 0 b 2 5 z K E Z D K S B v c i B 1 b m l 0 K E 5 G Q y k m c X V v d D s s J n F 1 b 3 Q 7 V G 9 0 Y W w g Q m l u c y Z x d W 9 0 O y w m c X V v d D t Q a W N r I E R l b n N p d H k m c X V v d D s s J n F 1 b 3 Q 7 V G 9 0 Y W w g Q W l z b G U m c X V v d D s s J n F 1 b 3 Q 7 V G 9 0 Y W w g U G l j a y B M a X N 0 J n F 1 b 3 Q 7 L C Z x d W 9 0 O 0 V h c m 5 l Z C B U a W 1 l J n F 1 b 3 Q 7 X S I g L z 4 8 R W 5 0 c n k g V H l w Z T 0 i U X V l c n l J R C I g V m F s d W U 9 I n N k O W E 4 O T Q 4 Y i 1 j Y z l i L T R m M T M t Y T E w Z S 1 m O T M 2 M G Z k N D J j O G I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c n J l b n Q g R G F 5 L 0 F 1 d G 9 S Z W 1 v d m V k Q 2 9 s d W 1 u c z E u e 1 V z Z X J O Y W 1 l L D B 9 J n F 1 b 3 Q 7 L C Z x d W 9 0 O 1 N l Y 3 R p b 2 4 x L 0 N 1 c n J l b n Q g R G F 5 L 0 F 1 d G 9 S Z W 1 v d m V k Q 2 9 s d W 1 u c z E u e 1 B o e X N p Y 2 F s T G 9 j L D F 9 J n F 1 b 3 Q 7 L C Z x d W 9 0 O 1 N l Y 3 R p b 2 4 x L 0 N 1 c n J l b n Q g R G F 5 L 0 F 1 d G 9 S Z W 1 v d m V k Q 2 9 s d W 1 u c z E u e 1 R h c 2 s s M n 0 m c X V v d D s s J n F 1 b 3 Q 7 U 2 V j d G l v b j E v Q 3 V y c m V u d C B E Y X k v Q X V 0 b 1 J l b W 9 2 Z W R D b 2 x 1 b W 5 z M S 5 7 V G 9 0 Y W w g U G l j a 2 V k I E N h c n R v b n M o R k M p I G 9 y I H V u a X Q o T k Z D K S w z f S Z x d W 9 0 O y w m c X V v d D t T Z W N 0 a W 9 u M S 9 D d X J y Z W 5 0 I E R h e S 9 B d X R v U m V t b 3 Z l Z E N v b H V t b n M x L n t U b 3 R h b C B C a W 5 z L D R 9 J n F 1 b 3 Q 7 L C Z x d W 9 0 O 1 N l Y 3 R p b 2 4 x L 0 N 1 c n J l b n Q g R G F 5 L 0 F 1 d G 9 S Z W 1 v d m V k Q 2 9 s d W 1 u c z E u e 1 B p Y 2 s g R G V u c 2 l 0 e S w 1 f S Z x d W 9 0 O y w m c X V v d D t T Z W N 0 a W 9 u M S 9 D d X J y Z W 5 0 I E R h e S 9 B d X R v U m V t b 3 Z l Z E N v b H V t b n M x L n t U b 3 R h b C B B a X N s Z S w 2 f S Z x d W 9 0 O y w m c X V v d D t T Z W N 0 a W 9 u M S 9 D d X J y Z W 5 0 I E R h e S 9 B d X R v U m V t b 3 Z l Z E N v b H V t b n M x L n t U b 3 R h b C B Q a W N r I E x p c 3 Q s N 3 0 m c X V v d D s s J n F 1 b 3 Q 7 U 2 V j d G l v b j E v Q 3 V y c m V u d C B E Y X k v Q X V 0 b 1 J l b W 9 2 Z W R D b 2 x 1 b W 5 z M S 5 7 R W F y b m V k I F R p b W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3 V y c m V u d C B E Y X k v Q X V 0 b 1 J l b W 9 2 Z W R D b 2 x 1 b W 5 z M S 5 7 V X N l c k 5 h b W U s M H 0 m c X V v d D s s J n F 1 b 3 Q 7 U 2 V j d G l v b j E v Q 3 V y c m V u d C B E Y X k v Q X V 0 b 1 J l b W 9 2 Z W R D b 2 x 1 b W 5 z M S 5 7 U G h 5 c 2 l j Y W x M b 2 M s M X 0 m c X V v d D s s J n F 1 b 3 Q 7 U 2 V j d G l v b j E v Q 3 V y c m V u d C B E Y X k v Q X V 0 b 1 J l b W 9 2 Z W R D b 2 x 1 b W 5 z M S 5 7 V G F z a y w y f S Z x d W 9 0 O y w m c X V v d D t T Z W N 0 a W 9 u M S 9 D d X J y Z W 5 0 I E R h e S 9 B d X R v U m V t b 3 Z l Z E N v b H V t b n M x L n t U b 3 R h b C B Q a W N r Z W Q g Q 2 F y d G 9 u c y h G Q y k g b 3 I g d W 5 p d C h O R k M p L D N 9 J n F 1 b 3 Q 7 L C Z x d W 9 0 O 1 N l Y 3 R p b 2 4 x L 0 N 1 c n J l b n Q g R G F 5 L 0 F 1 d G 9 S Z W 1 v d m V k Q 2 9 s d W 1 u c z E u e 1 R v d G F s I E J p b n M s N H 0 m c X V v d D s s J n F 1 b 3 Q 7 U 2 V j d G l v b j E v Q 3 V y c m V u d C B E Y X k v Q X V 0 b 1 J l b W 9 2 Z W R D b 2 x 1 b W 5 z M S 5 7 U G l j a y B E Z W 5 z a X R 5 L D V 9 J n F 1 b 3 Q 7 L C Z x d W 9 0 O 1 N l Y 3 R p b 2 4 x L 0 N 1 c n J l b n Q g R G F 5 L 0 F 1 d G 9 S Z W 1 v d m V k Q 2 9 s d W 1 u c z E u e 1 R v d G F s I E F p c 2 x l L D Z 9 J n F 1 b 3 Q 7 L C Z x d W 9 0 O 1 N l Y 3 R p b 2 4 x L 0 N 1 c n J l b n Q g R G F 5 L 0 F 1 d G 9 S Z W 1 v d m V k Q 2 9 s d W 1 u c z E u e 1 R v d G F s I F B p Y 2 s g T G l z d C w 3 f S Z x d W 9 0 O y w m c X V v d D t T Z W N 0 a W 9 u M S 9 D d X J y Z W 5 0 I E R h e S 9 B d X R v U m V t b 3 Z l Z E N v b H V t b n M x L n t F Y X J u Z W Q g V G l t Z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3 V y c m V u d C U y M E R h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0 J T I w R G F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n Q l M j B E Y X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2 a W 9 1 c y U y M E R h e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2 a W 9 1 c y U y M E R h e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d C U y M E R h e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0 J T I w R G F 5 L 1 J l b 3 J k Z X J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w 4 f 4 l / u 5 0 2 u D a O q E T V z c w A A A A A C A A A A A A A D Z g A A w A A A A B A A A A D Z D K y L 2 D X s I 6 d E R n g O x / N F A A A A A A S A A A C g A A A A E A A A A B c R H E e q E u a 4 O Z b a V a u F X O N Q A A A A U n 3 k X U L k 6 7 F k e 4 y B O L H T M q z / k G 7 2 Y c b V d s O U 1 A / J m 6 X f v x I 8 3 H p + 5 Z R N 6 2 R p l b p U o g x Z l N z E t F E c w m e F g r x 6 e O y y f O X K 5 m g N k Q B w w + a x j s 0 U A A A A s S 0 o k + 6 g o G o O j i U O U d w 2 O B Z u Y Q o = < / D a t a M a s h u p > 
</file>

<file path=customXml/itemProps1.xml><?xml version="1.0" encoding="utf-8"?>
<ds:datastoreItem xmlns:ds="http://schemas.openxmlformats.org/officeDocument/2006/customXml" ds:itemID="{485D6A39-942F-4FD9-8E8A-28C86EB11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Current Day</vt:lpstr>
      <vt:lpstr>Previous 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2023-12-20T00:19:16Z</dcterms:created>
  <dcterms:modified xsi:type="dcterms:W3CDTF">2024-01-12T17:41:21Z</dcterms:modified>
</cp:coreProperties>
</file>