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<sst xmlns="http://schemas.openxmlformats.org/spreadsheetml/2006/main" count="181" uniqueCount="181">
  <si>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</si>
  <si>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</si>
  <si>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</si>
  <si>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</si>
  <si>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</si>
  <si>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</si>
  <si>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</si>
  <si>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01/10/2024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</si>
  <si>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</si>
  <si>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</si>
  <si>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</si>
  <si>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</si>
  <si>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</si>
  <si>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</si>
  <si>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OVERSTOCK01</t>
  </si>
  <si>
    <t>MACY02</t>
  </si>
  <si>
    <t>OLLIIX</t>
  </si>
  <si>
    <t>CSNSTORES</t>
  </si>
  <si>
    <t>KOHLDSN</t>
  </si>
  <si>
    <t>TGTDVS</t>
  </si>
  <si>
    <t>JCPENNEY01</t>
  </si>
  <si>
    <t>BLK01</t>
  </si>
  <si>
    <t>BBBDROP</t>
  </si>
  <si>
    <t>ZULILY</t>
  </si>
  <si>
    <t>HDDS</t>
  </si>
  <si>
    <t>ZOLA</t>
  </si>
  <si>
    <t>KIRKLANDDS</t>
  </si>
  <si>
    <t>FINGERHUTDS</t>
  </si>
  <si>
    <t>ASHFURNDS</t>
  </si>
  <si>
    <t>AMERSIGNDS</t>
  </si>
  <si>
    <t>ROOMECOM</t>
  </si>
  <si>
    <t>HSNDS</t>
  </si>
  <si>
    <t>DESINC</t>
  </si>
  <si>
    <t>BEALLSDS</t>
  </si>
  <si>
    <t>DLCROSCILL</t>
  </si>
  <si>
    <t>HOUZZ</t>
  </si>
  <si>
    <t>WALMARTDS</t>
  </si>
  <si>
    <t>NEBFUR01</t>
  </si>
  <si>
    <t>LAMPDS</t>
  </si>
  <si>
    <t>NRTPORT</t>
  </si>
  <si>
    <t>AAFESDS</t>
  </si>
  <si>
    <t>BLOOM02</t>
  </si>
  <si>
    <t>BIGLOTSDS</t>
  </si>
  <si>
    <t>BRANDX</t>
  </si>
  <si>
    <t>COSTCO01</t>
  </si>
  <si>
    <t>HAYNEEDLEDS</t>
  </si>
  <si>
    <t>NORDSTRACKDS</t>
  </si>
  <si>
    <t>STEINDS</t>
  </si>
  <si>
    <t>Inventory By Location</t>
  </si>
  <si>
    <t>Incoming Qty by Arrival Date</t>
  </si>
  <si>
    <t>Consignment 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</si>
  <si>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</si>
  <si>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</si>
  <si>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</si>
  <si>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</si>
  <si>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</si>
  <si>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</si>
  <si>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</si>
  <si>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</si>
  <si>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</si>
  <si>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</si>
  <si>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</si>
  <si>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</si>
  <si>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</si>
  <si>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</si>
  <si>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</si>
  <si>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</si>
  <si>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</si>
  <si>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</si>
  <si>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</si>
  <si>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</si>
  <si>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</si>
  <si>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</si>
  <si>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</si>
  <si>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</si>
  <si>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</si>
  <si>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</si>
  <si>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</si>
  <si>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</si>
  <si>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</si>
  <si>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</si>
  <si>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</si>
  <si>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</si>
  <si>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</si>
  <si>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</si>
  <si>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</si>
  <si>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</si>
  <si>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01/05/2024</t>
  </si>
  <si>
    <t>01/08/2024</t>
  </si>
  <si>
    <t>01/09/2024</t>
  </si>
  <si>
    <t>01/15/2024</t>
  </si>
  <si>
    <t>01/17/2024</t>
  </si>
  <si>
    <t>01/19/2024</t>
  </si>
  <si>
    <t>01/26/2024</t>
  </si>
  <si>
    <t>01/27/2024</t>
  </si>
  <si>
    <t>01/30/2024</t>
  </si>
  <si>
    <t>01/31/2024</t>
  </si>
  <si>
    <t>02/02/2024</t>
  </si>
  <si>
    <t>02/06/2024</t>
  </si>
  <si>
    <t>02/07/2024</t>
  </si>
  <si>
    <t>02/08/2024</t>
  </si>
  <si>
    <t>02/10/2024</t>
  </si>
  <si>
    <t>02/13/2024</t>
  </si>
  <si>
    <t>02/14/2024</t>
  </si>
  <si>
    <t>02/15/2024</t>
  </si>
  <si>
    <t>02/16/2024</t>
  </si>
  <si>
    <t>02/20/2024</t>
  </si>
  <si>
    <t>02/21/2024</t>
  </si>
  <si>
    <t>02/23/2024</t>
  </si>
  <si>
    <t>02/24/2024</t>
  </si>
  <si>
    <t>02/26/2024</t>
  </si>
  <si>
    <t>02/28/2024</t>
  </si>
  <si>
    <t>03/01/2024</t>
  </si>
  <si>
    <t>03/02/2024</t>
  </si>
  <si>
    <t>03/06/2024</t>
  </si>
  <si>
    <t>03/07/2024</t>
  </si>
  <si>
    <t>03/08/2024</t>
  </si>
  <si>
    <t>03/09/2024</t>
  </si>
  <si>
    <t>03/13/2024</t>
  </si>
  <si>
    <t>03/15/2024</t>
  </si>
  <si>
    <t>03/17/2024</t>
  </si>
  <si>
    <t>03/20/2024</t>
  </si>
  <si>
    <t>03/21/2024</t>
  </si>
  <si>
    <t>03/22/2024</t>
  </si>
  <si>
    <t>03/23/2024</t>
  </si>
  <si>
    <t>03/24/2024</t>
  </si>
  <si>
    <t>03/26/2024</t>
  </si>
  <si>
    <t>03/27/2024</t>
  </si>
  <si>
    <t>03/28/2024</t>
  </si>
  <si>
    <t>03/29/2024</t>
  </si>
  <si>
    <t>04/03/2024</t>
  </si>
  <si>
    <t>04/04/2024</t>
  </si>
  <si>
    <t>04/05/2024</t>
  </si>
  <si>
    <t>04/10/2024</t>
  </si>
  <si>
    <t>04/12/2024</t>
  </si>
  <si>
    <t>04/16/2024</t>
  </si>
  <si>
    <t>04/17/2024</t>
  </si>
  <si>
    <t>04/19/2024</t>
  </si>
  <si>
    <t>04/22/2024</t>
  </si>
  <si>
    <t>04/24/2024</t>
  </si>
  <si>
    <t>04/30/2024</t>
  </si>
  <si>
    <t>05/01/2024</t>
  </si>
  <si>
    <t>05/02/2024</t>
  </si>
  <si>
    <t>05/03/2024</t>
  </si>
  <si>
    <t>05/05/2024</t>
  </si>
  <si>
    <t>05/08/2024</t>
  </si>
  <si>
    <t>05/10/2024</t>
  </si>
  <si>
    <t>05/15/2024</t>
  </si>
  <si>
    <t>05/22/2024</t>
  </si>
  <si>
    <t>ADUL</t>
  </si>
  <si>
    <t>Beautyrest</t>
  </si>
  <si>
    <t>COMFORTER (SET)</t>
  </si>
  <si>
    <t>COVERLET&amp;BEDSPR</t>
  </si>
  <si>
    <t>DUVET&amp;DUVET SET</t>
  </si>
  <si>
    <t>Beautyrest Total</t>
  </si>
  <si>
    <t/>
  </si>
  <si>
    <t>Croscill Casual</t>
  </si>
  <si>
    <t>BED SKIRT&amp;SHAM</t>
  </si>
  <si>
    <t>NORMAL PILLOW</t>
  </si>
  <si>
    <t>Croscill Casual Total</t>
  </si>
  <si>
    <t>Croscill Classics</t>
  </si>
  <si>
    <t>Croscill Classics Total</t>
  </si>
  <si>
    <t>Croscill Home</t>
  </si>
  <si>
    <t>Croscill Home Total</t>
  </si>
  <si>
    <t>Hampton Hill</t>
  </si>
  <si>
    <t>VALANCE</t>
  </si>
  <si>
    <t>WINDOW PANEL</t>
  </si>
  <si>
    <t>Hampton Hill Total</t>
  </si>
  <si>
    <t>Harbor House</t>
  </si>
  <si>
    <t>Harbor House Total</t>
  </si>
  <si>
    <t>INK+IVY</t>
  </si>
  <si>
    <t>INK+IVY Total</t>
  </si>
  <si>
    <t>Madison Park Signature</t>
  </si>
  <si>
    <t>Madison Park Signature Total</t>
  </si>
  <si>
    <t>N Natori</t>
  </si>
  <si>
    <t>N Natori Total</t>
  </si>
  <si>
    <t>Woolrich</t>
  </si>
  <si>
    <t>THROW</t>
  </si>
  <si>
    <t>Woolrich Total</t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</si>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</sst>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T56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3" t="s">
        <v>48</v>
      </c>
      <c r="KS2" s="5" t="s">
        <v>48</v>
      </c>
      <c r="KT2" s="5" t="s">
        <v>48</v>
      </c>
      <c r="KU2" s="5" t="s">
        <v>48</v>
      </c>
      <c r="KV2" s="5" t="s">
        <v>48</v>
      </c>
      <c r="KW2" s="5" t="s">
        <v>48</v>
      </c>
      <c r="KX2" s="5" t="s">
        <v>48</v>
      </c>
      <c r="KY2" s="5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6" t="s">
        <v>48</v>
      </c>
      <c r="LH2" s="3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5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5" t="s">
        <v>49</v>
      </c>
      <c r="MR2" s="5" t="s">
        <v>49</v>
      </c>
      <c r="MS2" s="5" t="s">
        <v>49</v>
      </c>
      <c r="MT2" s="5" t="s">
        <v>49</v>
      </c>
      <c r="MU2" s="5" t="s">
        <v>49</v>
      </c>
      <c r="MV2" s="5" t="s">
        <v>49</v>
      </c>
      <c r="MW2" s="5" t="s">
        <v>49</v>
      </c>
      <c r="MX2" s="5" t="s">
        <v>49</v>
      </c>
      <c r="MY2" s="5" t="s">
        <v>49</v>
      </c>
      <c r="MZ2" s="5" t="s">
        <v>49</v>
      </c>
      <c r="NA2" s="5" t="s">
        <v>49</v>
      </c>
      <c r="NB2" s="5" t="s">
        <v>49</v>
      </c>
      <c r="NC2" s="5" t="s">
        <v>49</v>
      </c>
      <c r="ND2" s="5" t="s">
        <v>49</v>
      </c>
      <c r="NE2" s="5" t="s">
        <v>49</v>
      </c>
      <c r="NF2" s="5" t="s">
        <v>49</v>
      </c>
      <c r="NG2" s="5" t="s">
        <v>49</v>
      </c>
      <c r="NH2" s="5" t="s">
        <v>49</v>
      </c>
      <c r="NI2" s="5" t="s">
        <v>49</v>
      </c>
      <c r="NJ2" s="5" t="s">
        <v>49</v>
      </c>
      <c r="NK2" s="5" t="s">
        <v>49</v>
      </c>
      <c r="NL2" s="5" t="s">
        <v>49</v>
      </c>
      <c r="NM2" s="5" t="s">
        <v>49</v>
      </c>
      <c r="NN2" s="5" t="s">
        <v>49</v>
      </c>
      <c r="NO2" s="5" t="s">
        <v>49</v>
      </c>
      <c r="NP2" s="5" t="s">
        <v>49</v>
      </c>
      <c r="NQ2" s="5" t="s">
        <v>49</v>
      </c>
      <c r="NR2" s="6" t="s">
        <v>49</v>
      </c>
      <c r="NS2" s="3" t="s">
        <v>50</v>
      </c>
      <c r="NT2" s="6" t="s">
        <v>50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51</v>
      </c>
      <c r="M3" s="4" t="s">
        <v>51</v>
      </c>
      <c r="N3" s="4" t="s">
        <v>51</v>
      </c>
      <c r="O3" s="4" t="s">
        <v>51</v>
      </c>
      <c r="P3" s="4" t="s">
        <v>52</v>
      </c>
      <c r="Q3" s="4" t="s">
        <v>52</v>
      </c>
      <c r="R3" s="4" t="s">
        <v>52</v>
      </c>
      <c r="S3" s="4" t="s">
        <v>52</v>
      </c>
      <c r="T3" s="4" t="s">
        <v>53</v>
      </c>
      <c r="U3" s="4" t="s">
        <v>54</v>
      </c>
      <c r="V3" s="4" t="s">
        <v>55</v>
      </c>
      <c r="W3" s="4" t="s">
        <v>56</v>
      </c>
      <c r="X3" s="4" t="s">
        <v>51</v>
      </c>
      <c r="Y3" s="4" t="s">
        <v>51</v>
      </c>
      <c r="Z3" s="4" t="s">
        <v>51</v>
      </c>
      <c r="AA3" s="4" t="s">
        <v>52</v>
      </c>
      <c r="AB3" s="4" t="s">
        <v>52</v>
      </c>
      <c r="AC3" s="4" t="s">
        <v>52</v>
      </c>
      <c r="AD3" s="4" t="s">
        <v>53</v>
      </c>
      <c r="AE3" s="4" t="s">
        <v>54</v>
      </c>
      <c r="AF3" s="4" t="s">
        <v>51</v>
      </c>
      <c r="AG3" s="4" t="s">
        <v>51</v>
      </c>
      <c r="AH3" s="4" t="s">
        <v>51</v>
      </c>
      <c r="AI3" s="4" t="s">
        <v>52</v>
      </c>
      <c r="AJ3" s="4" t="s">
        <v>52</v>
      </c>
      <c r="AK3" s="4" t="s">
        <v>52</v>
      </c>
      <c r="AL3" s="4" t="s">
        <v>53</v>
      </c>
      <c r="AM3" s="4" t="s">
        <v>54</v>
      </c>
      <c r="AN3" s="4" t="s">
        <v>51</v>
      </c>
      <c r="AO3" s="4" t="s">
        <v>51</v>
      </c>
      <c r="AP3" s="4" t="s">
        <v>51</v>
      </c>
      <c r="AQ3" s="4" t="s">
        <v>52</v>
      </c>
      <c r="AR3" s="4" t="s">
        <v>52</v>
      </c>
      <c r="AS3" s="4" t="s">
        <v>52</v>
      </c>
      <c r="AT3" s="4" t="s">
        <v>53</v>
      </c>
      <c r="AU3" s="4" t="s">
        <v>54</v>
      </c>
      <c r="AV3" s="4" t="s">
        <v>51</v>
      </c>
      <c r="AW3" s="4" t="s">
        <v>51</v>
      </c>
      <c r="AX3" s="4" t="s">
        <v>51</v>
      </c>
      <c r="AY3" s="4" t="s">
        <v>52</v>
      </c>
      <c r="AZ3" s="4" t="s">
        <v>52</v>
      </c>
      <c r="BA3" s="4" t="s">
        <v>52</v>
      </c>
      <c r="BB3" s="4" t="s">
        <v>53</v>
      </c>
      <c r="BC3" s="4" t="s">
        <v>54</v>
      </c>
      <c r="BD3" s="4" t="s">
        <v>51</v>
      </c>
      <c r="BE3" s="4" t="s">
        <v>51</v>
      </c>
      <c r="BF3" s="4" t="s">
        <v>51</v>
      </c>
      <c r="BG3" s="4" t="s">
        <v>52</v>
      </c>
      <c r="BH3" s="4" t="s">
        <v>52</v>
      </c>
      <c r="BI3" s="4" t="s">
        <v>52</v>
      </c>
      <c r="BJ3" s="4" t="s">
        <v>53</v>
      </c>
      <c r="BK3" s="4" t="s">
        <v>54</v>
      </c>
      <c r="BL3" s="4" t="s">
        <v>51</v>
      </c>
      <c r="BM3" s="4" t="s">
        <v>51</v>
      </c>
      <c r="BN3" s="4" t="s">
        <v>51</v>
      </c>
      <c r="BO3" s="4" t="s">
        <v>52</v>
      </c>
      <c r="BP3" s="4" t="s">
        <v>52</v>
      </c>
      <c r="BQ3" s="4" t="s">
        <v>52</v>
      </c>
      <c r="BR3" s="4" t="s">
        <v>53</v>
      </c>
      <c r="BS3" s="4" t="s">
        <v>54</v>
      </c>
      <c r="BT3" s="4" t="s">
        <v>51</v>
      </c>
      <c r="BU3" s="4" t="s">
        <v>51</v>
      </c>
      <c r="BV3" s="4" t="s">
        <v>51</v>
      </c>
      <c r="BW3" s="4" t="s">
        <v>52</v>
      </c>
      <c r="BX3" s="4" t="s">
        <v>52</v>
      </c>
      <c r="BY3" s="4" t="s">
        <v>52</v>
      </c>
      <c r="BZ3" s="4" t="s">
        <v>53</v>
      </c>
      <c r="CA3" s="4" t="s">
        <v>54</v>
      </c>
      <c r="CB3" s="4" t="s">
        <v>51</v>
      </c>
      <c r="CC3" s="4" t="s">
        <v>51</v>
      </c>
      <c r="CD3" s="4" t="s">
        <v>51</v>
      </c>
      <c r="CE3" s="4" t="s">
        <v>52</v>
      </c>
      <c r="CF3" s="4" t="s">
        <v>52</v>
      </c>
      <c r="CG3" s="4" t="s">
        <v>52</v>
      </c>
      <c r="CH3" s="4" t="s">
        <v>53</v>
      </c>
      <c r="CI3" s="4" t="s">
        <v>54</v>
      </c>
      <c r="CJ3" s="4" t="s">
        <v>51</v>
      </c>
      <c r="CK3" s="4" t="s">
        <v>51</v>
      </c>
      <c r="CL3" s="4" t="s">
        <v>51</v>
      </c>
      <c r="CM3" s="4" t="s">
        <v>52</v>
      </c>
      <c r="CN3" s="4" t="s">
        <v>52</v>
      </c>
      <c r="CO3" s="4" t="s">
        <v>52</v>
      </c>
      <c r="CP3" s="4" t="s">
        <v>53</v>
      </c>
      <c r="CQ3" s="4" t="s">
        <v>54</v>
      </c>
      <c r="CR3" s="4" t="s">
        <v>51</v>
      </c>
      <c r="CS3" s="4" t="s">
        <v>51</v>
      </c>
      <c r="CT3" s="4" t="s">
        <v>51</v>
      </c>
      <c r="CU3" s="4" t="s">
        <v>52</v>
      </c>
      <c r="CV3" s="4" t="s">
        <v>52</v>
      </c>
      <c r="CW3" s="4" t="s">
        <v>52</v>
      </c>
      <c r="CX3" s="4" t="s">
        <v>53</v>
      </c>
      <c r="CY3" s="4" t="s">
        <v>54</v>
      </c>
      <c r="CZ3" s="4" t="s">
        <v>51</v>
      </c>
      <c r="DA3" s="4" t="s">
        <v>51</v>
      </c>
      <c r="DB3" s="4" t="s">
        <v>51</v>
      </c>
      <c r="DC3" s="4" t="s">
        <v>52</v>
      </c>
      <c r="DD3" s="4" t="s">
        <v>52</v>
      </c>
      <c r="DE3" s="4" t="s">
        <v>52</v>
      </c>
      <c r="DF3" s="4" t="s">
        <v>53</v>
      </c>
      <c r="DG3" s="4" t="s">
        <v>54</v>
      </c>
      <c r="DH3" s="4" t="s">
        <v>51</v>
      </c>
      <c r="DI3" s="4" t="s">
        <v>51</v>
      </c>
      <c r="DJ3" s="4" t="s">
        <v>51</v>
      </c>
      <c r="DK3" s="4" t="s">
        <v>52</v>
      </c>
      <c r="DL3" s="4" t="s">
        <v>52</v>
      </c>
      <c r="DM3" s="4" t="s">
        <v>52</v>
      </c>
      <c r="DN3" s="4" t="s">
        <v>53</v>
      </c>
      <c r="DO3" s="4" t="s">
        <v>54</v>
      </c>
      <c r="DP3" s="4" t="s">
        <v>51</v>
      </c>
      <c r="DQ3" s="4" t="s">
        <v>51</v>
      </c>
      <c r="DR3" s="4" t="s">
        <v>51</v>
      </c>
      <c r="DS3" s="4" t="s">
        <v>52</v>
      </c>
      <c r="DT3" s="4" t="s">
        <v>52</v>
      </c>
      <c r="DU3" s="4" t="s">
        <v>52</v>
      </c>
      <c r="DV3" s="4" t="s">
        <v>53</v>
      </c>
      <c r="DW3" s="4" t="s">
        <v>54</v>
      </c>
      <c r="DX3" s="4" t="s">
        <v>51</v>
      </c>
      <c r="DY3" s="4" t="s">
        <v>51</v>
      </c>
      <c r="DZ3" s="4" t="s">
        <v>51</v>
      </c>
      <c r="EA3" s="4" t="s">
        <v>52</v>
      </c>
      <c r="EB3" s="4" t="s">
        <v>52</v>
      </c>
      <c r="EC3" s="4" t="s">
        <v>52</v>
      </c>
      <c r="ED3" s="4" t="s">
        <v>53</v>
      </c>
      <c r="EE3" s="4" t="s">
        <v>54</v>
      </c>
      <c r="EF3" s="4" t="s">
        <v>51</v>
      </c>
      <c r="EG3" s="4" t="s">
        <v>51</v>
      </c>
      <c r="EH3" s="4" t="s">
        <v>51</v>
      </c>
      <c r="EI3" s="4" t="s">
        <v>52</v>
      </c>
      <c r="EJ3" s="4" t="s">
        <v>52</v>
      </c>
      <c r="EK3" s="4" t="s">
        <v>52</v>
      </c>
      <c r="EL3" s="4" t="s">
        <v>53</v>
      </c>
      <c r="EM3" s="4" t="s">
        <v>54</v>
      </c>
      <c r="EN3" s="4" t="s">
        <v>51</v>
      </c>
      <c r="EO3" s="4" t="s">
        <v>51</v>
      </c>
      <c r="EP3" s="4" t="s">
        <v>51</v>
      </c>
      <c r="EQ3" s="4" t="s">
        <v>52</v>
      </c>
      <c r="ER3" s="4" t="s">
        <v>52</v>
      </c>
      <c r="ES3" s="4" t="s">
        <v>52</v>
      </c>
      <c r="ET3" s="4" t="s">
        <v>53</v>
      </c>
      <c r="EU3" s="4" t="s">
        <v>54</v>
      </c>
      <c r="EV3" s="4" t="s">
        <v>51</v>
      </c>
      <c r="EW3" s="4" t="s">
        <v>51</v>
      </c>
      <c r="EX3" s="4" t="s">
        <v>51</v>
      </c>
      <c r="EY3" s="4" t="s">
        <v>52</v>
      </c>
      <c r="EZ3" s="4" t="s">
        <v>52</v>
      </c>
      <c r="FA3" s="4" t="s">
        <v>52</v>
      </c>
      <c r="FB3" s="4" t="s">
        <v>53</v>
      </c>
      <c r="FC3" s="4" t="s">
        <v>54</v>
      </c>
      <c r="FD3" s="4" t="s">
        <v>51</v>
      </c>
      <c r="FE3" s="4" t="s">
        <v>51</v>
      </c>
      <c r="FF3" s="4" t="s">
        <v>51</v>
      </c>
      <c r="FG3" s="4" t="s">
        <v>52</v>
      </c>
      <c r="FH3" s="4" t="s">
        <v>52</v>
      </c>
      <c r="FI3" s="4" t="s">
        <v>52</v>
      </c>
      <c r="FJ3" s="4" t="s">
        <v>53</v>
      </c>
      <c r="FK3" s="4" t="s">
        <v>54</v>
      </c>
      <c r="FL3" s="4" t="s">
        <v>51</v>
      </c>
      <c r="FM3" s="4" t="s">
        <v>51</v>
      </c>
      <c r="FN3" s="4" t="s">
        <v>51</v>
      </c>
      <c r="FO3" s="4" t="s">
        <v>52</v>
      </c>
      <c r="FP3" s="4" t="s">
        <v>52</v>
      </c>
      <c r="FQ3" s="4" t="s">
        <v>52</v>
      </c>
      <c r="FR3" s="4" t="s">
        <v>53</v>
      </c>
      <c r="FS3" s="4" t="s">
        <v>54</v>
      </c>
      <c r="FT3" s="4" t="s">
        <v>51</v>
      </c>
      <c r="FU3" s="4" t="s">
        <v>51</v>
      </c>
      <c r="FV3" s="4" t="s">
        <v>51</v>
      </c>
      <c r="FW3" s="4" t="s">
        <v>52</v>
      </c>
      <c r="FX3" s="4" t="s">
        <v>52</v>
      </c>
      <c r="FY3" s="4" t="s">
        <v>52</v>
      </c>
      <c r="FZ3" s="4" t="s">
        <v>53</v>
      </c>
      <c r="GA3" s="4" t="s">
        <v>54</v>
      </c>
      <c r="GB3" s="4" t="s">
        <v>51</v>
      </c>
      <c r="GC3" s="4" t="s">
        <v>51</v>
      </c>
      <c r="GD3" s="4" t="s">
        <v>51</v>
      </c>
      <c r="GE3" s="4" t="s">
        <v>52</v>
      </c>
      <c r="GF3" s="4" t="s">
        <v>52</v>
      </c>
      <c r="GG3" s="4" t="s">
        <v>52</v>
      </c>
      <c r="GH3" s="4" t="s">
        <v>53</v>
      </c>
      <c r="GI3" s="4" t="s">
        <v>54</v>
      </c>
      <c r="GJ3" s="4" t="s">
        <v>51</v>
      </c>
      <c r="GK3" s="4" t="s">
        <v>51</v>
      </c>
      <c r="GL3" s="4" t="s">
        <v>51</v>
      </c>
      <c r="GM3" s="4" t="s">
        <v>52</v>
      </c>
      <c r="GN3" s="4" t="s">
        <v>52</v>
      </c>
      <c r="GO3" s="4" t="s">
        <v>52</v>
      </c>
      <c r="GP3" s="4" t="s">
        <v>53</v>
      </c>
      <c r="GQ3" s="4" t="s">
        <v>54</v>
      </c>
      <c r="GR3" s="4" t="s">
        <v>51</v>
      </c>
      <c r="GS3" s="4" t="s">
        <v>51</v>
      </c>
      <c r="GT3" s="4" t="s">
        <v>51</v>
      </c>
      <c r="GU3" s="4" t="s">
        <v>52</v>
      </c>
      <c r="GV3" s="4" t="s">
        <v>52</v>
      </c>
      <c r="GW3" s="4" t="s">
        <v>52</v>
      </c>
      <c r="GX3" s="4" t="s">
        <v>53</v>
      </c>
      <c r="GY3" s="4" t="s">
        <v>54</v>
      </c>
      <c r="GZ3" s="4" t="s">
        <v>51</v>
      </c>
      <c r="HA3" s="4" t="s">
        <v>51</v>
      </c>
      <c r="HB3" s="4" t="s">
        <v>51</v>
      </c>
      <c r="HC3" s="4" t="s">
        <v>52</v>
      </c>
      <c r="HD3" s="4" t="s">
        <v>52</v>
      </c>
      <c r="HE3" s="4" t="s">
        <v>52</v>
      </c>
      <c r="HF3" s="4" t="s">
        <v>53</v>
      </c>
      <c r="HG3" s="4" t="s">
        <v>54</v>
      </c>
      <c r="HH3" s="4" t="s">
        <v>51</v>
      </c>
      <c r="HI3" s="4" t="s">
        <v>51</v>
      </c>
      <c r="HJ3" s="4" t="s">
        <v>51</v>
      </c>
      <c r="HK3" s="4" t="s">
        <v>52</v>
      </c>
      <c r="HL3" s="4" t="s">
        <v>52</v>
      </c>
      <c r="HM3" s="4" t="s">
        <v>52</v>
      </c>
      <c r="HN3" s="4" t="s">
        <v>53</v>
      </c>
      <c r="HO3" s="4" t="s">
        <v>54</v>
      </c>
      <c r="HP3" s="4" t="s">
        <v>51</v>
      </c>
      <c r="HQ3" s="4" t="s">
        <v>51</v>
      </c>
      <c r="HR3" s="4" t="s">
        <v>51</v>
      </c>
      <c r="HS3" s="4" t="s">
        <v>52</v>
      </c>
      <c r="HT3" s="4" t="s">
        <v>52</v>
      </c>
      <c r="HU3" s="4" t="s">
        <v>52</v>
      </c>
      <c r="HV3" s="4" t="s">
        <v>53</v>
      </c>
      <c r="HW3" s="4" t="s">
        <v>54</v>
      </c>
      <c r="HX3" s="4" t="s">
        <v>51</v>
      </c>
      <c r="HY3" s="4" t="s">
        <v>51</v>
      </c>
      <c r="HZ3" s="4" t="s">
        <v>51</v>
      </c>
      <c r="IA3" s="4" t="s">
        <v>52</v>
      </c>
      <c r="IB3" s="4" t="s">
        <v>52</v>
      </c>
      <c r="IC3" s="4" t="s">
        <v>52</v>
      </c>
      <c r="ID3" s="4" t="s">
        <v>53</v>
      </c>
      <c r="IE3" s="4" t="s">
        <v>54</v>
      </c>
      <c r="IF3" s="4" t="s">
        <v>51</v>
      </c>
      <c r="IG3" s="4" t="s">
        <v>51</v>
      </c>
      <c r="IH3" s="4" t="s">
        <v>51</v>
      </c>
      <c r="II3" s="4" t="s">
        <v>52</v>
      </c>
      <c r="IJ3" s="4" t="s">
        <v>52</v>
      </c>
      <c r="IK3" s="4" t="s">
        <v>52</v>
      </c>
      <c r="IL3" s="4" t="s">
        <v>53</v>
      </c>
      <c r="IM3" s="4" t="s">
        <v>54</v>
      </c>
      <c r="IN3" s="4" t="s">
        <v>51</v>
      </c>
      <c r="IO3" s="4" t="s">
        <v>51</v>
      </c>
      <c r="IP3" s="4" t="s">
        <v>51</v>
      </c>
      <c r="IQ3" s="4" t="s">
        <v>52</v>
      </c>
      <c r="IR3" s="4" t="s">
        <v>52</v>
      </c>
      <c r="IS3" s="4" t="s">
        <v>52</v>
      </c>
      <c r="IT3" s="4" t="s">
        <v>53</v>
      </c>
      <c r="IU3" s="4" t="s">
        <v>54</v>
      </c>
      <c r="IV3" s="4" t="s">
        <v>51</v>
      </c>
      <c r="IW3" s="4" t="s">
        <v>51</v>
      </c>
      <c r="IX3" s="4" t="s">
        <v>51</v>
      </c>
      <c r="IY3" s="4" t="s">
        <v>52</v>
      </c>
      <c r="IZ3" s="4" t="s">
        <v>52</v>
      </c>
      <c r="JA3" s="4" t="s">
        <v>52</v>
      </c>
      <c r="JB3" s="4" t="s">
        <v>53</v>
      </c>
      <c r="JC3" s="4" t="s">
        <v>54</v>
      </c>
      <c r="JD3" s="4" t="s">
        <v>51</v>
      </c>
      <c r="JE3" s="4" t="s">
        <v>51</v>
      </c>
      <c r="JF3" s="4" t="s">
        <v>51</v>
      </c>
      <c r="JG3" s="4" t="s">
        <v>52</v>
      </c>
      <c r="JH3" s="4" t="s">
        <v>52</v>
      </c>
      <c r="JI3" s="4" t="s">
        <v>52</v>
      </c>
      <c r="JJ3" s="4" t="s">
        <v>53</v>
      </c>
      <c r="JK3" s="4" t="s">
        <v>54</v>
      </c>
      <c r="JL3" s="4" t="s">
        <v>51</v>
      </c>
      <c r="JM3" s="4" t="s">
        <v>51</v>
      </c>
      <c r="JN3" s="4" t="s">
        <v>51</v>
      </c>
      <c r="JO3" s="4" t="s">
        <v>52</v>
      </c>
      <c r="JP3" s="4" t="s">
        <v>52</v>
      </c>
      <c r="JQ3" s="4" t="s">
        <v>52</v>
      </c>
      <c r="JR3" s="4" t="s">
        <v>53</v>
      </c>
      <c r="JS3" s="4" t="s">
        <v>54</v>
      </c>
      <c r="JT3" s="4" t="s">
        <v>51</v>
      </c>
      <c r="JU3" s="4" t="s">
        <v>51</v>
      </c>
      <c r="JV3" s="4" t="s">
        <v>51</v>
      </c>
      <c r="JW3" s="4" t="s">
        <v>52</v>
      </c>
      <c r="JX3" s="4" t="s">
        <v>52</v>
      </c>
      <c r="JY3" s="4" t="s">
        <v>52</v>
      </c>
      <c r="JZ3" s="4" t="s">
        <v>53</v>
      </c>
      <c r="KA3" s="4" t="s">
        <v>54</v>
      </c>
      <c r="KB3" s="4" t="s">
        <v>51</v>
      </c>
      <c r="KC3" s="4" t="s">
        <v>51</v>
      </c>
      <c r="KD3" s="4" t="s">
        <v>51</v>
      </c>
      <c r="KE3" s="4" t="s">
        <v>52</v>
      </c>
      <c r="KF3" s="4" t="s">
        <v>52</v>
      </c>
      <c r="KG3" s="4" t="s">
        <v>52</v>
      </c>
      <c r="KH3" s="4" t="s">
        <v>53</v>
      </c>
      <c r="KI3" s="4" t="s">
        <v>54</v>
      </c>
      <c r="KJ3" s="4" t="s">
        <v>51</v>
      </c>
      <c r="KK3" s="4" t="s">
        <v>51</v>
      </c>
      <c r="KL3" s="4" t="s">
        <v>51</v>
      </c>
      <c r="KM3" s="4" t="s">
        <v>52</v>
      </c>
      <c r="KN3" s="4" t="s">
        <v>52</v>
      </c>
      <c r="KO3" s="4" t="s">
        <v>52</v>
      </c>
      <c r="KP3" s="4" t="s">
        <v>53</v>
      </c>
      <c r="KQ3" s="4" t="s">
        <v>54</v>
      </c>
      <c r="KR3" s="4" t="s">
        <v>48</v>
      </c>
      <c r="KS3" s="4" t="s">
        <v>48</v>
      </c>
      <c r="KT3" s="4" t="s">
        <v>48</v>
      </c>
      <c r="KU3" s="4" t="s">
        <v>48</v>
      </c>
      <c r="KV3" s="4" t="s">
        <v>48</v>
      </c>
      <c r="KW3" s="4" t="s">
        <v>48</v>
      </c>
      <c r="KX3" s="4" t="s">
        <v>48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  <c r="MR3" s="4" t="s">
        <v>49</v>
      </c>
      <c r="MS3" s="4" t="s">
        <v>49</v>
      </c>
      <c r="MT3" s="4" t="s">
        <v>49</v>
      </c>
      <c r="MU3" s="4" t="s">
        <v>49</v>
      </c>
      <c r="MV3" s="4" t="s">
        <v>49</v>
      </c>
      <c r="MW3" s="4" t="s">
        <v>49</v>
      </c>
      <c r="MX3" s="4" t="s">
        <v>49</v>
      </c>
      <c r="MY3" s="4" t="s">
        <v>49</v>
      </c>
      <c r="MZ3" s="4" t="s">
        <v>49</v>
      </c>
      <c r="NA3" s="4" t="s">
        <v>49</v>
      </c>
      <c r="NB3" s="4" t="s">
        <v>49</v>
      </c>
      <c r="NC3" s="4" t="s">
        <v>49</v>
      </c>
      <c r="ND3" s="4" t="s">
        <v>49</v>
      </c>
      <c r="NE3" s="4" t="s">
        <v>49</v>
      </c>
      <c r="NF3" s="4" t="s">
        <v>49</v>
      </c>
      <c r="NG3" s="4" t="s">
        <v>49</v>
      </c>
      <c r="NH3" s="4" t="s">
        <v>49</v>
      </c>
      <c r="NI3" s="4" t="s">
        <v>49</v>
      </c>
      <c r="NJ3" s="4" t="s">
        <v>49</v>
      </c>
      <c r="NK3" s="4" t="s">
        <v>49</v>
      </c>
      <c r="NL3" s="4" t="s">
        <v>49</v>
      </c>
      <c r="NM3" s="4" t="s">
        <v>49</v>
      </c>
      <c r="NN3" s="4" t="s">
        <v>49</v>
      </c>
      <c r="NO3" s="4" t="s">
        <v>49</v>
      </c>
      <c r="NP3" s="4" t="s">
        <v>49</v>
      </c>
      <c r="NQ3" s="4" t="s">
        <v>49</v>
      </c>
      <c r="NR3" s="4" t="s">
        <v>49</v>
      </c>
      <c r="NS3" s="4" t="s">
        <v>50</v>
      </c>
      <c r="NT3" s="4" t="s">
        <v>50</v>
      </c>
    </row>
    <row r="4">
      <c r="A4" s="4" t="s">
        <v>8</v>
      </c>
      <c r="B4" s="4" t="s">
        <v>9</v>
      </c>
      <c r="C4" s="4" t="s">
        <v>10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67</v>
      </c>
      <c r="O4" s="4" t="s">
        <v>68</v>
      </c>
      <c r="P4" s="4" t="s">
        <v>65</v>
      </c>
      <c r="Q4" s="4" t="s">
        <v>66</v>
      </c>
      <c r="R4" s="4" t="s">
        <v>67</v>
      </c>
      <c r="S4" s="4" t="s">
        <v>68</v>
      </c>
      <c r="T4" s="4" t="s">
        <v>53</v>
      </c>
      <c r="U4" s="4" t="s">
        <v>54</v>
      </c>
      <c r="V4" s="4" t="s">
        <v>55</v>
      </c>
      <c r="W4" s="4" t="s">
        <v>56</v>
      </c>
      <c r="X4" s="4" t="s">
        <v>69</v>
      </c>
      <c r="Y4" s="4" t="s">
        <v>70</v>
      </c>
      <c r="Z4" s="4" t="s">
        <v>67</v>
      </c>
      <c r="AA4" s="4" t="s">
        <v>69</v>
      </c>
      <c r="AB4" s="4" t="s">
        <v>70</v>
      </c>
      <c r="AC4" s="4" t="s">
        <v>67</v>
      </c>
      <c r="AD4" s="4" t="s">
        <v>53</v>
      </c>
      <c r="AE4" s="4" t="s">
        <v>54</v>
      </c>
      <c r="AF4" s="4" t="s">
        <v>69</v>
      </c>
      <c r="AG4" s="4" t="s">
        <v>70</v>
      </c>
      <c r="AH4" s="4" t="s">
        <v>67</v>
      </c>
      <c r="AI4" s="4" t="s">
        <v>69</v>
      </c>
      <c r="AJ4" s="4" t="s">
        <v>70</v>
      </c>
      <c r="AK4" s="4" t="s">
        <v>67</v>
      </c>
      <c r="AL4" s="4" t="s">
        <v>53</v>
      </c>
      <c r="AM4" s="4" t="s">
        <v>54</v>
      </c>
      <c r="AN4" s="4" t="s">
        <v>69</v>
      </c>
      <c r="AO4" s="4" t="s">
        <v>70</v>
      </c>
      <c r="AP4" s="4" t="s">
        <v>67</v>
      </c>
      <c r="AQ4" s="4" t="s">
        <v>69</v>
      </c>
      <c r="AR4" s="4" t="s">
        <v>70</v>
      </c>
      <c r="AS4" s="4" t="s">
        <v>67</v>
      </c>
      <c r="AT4" s="4" t="s">
        <v>53</v>
      </c>
      <c r="AU4" s="4" t="s">
        <v>54</v>
      </c>
      <c r="AV4" s="4" t="s">
        <v>69</v>
      </c>
      <c r="AW4" s="4" t="s">
        <v>70</v>
      </c>
      <c r="AX4" s="4" t="s">
        <v>67</v>
      </c>
      <c r="AY4" s="4" t="s">
        <v>69</v>
      </c>
      <c r="AZ4" s="4" t="s">
        <v>70</v>
      </c>
      <c r="BA4" s="4" t="s">
        <v>67</v>
      </c>
      <c r="BB4" s="4" t="s">
        <v>53</v>
      </c>
      <c r="BC4" s="4" t="s">
        <v>54</v>
      </c>
      <c r="BD4" s="4" t="s">
        <v>69</v>
      </c>
      <c r="BE4" s="4" t="s">
        <v>70</v>
      </c>
      <c r="BF4" s="4" t="s">
        <v>67</v>
      </c>
      <c r="BG4" s="4" t="s">
        <v>69</v>
      </c>
      <c r="BH4" s="4" t="s">
        <v>70</v>
      </c>
      <c r="BI4" s="4" t="s">
        <v>67</v>
      </c>
      <c r="BJ4" s="4" t="s">
        <v>53</v>
      </c>
      <c r="BK4" s="4" t="s">
        <v>54</v>
      </c>
      <c r="BL4" s="4" t="s">
        <v>69</v>
      </c>
      <c r="BM4" s="4" t="s">
        <v>70</v>
      </c>
      <c r="BN4" s="4" t="s">
        <v>67</v>
      </c>
      <c r="BO4" s="4" t="s">
        <v>69</v>
      </c>
      <c r="BP4" s="4" t="s">
        <v>70</v>
      </c>
      <c r="BQ4" s="4" t="s">
        <v>67</v>
      </c>
      <c r="BR4" s="4" t="s">
        <v>53</v>
      </c>
      <c r="BS4" s="4" t="s">
        <v>54</v>
      </c>
      <c r="BT4" s="4" t="s">
        <v>69</v>
      </c>
      <c r="BU4" s="4" t="s">
        <v>70</v>
      </c>
      <c r="BV4" s="4" t="s">
        <v>67</v>
      </c>
      <c r="BW4" s="4" t="s">
        <v>69</v>
      </c>
      <c r="BX4" s="4" t="s">
        <v>70</v>
      </c>
      <c r="BY4" s="4" t="s">
        <v>67</v>
      </c>
      <c r="BZ4" s="4" t="s">
        <v>53</v>
      </c>
      <c r="CA4" s="4" t="s">
        <v>54</v>
      </c>
      <c r="CB4" s="4" t="s">
        <v>69</v>
      </c>
      <c r="CC4" s="4" t="s">
        <v>70</v>
      </c>
      <c r="CD4" s="4" t="s">
        <v>67</v>
      </c>
      <c r="CE4" s="4" t="s">
        <v>69</v>
      </c>
      <c r="CF4" s="4" t="s">
        <v>70</v>
      </c>
      <c r="CG4" s="4" t="s">
        <v>67</v>
      </c>
      <c r="CH4" s="4" t="s">
        <v>53</v>
      </c>
      <c r="CI4" s="4" t="s">
        <v>54</v>
      </c>
      <c r="CJ4" s="4" t="s">
        <v>69</v>
      </c>
      <c r="CK4" s="4" t="s">
        <v>70</v>
      </c>
      <c r="CL4" s="4" t="s">
        <v>67</v>
      </c>
      <c r="CM4" s="4" t="s">
        <v>69</v>
      </c>
      <c r="CN4" s="4" t="s">
        <v>70</v>
      </c>
      <c r="CO4" s="4" t="s">
        <v>67</v>
      </c>
      <c r="CP4" s="4" t="s">
        <v>53</v>
      </c>
      <c r="CQ4" s="4" t="s">
        <v>54</v>
      </c>
      <c r="CR4" s="4" t="s">
        <v>69</v>
      </c>
      <c r="CS4" s="4" t="s">
        <v>70</v>
      </c>
      <c r="CT4" s="4" t="s">
        <v>67</v>
      </c>
      <c r="CU4" s="4" t="s">
        <v>69</v>
      </c>
      <c r="CV4" s="4" t="s">
        <v>70</v>
      </c>
      <c r="CW4" s="4" t="s">
        <v>67</v>
      </c>
      <c r="CX4" s="4" t="s">
        <v>53</v>
      </c>
      <c r="CY4" s="4" t="s">
        <v>54</v>
      </c>
      <c r="CZ4" s="4" t="s">
        <v>69</v>
      </c>
      <c r="DA4" s="4" t="s">
        <v>70</v>
      </c>
      <c r="DB4" s="4" t="s">
        <v>67</v>
      </c>
      <c r="DC4" s="4" t="s">
        <v>69</v>
      </c>
      <c r="DD4" s="4" t="s">
        <v>70</v>
      </c>
      <c r="DE4" s="4" t="s">
        <v>67</v>
      </c>
      <c r="DF4" s="4" t="s">
        <v>53</v>
      </c>
      <c r="DG4" s="4" t="s">
        <v>54</v>
      </c>
      <c r="DH4" s="4" t="s">
        <v>69</v>
      </c>
      <c r="DI4" s="4" t="s">
        <v>70</v>
      </c>
      <c r="DJ4" s="4" t="s">
        <v>67</v>
      </c>
      <c r="DK4" s="4" t="s">
        <v>69</v>
      </c>
      <c r="DL4" s="4" t="s">
        <v>70</v>
      </c>
      <c r="DM4" s="4" t="s">
        <v>67</v>
      </c>
      <c r="DN4" s="4" t="s">
        <v>53</v>
      </c>
      <c r="DO4" s="4" t="s">
        <v>54</v>
      </c>
      <c r="DP4" s="4" t="s">
        <v>69</v>
      </c>
      <c r="DQ4" s="4" t="s">
        <v>70</v>
      </c>
      <c r="DR4" s="4" t="s">
        <v>67</v>
      </c>
      <c r="DS4" s="4" t="s">
        <v>69</v>
      </c>
      <c r="DT4" s="4" t="s">
        <v>70</v>
      </c>
      <c r="DU4" s="4" t="s">
        <v>67</v>
      </c>
      <c r="DV4" s="4" t="s">
        <v>53</v>
      </c>
      <c r="DW4" s="4" t="s">
        <v>54</v>
      </c>
      <c r="DX4" s="4" t="s">
        <v>69</v>
      </c>
      <c r="DY4" s="4" t="s">
        <v>70</v>
      </c>
      <c r="DZ4" s="4" t="s">
        <v>67</v>
      </c>
      <c r="EA4" s="4" t="s">
        <v>69</v>
      </c>
      <c r="EB4" s="4" t="s">
        <v>70</v>
      </c>
      <c r="EC4" s="4" t="s">
        <v>67</v>
      </c>
      <c r="ED4" s="4" t="s">
        <v>53</v>
      </c>
      <c r="EE4" s="4" t="s">
        <v>54</v>
      </c>
      <c r="EF4" s="4" t="s">
        <v>69</v>
      </c>
      <c r="EG4" s="4" t="s">
        <v>70</v>
      </c>
      <c r="EH4" s="4" t="s">
        <v>67</v>
      </c>
      <c r="EI4" s="4" t="s">
        <v>69</v>
      </c>
      <c r="EJ4" s="4" t="s">
        <v>70</v>
      </c>
      <c r="EK4" s="4" t="s">
        <v>67</v>
      </c>
      <c r="EL4" s="4" t="s">
        <v>53</v>
      </c>
      <c r="EM4" s="4" t="s">
        <v>54</v>
      </c>
      <c r="EN4" s="4" t="s">
        <v>69</v>
      </c>
      <c r="EO4" s="4" t="s">
        <v>70</v>
      </c>
      <c r="EP4" s="4" t="s">
        <v>67</v>
      </c>
      <c r="EQ4" s="4" t="s">
        <v>69</v>
      </c>
      <c r="ER4" s="4" t="s">
        <v>70</v>
      </c>
      <c r="ES4" s="4" t="s">
        <v>67</v>
      </c>
      <c r="ET4" s="4" t="s">
        <v>53</v>
      </c>
      <c r="EU4" s="4" t="s">
        <v>54</v>
      </c>
      <c r="EV4" s="4" t="s">
        <v>69</v>
      </c>
      <c r="EW4" s="4" t="s">
        <v>70</v>
      </c>
      <c r="EX4" s="4" t="s">
        <v>67</v>
      </c>
      <c r="EY4" s="4" t="s">
        <v>69</v>
      </c>
      <c r="EZ4" s="4" t="s">
        <v>70</v>
      </c>
      <c r="FA4" s="4" t="s">
        <v>67</v>
      </c>
      <c r="FB4" s="4" t="s">
        <v>53</v>
      </c>
      <c r="FC4" s="4" t="s">
        <v>54</v>
      </c>
      <c r="FD4" s="4" t="s">
        <v>69</v>
      </c>
      <c r="FE4" s="4" t="s">
        <v>70</v>
      </c>
      <c r="FF4" s="4" t="s">
        <v>67</v>
      </c>
      <c r="FG4" s="4" t="s">
        <v>69</v>
      </c>
      <c r="FH4" s="4" t="s">
        <v>70</v>
      </c>
      <c r="FI4" s="4" t="s">
        <v>67</v>
      </c>
      <c r="FJ4" s="4" t="s">
        <v>53</v>
      </c>
      <c r="FK4" s="4" t="s">
        <v>54</v>
      </c>
      <c r="FL4" s="4" t="s">
        <v>69</v>
      </c>
      <c r="FM4" s="4" t="s">
        <v>70</v>
      </c>
      <c r="FN4" s="4" t="s">
        <v>67</v>
      </c>
      <c r="FO4" s="4" t="s">
        <v>69</v>
      </c>
      <c r="FP4" s="4" t="s">
        <v>70</v>
      </c>
      <c r="FQ4" s="4" t="s">
        <v>67</v>
      </c>
      <c r="FR4" s="4" t="s">
        <v>53</v>
      </c>
      <c r="FS4" s="4" t="s">
        <v>54</v>
      </c>
      <c r="FT4" s="4" t="s">
        <v>69</v>
      </c>
      <c r="FU4" s="4" t="s">
        <v>70</v>
      </c>
      <c r="FV4" s="4" t="s">
        <v>67</v>
      </c>
      <c r="FW4" s="4" t="s">
        <v>69</v>
      </c>
      <c r="FX4" s="4" t="s">
        <v>70</v>
      </c>
      <c r="FY4" s="4" t="s">
        <v>67</v>
      </c>
      <c r="FZ4" s="4" t="s">
        <v>53</v>
      </c>
      <c r="GA4" s="4" t="s">
        <v>54</v>
      </c>
      <c r="GB4" s="4" t="s">
        <v>69</v>
      </c>
      <c r="GC4" s="4" t="s">
        <v>70</v>
      </c>
      <c r="GD4" s="4" t="s">
        <v>67</v>
      </c>
      <c r="GE4" s="4" t="s">
        <v>69</v>
      </c>
      <c r="GF4" s="4" t="s">
        <v>70</v>
      </c>
      <c r="GG4" s="4" t="s">
        <v>67</v>
      </c>
      <c r="GH4" s="4" t="s">
        <v>53</v>
      </c>
      <c r="GI4" s="4" t="s">
        <v>54</v>
      </c>
      <c r="GJ4" s="4" t="s">
        <v>69</v>
      </c>
      <c r="GK4" s="4" t="s">
        <v>70</v>
      </c>
      <c r="GL4" s="4" t="s">
        <v>67</v>
      </c>
      <c r="GM4" s="4" t="s">
        <v>69</v>
      </c>
      <c r="GN4" s="4" t="s">
        <v>70</v>
      </c>
      <c r="GO4" s="4" t="s">
        <v>67</v>
      </c>
      <c r="GP4" s="4" t="s">
        <v>53</v>
      </c>
      <c r="GQ4" s="4" t="s">
        <v>54</v>
      </c>
      <c r="GR4" s="4" t="s">
        <v>69</v>
      </c>
      <c r="GS4" s="4" t="s">
        <v>70</v>
      </c>
      <c r="GT4" s="4" t="s">
        <v>67</v>
      </c>
      <c r="GU4" s="4" t="s">
        <v>69</v>
      </c>
      <c r="GV4" s="4" t="s">
        <v>70</v>
      </c>
      <c r="GW4" s="4" t="s">
        <v>67</v>
      </c>
      <c r="GX4" s="4" t="s">
        <v>53</v>
      </c>
      <c r="GY4" s="4" t="s">
        <v>54</v>
      </c>
      <c r="GZ4" s="4" t="s">
        <v>69</v>
      </c>
      <c r="HA4" s="4" t="s">
        <v>70</v>
      </c>
      <c r="HB4" s="4" t="s">
        <v>67</v>
      </c>
      <c r="HC4" s="4" t="s">
        <v>69</v>
      </c>
      <c r="HD4" s="4" t="s">
        <v>70</v>
      </c>
      <c r="HE4" s="4" t="s">
        <v>67</v>
      </c>
      <c r="HF4" s="4" t="s">
        <v>53</v>
      </c>
      <c r="HG4" s="4" t="s">
        <v>54</v>
      </c>
      <c r="HH4" s="4" t="s">
        <v>69</v>
      </c>
      <c r="HI4" s="4" t="s">
        <v>70</v>
      </c>
      <c r="HJ4" s="4" t="s">
        <v>67</v>
      </c>
      <c r="HK4" s="4" t="s">
        <v>69</v>
      </c>
      <c r="HL4" s="4" t="s">
        <v>70</v>
      </c>
      <c r="HM4" s="4" t="s">
        <v>67</v>
      </c>
      <c r="HN4" s="4" t="s">
        <v>53</v>
      </c>
      <c r="HO4" s="4" t="s">
        <v>54</v>
      </c>
      <c r="HP4" s="4" t="s">
        <v>69</v>
      </c>
      <c r="HQ4" s="4" t="s">
        <v>70</v>
      </c>
      <c r="HR4" s="4" t="s">
        <v>67</v>
      </c>
      <c r="HS4" s="4" t="s">
        <v>69</v>
      </c>
      <c r="HT4" s="4" t="s">
        <v>70</v>
      </c>
      <c r="HU4" s="4" t="s">
        <v>67</v>
      </c>
      <c r="HV4" s="4" t="s">
        <v>53</v>
      </c>
      <c r="HW4" s="4" t="s">
        <v>54</v>
      </c>
      <c r="HX4" s="4" t="s">
        <v>69</v>
      </c>
      <c r="HY4" s="4" t="s">
        <v>70</v>
      </c>
      <c r="HZ4" s="4" t="s">
        <v>67</v>
      </c>
      <c r="IA4" s="4" t="s">
        <v>69</v>
      </c>
      <c r="IB4" s="4" t="s">
        <v>70</v>
      </c>
      <c r="IC4" s="4" t="s">
        <v>67</v>
      </c>
      <c r="ID4" s="4" t="s">
        <v>53</v>
      </c>
      <c r="IE4" s="4" t="s">
        <v>54</v>
      </c>
      <c r="IF4" s="4" t="s">
        <v>69</v>
      </c>
      <c r="IG4" s="4" t="s">
        <v>70</v>
      </c>
      <c r="IH4" s="4" t="s">
        <v>67</v>
      </c>
      <c r="II4" s="4" t="s">
        <v>69</v>
      </c>
      <c r="IJ4" s="4" t="s">
        <v>70</v>
      </c>
      <c r="IK4" s="4" t="s">
        <v>67</v>
      </c>
      <c r="IL4" s="4" t="s">
        <v>53</v>
      </c>
      <c r="IM4" s="4" t="s">
        <v>54</v>
      </c>
      <c r="IN4" s="4" t="s">
        <v>69</v>
      </c>
      <c r="IO4" s="4" t="s">
        <v>70</v>
      </c>
      <c r="IP4" s="4" t="s">
        <v>67</v>
      </c>
      <c r="IQ4" s="4" t="s">
        <v>69</v>
      </c>
      <c r="IR4" s="4" t="s">
        <v>70</v>
      </c>
      <c r="IS4" s="4" t="s">
        <v>67</v>
      </c>
      <c r="IT4" s="4" t="s">
        <v>53</v>
      </c>
      <c r="IU4" s="4" t="s">
        <v>54</v>
      </c>
      <c r="IV4" s="4" t="s">
        <v>69</v>
      </c>
      <c r="IW4" s="4" t="s">
        <v>70</v>
      </c>
      <c r="IX4" s="4" t="s">
        <v>67</v>
      </c>
      <c r="IY4" s="4" t="s">
        <v>69</v>
      </c>
      <c r="IZ4" s="4" t="s">
        <v>70</v>
      </c>
      <c r="JA4" s="4" t="s">
        <v>67</v>
      </c>
      <c r="JB4" s="4" t="s">
        <v>53</v>
      </c>
      <c r="JC4" s="4" t="s">
        <v>54</v>
      </c>
      <c r="JD4" s="4" t="s">
        <v>69</v>
      </c>
      <c r="JE4" s="4" t="s">
        <v>70</v>
      </c>
      <c r="JF4" s="4" t="s">
        <v>67</v>
      </c>
      <c r="JG4" s="4" t="s">
        <v>69</v>
      </c>
      <c r="JH4" s="4" t="s">
        <v>70</v>
      </c>
      <c r="JI4" s="4" t="s">
        <v>67</v>
      </c>
      <c r="JJ4" s="4" t="s">
        <v>53</v>
      </c>
      <c r="JK4" s="4" t="s">
        <v>54</v>
      </c>
      <c r="JL4" s="4" t="s">
        <v>69</v>
      </c>
      <c r="JM4" s="4" t="s">
        <v>70</v>
      </c>
      <c r="JN4" s="4" t="s">
        <v>67</v>
      </c>
      <c r="JO4" s="4" t="s">
        <v>69</v>
      </c>
      <c r="JP4" s="4" t="s">
        <v>70</v>
      </c>
      <c r="JQ4" s="4" t="s">
        <v>67</v>
      </c>
      <c r="JR4" s="4" t="s">
        <v>53</v>
      </c>
      <c r="JS4" s="4" t="s">
        <v>54</v>
      </c>
      <c r="JT4" s="4" t="s">
        <v>69</v>
      </c>
      <c r="JU4" s="4" t="s">
        <v>70</v>
      </c>
      <c r="JV4" s="4" t="s">
        <v>67</v>
      </c>
      <c r="JW4" s="4" t="s">
        <v>69</v>
      </c>
      <c r="JX4" s="4" t="s">
        <v>70</v>
      </c>
      <c r="JY4" s="4" t="s">
        <v>67</v>
      </c>
      <c r="JZ4" s="4" t="s">
        <v>53</v>
      </c>
      <c r="KA4" s="4" t="s">
        <v>54</v>
      </c>
      <c r="KB4" s="4" t="s">
        <v>69</v>
      </c>
      <c r="KC4" s="4" t="s">
        <v>70</v>
      </c>
      <c r="KD4" s="4" t="s">
        <v>67</v>
      </c>
      <c r="KE4" s="4" t="s">
        <v>69</v>
      </c>
      <c r="KF4" s="4" t="s">
        <v>70</v>
      </c>
      <c r="KG4" s="4" t="s">
        <v>67</v>
      </c>
      <c r="KH4" s="4" t="s">
        <v>53</v>
      </c>
      <c r="KI4" s="4" t="s">
        <v>54</v>
      </c>
      <c r="KJ4" s="4" t="s">
        <v>69</v>
      </c>
      <c r="KK4" s="4" t="s">
        <v>70</v>
      </c>
      <c r="KL4" s="4" t="s">
        <v>67</v>
      </c>
      <c r="KM4" s="4" t="s">
        <v>69</v>
      </c>
      <c r="KN4" s="4" t="s">
        <v>70</v>
      </c>
      <c r="KO4" s="4" t="s">
        <v>67</v>
      </c>
      <c r="KP4" s="4" t="s">
        <v>53</v>
      </c>
      <c r="KQ4" s="4" t="s">
        <v>54</v>
      </c>
      <c r="KR4" s="4" t="s">
        <v>71</v>
      </c>
      <c r="KS4" s="4" t="s">
        <v>72</v>
      </c>
      <c r="KT4" s="4" t="s">
        <v>73</v>
      </c>
      <c r="KU4" s="4" t="s">
        <v>74</v>
      </c>
      <c r="KV4" s="4" t="s">
        <v>75</v>
      </c>
      <c r="KW4" s="4" t="s">
        <v>76</v>
      </c>
      <c r="KX4" s="4" t="s">
        <v>77</v>
      </c>
      <c r="KY4" s="4" t="s">
        <v>78</v>
      </c>
      <c r="KZ4" s="4" t="s">
        <v>79</v>
      </c>
      <c r="LA4" s="4" t="s">
        <v>80</v>
      </c>
      <c r="LB4" s="4" t="s">
        <v>81</v>
      </c>
      <c r="LC4" s="4" t="s">
        <v>82</v>
      </c>
      <c r="LD4" s="4" t="s">
        <v>83</v>
      </c>
      <c r="LE4" s="4" t="s">
        <v>84</v>
      </c>
      <c r="LF4" s="4" t="s">
        <v>85</v>
      </c>
      <c r="LG4" s="4" t="s">
        <v>86</v>
      </c>
      <c r="LH4" s="4" t="s">
        <v>87</v>
      </c>
      <c r="LI4" s="4" t="s">
        <v>88</v>
      </c>
      <c r="LJ4" s="4" t="s">
        <v>89</v>
      </c>
      <c r="LK4" s="4" t="s">
        <v>7</v>
      </c>
      <c r="LL4" s="4" t="s">
        <v>90</v>
      </c>
      <c r="LM4" s="4" t="s">
        <v>91</v>
      </c>
      <c r="LN4" s="4" t="s">
        <v>92</v>
      </c>
      <c r="LO4" s="4" t="s">
        <v>93</v>
      </c>
      <c r="LP4" s="4" t="s">
        <v>94</v>
      </c>
      <c r="LQ4" s="4" t="s">
        <v>95</v>
      </c>
      <c r="LR4" s="4" t="s">
        <v>96</v>
      </c>
      <c r="LS4" s="4" t="s">
        <v>97</v>
      </c>
      <c r="LT4" s="4" t="s">
        <v>98</v>
      </c>
      <c r="LU4" s="4" t="s">
        <v>99</v>
      </c>
      <c r="LV4" s="4" t="s">
        <v>100</v>
      </c>
      <c r="LW4" s="4" t="s">
        <v>101</v>
      </c>
      <c r="LX4" s="4" t="s">
        <v>102</v>
      </c>
      <c r="LY4" s="4" t="s">
        <v>103</v>
      </c>
      <c r="LZ4" s="4" t="s">
        <v>104</v>
      </c>
      <c r="MA4" s="4" t="s">
        <v>105</v>
      </c>
      <c r="MB4" s="4" t="s">
        <v>106</v>
      </c>
      <c r="MC4" s="4" t="s">
        <v>107</v>
      </c>
      <c r="MD4" s="4" t="s">
        <v>108</v>
      </c>
      <c r="ME4" s="4" t="s">
        <v>109</v>
      </c>
      <c r="MF4" s="4" t="s">
        <v>110</v>
      </c>
      <c r="MG4" s="4" t="s">
        <v>111</v>
      </c>
      <c r="MH4" s="4" t="s">
        <v>112</v>
      </c>
      <c r="MI4" s="4" t="s">
        <v>113</v>
      </c>
      <c r="MJ4" s="4" t="s">
        <v>114</v>
      </c>
      <c r="MK4" s="4" t="s">
        <v>115</v>
      </c>
      <c r="ML4" s="4" t="s">
        <v>116</v>
      </c>
      <c r="MM4" s="4" t="s">
        <v>117</v>
      </c>
      <c r="MN4" s="4" t="s">
        <v>118</v>
      </c>
      <c r="MO4" s="4" t="s">
        <v>119</v>
      </c>
      <c r="MP4" s="4" t="s">
        <v>120</v>
      </c>
      <c r="MQ4" s="4" t="s">
        <v>121</v>
      </c>
      <c r="MR4" s="4" t="s">
        <v>122</v>
      </c>
      <c r="MS4" s="4" t="s">
        <v>123</v>
      </c>
      <c r="MT4" s="4" t="s">
        <v>124</v>
      </c>
      <c r="MU4" s="4" t="s">
        <v>125</v>
      </c>
      <c r="MV4" s="4" t="s">
        <v>126</v>
      </c>
      <c r="MW4" s="4" t="s">
        <v>127</v>
      </c>
      <c r="MX4" s="4" t="s">
        <v>128</v>
      </c>
      <c r="MY4" s="4" t="s">
        <v>129</v>
      </c>
      <c r="MZ4" s="4" t="s">
        <v>130</v>
      </c>
      <c r="NA4" s="4" t="s">
        <v>131</v>
      </c>
      <c r="NB4" s="4" t="s">
        <v>132</v>
      </c>
      <c r="NC4" s="4" t="s">
        <v>133</v>
      </c>
      <c r="ND4" s="4" t="s">
        <v>134</v>
      </c>
      <c r="NE4" s="4" t="s">
        <v>135</v>
      </c>
      <c r="NF4" s="4" t="s">
        <v>136</v>
      </c>
      <c r="NG4" s="4" t="s">
        <v>137</v>
      </c>
      <c r="NH4" s="4" t="s">
        <v>138</v>
      </c>
      <c r="NI4" s="4" t="s">
        <v>139</v>
      </c>
      <c r="NJ4" s="4" t="s">
        <v>140</v>
      </c>
      <c r="NK4" s="4" t="s">
        <v>141</v>
      </c>
      <c r="NL4" s="4" t="s">
        <v>142</v>
      </c>
      <c r="NM4" s="4" t="s">
        <v>143</v>
      </c>
      <c r="NN4" s="4" t="s">
        <v>144</v>
      </c>
      <c r="NO4" s="4" t="s">
        <v>145</v>
      </c>
      <c r="NP4" s="4" t="s">
        <v>146</v>
      </c>
      <c r="NQ4" s="4" t="s">
        <v>147</v>
      </c>
      <c r="NR4" s="4" t="s">
        <v>148</v>
      </c>
      <c r="NS4" s="4" t="s">
        <v>99</v>
      </c>
      <c r="NT4" s="4" t="s">
        <v>133</v>
      </c>
    </row>
    <row r="5">
      <c r="A5" s="10" t="s">
        <v>149</v>
      </c>
      <c r="B5" s="10" t="s">
        <v>150</v>
      </c>
      <c r="C5" s="10" t="s">
        <v>151</v>
      </c>
      <c r="D5" s="11">
        <v>2668</v>
      </c>
      <c r="E5" s="11">
        <f>=ROUNDDOWN(9.29940745904496,0)</f>
      </c>
      <c r="F5" s="11">
        <v>1240</v>
      </c>
      <c r="G5" s="12">
        <v>0.8275</v>
      </c>
      <c r="H5" s="11"/>
      <c r="I5" s="11">
        <f>=ROUNDDOWN({0},0)</f>
      </c>
      <c r="J5" s="11"/>
      <c r="K5" s="12"/>
      <c r="L5" s="11">
        <v>6586</v>
      </c>
      <c r="M5" s="13">
        <v>322657.45</v>
      </c>
      <c r="N5" s="11">
        <v>21</v>
      </c>
      <c r="O5" s="14">
        <v>15364.64</v>
      </c>
      <c r="P5" s="11">
        <v>3232</v>
      </c>
      <c r="Q5" s="13">
        <v>161780.6</v>
      </c>
      <c r="R5" s="11">
        <v>36</v>
      </c>
      <c r="S5" s="14">
        <v>4493.91</v>
      </c>
      <c r="T5" s="12">
        <v>1.0377</v>
      </c>
      <c r="U5" s="12">
        <v>0.9944</v>
      </c>
      <c r="V5" s="12">
        <v>-0.4167</v>
      </c>
      <c r="W5" s="12">
        <v>2.419</v>
      </c>
      <c r="X5" s="11">
        <v>57</v>
      </c>
      <c r="Y5" s="13">
        <v>3148.74</v>
      </c>
      <c r="Z5" s="11">
        <v>4</v>
      </c>
      <c r="AA5" s="11"/>
      <c r="AB5" s="13"/>
      <c r="AC5" s="11"/>
      <c r="AD5" s="12"/>
      <c r="AE5" s="12"/>
      <c r="AF5" s="11">
        <v>127</v>
      </c>
      <c r="AG5" s="13">
        <v>7057.89</v>
      </c>
      <c r="AH5" s="11">
        <v>21</v>
      </c>
      <c r="AI5" s="11">
        <v>24</v>
      </c>
      <c r="AJ5" s="13">
        <v>1366.08</v>
      </c>
      <c r="AK5" s="11">
        <v>36</v>
      </c>
      <c r="AL5" s="12">
        <v>4.2917</v>
      </c>
      <c r="AM5" s="12">
        <v>4.1665</v>
      </c>
      <c r="AN5" s="11">
        <v>605</v>
      </c>
      <c r="AO5" s="13">
        <v>33707.98</v>
      </c>
      <c r="AP5" s="11">
        <v>21</v>
      </c>
      <c r="AQ5" s="11"/>
      <c r="AR5" s="13"/>
      <c r="AS5" s="11">
        <v>20</v>
      </c>
      <c r="AT5" s="12"/>
      <c r="AU5" s="12"/>
      <c r="AV5" s="11">
        <v>430</v>
      </c>
      <c r="AW5" s="13">
        <v>23039.32</v>
      </c>
      <c r="AX5" s="11">
        <v>21</v>
      </c>
      <c r="AY5" s="11">
        <v>178</v>
      </c>
      <c r="AZ5" s="13">
        <v>9591.61</v>
      </c>
      <c r="BA5" s="11">
        <v>20</v>
      </c>
      <c r="BB5" s="12">
        <v>1.4157</v>
      </c>
      <c r="BC5" s="12">
        <v>1.402</v>
      </c>
      <c r="BD5" s="11">
        <v>1089</v>
      </c>
      <c r="BE5" s="13">
        <v>49753.05</v>
      </c>
      <c r="BF5" s="11">
        <v>21</v>
      </c>
      <c r="BG5" s="11">
        <v>259</v>
      </c>
      <c r="BH5" s="13">
        <v>12726.3</v>
      </c>
      <c r="BI5" s="11">
        <v>36</v>
      </c>
      <c r="BJ5" s="12">
        <v>3.2046</v>
      </c>
      <c r="BK5" s="12">
        <v>2.9095</v>
      </c>
      <c r="BL5" s="11">
        <v>1000</v>
      </c>
      <c r="BM5" s="13">
        <v>52815.21</v>
      </c>
      <c r="BN5" s="11">
        <v>21</v>
      </c>
      <c r="BO5" s="11">
        <v>261</v>
      </c>
      <c r="BP5" s="13">
        <v>12480.42</v>
      </c>
      <c r="BQ5" s="11">
        <v>32</v>
      </c>
      <c r="BR5" s="12">
        <v>2.8314</v>
      </c>
      <c r="BS5" s="12">
        <v>3.2318</v>
      </c>
      <c r="BT5" s="11">
        <v>742</v>
      </c>
      <c r="BU5" s="13">
        <v>41541.23</v>
      </c>
      <c r="BV5" s="11">
        <v>21</v>
      </c>
      <c r="BW5" s="11">
        <v>43</v>
      </c>
      <c r="BX5" s="13">
        <v>2505.42</v>
      </c>
      <c r="BY5" s="11">
        <v>36</v>
      </c>
      <c r="BZ5" s="12">
        <v>16.2558</v>
      </c>
      <c r="CA5" s="12">
        <v>15.5805</v>
      </c>
      <c r="CB5" s="11">
        <v>2166</v>
      </c>
      <c r="CC5" s="13">
        <v>91623.86</v>
      </c>
      <c r="CD5" s="11">
        <v>21</v>
      </c>
      <c r="CE5" s="11">
        <v>870</v>
      </c>
      <c r="CF5" s="13">
        <v>39915.25</v>
      </c>
      <c r="CG5" s="11">
        <v>20</v>
      </c>
      <c r="CH5" s="12">
        <v>1.4897</v>
      </c>
      <c r="CI5" s="12">
        <v>1.2955</v>
      </c>
      <c r="CJ5" s="11">
        <v>8</v>
      </c>
      <c r="CK5" s="13">
        <v>440.95</v>
      </c>
      <c r="CL5" s="11">
        <v>6</v>
      </c>
      <c r="CM5" s="11">
        <v>13</v>
      </c>
      <c r="CN5" s="13">
        <v>713.93</v>
      </c>
      <c r="CO5" s="11">
        <v>20</v>
      </c>
      <c r="CP5" s="12">
        <v>-0.3846</v>
      </c>
      <c r="CQ5" s="12">
        <v>-0.3824</v>
      </c>
      <c r="CR5" s="11">
        <v>112</v>
      </c>
      <c r="CS5" s="13">
        <v>6243.9</v>
      </c>
      <c r="CT5" s="11"/>
      <c r="CU5" s="11">
        <v>484</v>
      </c>
      <c r="CV5" s="13">
        <v>27612.39</v>
      </c>
      <c r="CW5" s="11">
        <v>28</v>
      </c>
      <c r="CX5" s="12">
        <v>-0.7686</v>
      </c>
      <c r="CY5" s="12">
        <v>-0.7739</v>
      </c>
      <c r="CZ5" s="11">
        <v>8</v>
      </c>
      <c r="DA5" s="13">
        <v>412.74</v>
      </c>
      <c r="DB5" s="11">
        <v>15</v>
      </c>
      <c r="DC5" s="11"/>
      <c r="DD5" s="13"/>
      <c r="DE5" s="11"/>
      <c r="DF5" s="12"/>
      <c r="DG5" s="12"/>
      <c r="DH5" s="11"/>
      <c r="DI5" s="13"/>
      <c r="DJ5" s="11"/>
      <c r="DK5" s="11"/>
      <c r="DL5" s="13"/>
      <c r="DM5" s="11"/>
      <c r="DN5" s="12"/>
      <c r="DO5" s="12"/>
      <c r="DP5" s="11">
        <v>54</v>
      </c>
      <c r="DQ5" s="13">
        <v>2949.58</v>
      </c>
      <c r="DR5" s="11">
        <v>15</v>
      </c>
      <c r="DS5" s="11"/>
      <c r="DT5" s="13"/>
      <c r="DU5" s="11"/>
      <c r="DV5" s="12"/>
      <c r="DW5" s="12"/>
      <c r="DX5" s="11">
        <v>30</v>
      </c>
      <c r="DY5" s="13">
        <v>1617.36</v>
      </c>
      <c r="DZ5" s="11">
        <v>4</v>
      </c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>
        <v>7</v>
      </c>
      <c r="FU5" s="13">
        <v>654.93</v>
      </c>
      <c r="FV5" s="11">
        <v>21</v>
      </c>
      <c r="FW5" s="11"/>
      <c r="FX5" s="13"/>
      <c r="FY5" s="11">
        <v>36</v>
      </c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>
        <v>12</v>
      </c>
      <c r="GU5" s="11"/>
      <c r="GV5" s="13"/>
      <c r="GW5" s="11"/>
      <c r="GX5" s="12"/>
      <c r="GY5" s="12"/>
      <c r="GZ5" s="11">
        <v>147</v>
      </c>
      <c r="HA5" s="13">
        <v>7427.81</v>
      </c>
      <c r="HB5" s="11">
        <v>6</v>
      </c>
      <c r="HC5" s="11">
        <v>1100</v>
      </c>
      <c r="HD5" s="13">
        <v>54869.2</v>
      </c>
      <c r="HE5" s="11">
        <v>20</v>
      </c>
      <c r="HF5" s="12">
        <v>-0.8664</v>
      </c>
      <c r="HG5" s="12">
        <v>-0.8646</v>
      </c>
      <c r="HH5" s="11">
        <v>4</v>
      </c>
      <c r="HI5" s="13">
        <v>222.9</v>
      </c>
      <c r="HJ5" s="11">
        <v>15</v>
      </c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>
        <v>1</v>
      </c>
      <c r="IA5" s="11"/>
      <c r="IB5" s="13"/>
      <c r="IC5" s="11"/>
      <c r="ID5" s="12"/>
      <c r="IE5" s="12"/>
      <c r="IF5" s="11"/>
      <c r="IG5" s="13"/>
      <c r="IH5" s="11">
        <v>10</v>
      </c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>
        <v>15</v>
      </c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>
        <v>2496</v>
      </c>
      <c r="KS5" s="11">
        <v>165</v>
      </c>
      <c r="KT5" s="11"/>
      <c r="KU5" s="11"/>
      <c r="KV5" s="11"/>
      <c r="KW5" s="11"/>
      <c r="KX5" s="11"/>
      <c r="KY5" s="11"/>
      <c r="KZ5" s="11">
        <v>7</v>
      </c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>
        <v>290</v>
      </c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>
        <v>250</v>
      </c>
      <c r="MB5" s="11"/>
      <c r="MC5" s="11"/>
      <c r="MD5" s="11">
        <v>310</v>
      </c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>
        <v>390</v>
      </c>
      <c r="NL5" s="11"/>
      <c r="NM5" s="11"/>
      <c r="NN5" s="11"/>
      <c r="NO5" s="11"/>
      <c r="NP5" s="11"/>
      <c r="NQ5" s="11"/>
      <c r="NR5" s="11"/>
      <c r="NS5" s="11"/>
      <c r="NT5" s="11"/>
    </row>
    <row r="6">
      <c r="A6" s="10" t="s">
        <v>149</v>
      </c>
      <c r="B6" s="10" t="s">
        <v>150</v>
      </c>
      <c r="C6" s="10" t="s">
        <v>152</v>
      </c>
      <c r="D6" s="11">
        <v>793</v>
      </c>
      <c r="E6" s="11">
        <f>=ROUNDDOWN(61,0)</f>
      </c>
      <c r="F6" s="11">
        <v>110</v>
      </c>
      <c r="G6" s="12">
        <v>0.9927</v>
      </c>
      <c r="H6" s="11"/>
      <c r="I6" s="11">
        <f>=ROUNDDOWN({0},0)</f>
      </c>
      <c r="J6" s="11"/>
      <c r="K6" s="12"/>
      <c r="L6" s="11">
        <v>934</v>
      </c>
      <c r="M6" s="13">
        <v>34274.73</v>
      </c>
      <c r="N6" s="11">
        <v>4</v>
      </c>
      <c r="O6" s="14">
        <v>8568.68</v>
      </c>
      <c r="P6" s="11">
        <v>148</v>
      </c>
      <c r="Q6" s="13">
        <v>4851.83</v>
      </c>
      <c r="R6" s="11">
        <v>8</v>
      </c>
      <c r="S6" s="14">
        <v>606.48</v>
      </c>
      <c r="T6" s="12">
        <v>5.3108</v>
      </c>
      <c r="U6" s="12">
        <v>6.0643</v>
      </c>
      <c r="V6" s="12">
        <v>-0.5</v>
      </c>
      <c r="W6" s="12">
        <v>13.1285</v>
      </c>
      <c r="X6" s="11"/>
      <c r="Y6" s="13"/>
      <c r="Z6" s="11"/>
      <c r="AA6" s="11"/>
      <c r="AB6" s="13"/>
      <c r="AC6" s="11"/>
      <c r="AD6" s="12"/>
      <c r="AE6" s="12"/>
      <c r="AF6" s="11">
        <v>18</v>
      </c>
      <c r="AG6" s="13">
        <v>872.36</v>
      </c>
      <c r="AH6" s="11">
        <v>4</v>
      </c>
      <c r="AI6" s="11"/>
      <c r="AJ6" s="13"/>
      <c r="AK6" s="11">
        <v>8</v>
      </c>
      <c r="AL6" s="12"/>
      <c r="AM6" s="12"/>
      <c r="AN6" s="11">
        <v>61</v>
      </c>
      <c r="AO6" s="13">
        <v>2731.2</v>
      </c>
      <c r="AP6" s="11">
        <v>4</v>
      </c>
      <c r="AQ6" s="11"/>
      <c r="AR6" s="13"/>
      <c r="AS6" s="11"/>
      <c r="AT6" s="12"/>
      <c r="AU6" s="12"/>
      <c r="AV6" s="11">
        <v>66</v>
      </c>
      <c r="AW6" s="13">
        <v>3001.25</v>
      </c>
      <c r="AX6" s="11">
        <v>4</v>
      </c>
      <c r="AY6" s="11">
        <v>24</v>
      </c>
      <c r="AZ6" s="13">
        <v>1007.26</v>
      </c>
      <c r="BA6" s="11">
        <v>4</v>
      </c>
      <c r="BB6" s="12">
        <v>1.75</v>
      </c>
      <c r="BC6" s="12">
        <v>1.9796</v>
      </c>
      <c r="BD6" s="11">
        <v>99</v>
      </c>
      <c r="BE6" s="13">
        <v>3683.12</v>
      </c>
      <c r="BF6" s="11">
        <v>4</v>
      </c>
      <c r="BG6" s="11">
        <v>14</v>
      </c>
      <c r="BH6" s="13">
        <v>436.46</v>
      </c>
      <c r="BI6" s="11">
        <v>8</v>
      </c>
      <c r="BJ6" s="12">
        <v>6.0714</v>
      </c>
      <c r="BK6" s="12">
        <v>7.4386</v>
      </c>
      <c r="BL6" s="11">
        <v>93</v>
      </c>
      <c r="BM6" s="13">
        <v>4253.3</v>
      </c>
      <c r="BN6" s="11">
        <v>4</v>
      </c>
      <c r="BO6" s="11">
        <v>10</v>
      </c>
      <c r="BP6" s="13">
        <v>294.08</v>
      </c>
      <c r="BQ6" s="11">
        <v>4</v>
      </c>
      <c r="BR6" s="12">
        <v>8.3</v>
      </c>
      <c r="BS6" s="12">
        <v>13.4631</v>
      </c>
      <c r="BT6" s="11">
        <v>82</v>
      </c>
      <c r="BU6" s="13">
        <v>3829.88</v>
      </c>
      <c r="BV6" s="11">
        <v>4</v>
      </c>
      <c r="BW6" s="11">
        <v>6</v>
      </c>
      <c r="BX6" s="13">
        <v>206</v>
      </c>
      <c r="BY6" s="11">
        <v>8</v>
      </c>
      <c r="BZ6" s="12">
        <v>12.6667</v>
      </c>
      <c r="CA6" s="12">
        <v>17.5917</v>
      </c>
      <c r="CB6" s="11">
        <v>483</v>
      </c>
      <c r="CC6" s="13">
        <v>14437.76</v>
      </c>
      <c r="CD6" s="11">
        <v>4</v>
      </c>
      <c r="CE6" s="11">
        <v>72</v>
      </c>
      <c r="CF6" s="13">
        <v>2063.71</v>
      </c>
      <c r="CG6" s="11">
        <v>4</v>
      </c>
      <c r="CH6" s="12">
        <v>5.7083</v>
      </c>
      <c r="CI6" s="12">
        <v>5.996</v>
      </c>
      <c r="CJ6" s="11">
        <v>5</v>
      </c>
      <c r="CK6" s="13">
        <v>183.75</v>
      </c>
      <c r="CL6" s="11"/>
      <c r="CM6" s="11">
        <v>6</v>
      </c>
      <c r="CN6" s="13">
        <v>205.35</v>
      </c>
      <c r="CO6" s="11">
        <v>4</v>
      </c>
      <c r="CP6" s="12">
        <v>-0.1667</v>
      </c>
      <c r="CQ6" s="12">
        <v>-0.1052</v>
      </c>
      <c r="CR6" s="11">
        <v>7</v>
      </c>
      <c r="CS6" s="13">
        <v>321.41</v>
      </c>
      <c r="CT6" s="11"/>
      <c r="CU6" s="11">
        <v>9</v>
      </c>
      <c r="CV6" s="13">
        <v>335.51</v>
      </c>
      <c r="CW6" s="11">
        <v>8</v>
      </c>
      <c r="CX6" s="12">
        <v>-0.2222</v>
      </c>
      <c r="CY6" s="12">
        <v>-0.042</v>
      </c>
      <c r="CZ6" s="11">
        <v>2</v>
      </c>
      <c r="DA6" s="13">
        <v>91.2</v>
      </c>
      <c r="DB6" s="11">
        <v>4</v>
      </c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>
        <v>9</v>
      </c>
      <c r="DQ6" s="13">
        <v>450.99</v>
      </c>
      <c r="DR6" s="11">
        <v>4</v>
      </c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>
        <v>1</v>
      </c>
      <c r="FU6" s="13">
        <v>99.99</v>
      </c>
      <c r="FV6" s="11">
        <v>4</v>
      </c>
      <c r="FW6" s="11">
        <v>2</v>
      </c>
      <c r="FX6" s="13">
        <v>119.98</v>
      </c>
      <c r="FY6" s="11">
        <v>8</v>
      </c>
      <c r="FZ6" s="12">
        <v>-0.5</v>
      </c>
      <c r="GA6" s="12">
        <v>-0.1666</v>
      </c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>
        <v>1</v>
      </c>
      <c r="GS6" s="13">
        <v>37.8</v>
      </c>
      <c r="GT6" s="11">
        <v>4</v>
      </c>
      <c r="GU6" s="11"/>
      <c r="GV6" s="13"/>
      <c r="GW6" s="11"/>
      <c r="GX6" s="12"/>
      <c r="GY6" s="12"/>
      <c r="GZ6" s="11">
        <v>5</v>
      </c>
      <c r="HA6" s="13">
        <v>177.04</v>
      </c>
      <c r="HB6" s="11"/>
      <c r="HC6" s="11">
        <v>5</v>
      </c>
      <c r="HD6" s="13">
        <v>183.48</v>
      </c>
      <c r="HE6" s="11">
        <v>4</v>
      </c>
      <c r="HF6" s="12"/>
      <c r="HG6" s="12">
        <v>-0.0351</v>
      </c>
      <c r="HH6" s="11">
        <v>2</v>
      </c>
      <c r="HI6" s="13">
        <v>103.68</v>
      </c>
      <c r="HJ6" s="11">
        <v>4</v>
      </c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>
        <v>4</v>
      </c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>
        <v>4</v>
      </c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>
        <v>414</v>
      </c>
      <c r="KS6" s="11">
        <v>376</v>
      </c>
      <c r="KT6" s="11"/>
      <c r="KU6" s="11"/>
      <c r="KV6" s="11"/>
      <c r="KW6" s="11"/>
      <c r="KX6" s="11"/>
      <c r="KY6" s="11"/>
      <c r="KZ6" s="11">
        <v>3</v>
      </c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>
        <v>110</v>
      </c>
      <c r="NL6" s="11"/>
      <c r="NM6" s="11"/>
      <c r="NN6" s="11"/>
      <c r="NO6" s="11"/>
      <c r="NP6" s="11"/>
      <c r="NQ6" s="11"/>
      <c r="NR6" s="11"/>
      <c r="NS6" s="11"/>
      <c r="NT6" s="11"/>
    </row>
    <row r="7">
      <c r="A7" s="10" t="s">
        <v>149</v>
      </c>
      <c r="B7" s="10" t="s">
        <v>150</v>
      </c>
      <c r="C7" s="10" t="s">
        <v>153</v>
      </c>
      <c r="D7" s="11">
        <v>1623</v>
      </c>
      <c r="E7" s="11">
        <f>=ROUNDDOWN(26.4332247557003,0)</f>
      </c>
      <c r="F7" s="11">
        <v>540</v>
      </c>
      <c r="G7" s="12">
        <v>0.9911</v>
      </c>
      <c r="H7" s="11"/>
      <c r="I7" s="11">
        <f>=ROUNDDOWN({0},0)</f>
      </c>
      <c r="J7" s="11"/>
      <c r="K7" s="12"/>
      <c r="L7" s="11">
        <v>1740</v>
      </c>
      <c r="M7" s="13">
        <v>66529.97</v>
      </c>
      <c r="N7" s="11">
        <v>16</v>
      </c>
      <c r="O7" s="14">
        <v>4158.12</v>
      </c>
      <c r="P7" s="11">
        <v>20</v>
      </c>
      <c r="Q7" s="13">
        <v>822.29</v>
      </c>
      <c r="R7" s="11">
        <v>16</v>
      </c>
      <c r="S7" s="14">
        <v>51.39</v>
      </c>
      <c r="T7" s="12">
        <v>86</v>
      </c>
      <c r="U7" s="12">
        <v>79.9082</v>
      </c>
      <c r="V7" s="12"/>
      <c r="W7" s="12">
        <v>79.913</v>
      </c>
      <c r="X7" s="11"/>
      <c r="Y7" s="13"/>
      <c r="Z7" s="11"/>
      <c r="AA7" s="11"/>
      <c r="AB7" s="13"/>
      <c r="AC7" s="11"/>
      <c r="AD7" s="12"/>
      <c r="AE7" s="12"/>
      <c r="AF7" s="11">
        <v>54</v>
      </c>
      <c r="AG7" s="13">
        <v>2130.6</v>
      </c>
      <c r="AH7" s="11">
        <v>16</v>
      </c>
      <c r="AI7" s="11">
        <v>1</v>
      </c>
      <c r="AJ7" s="13">
        <v>36.29</v>
      </c>
      <c r="AK7" s="11">
        <v>16</v>
      </c>
      <c r="AL7" s="12">
        <v>53</v>
      </c>
      <c r="AM7" s="12">
        <v>57.7104</v>
      </c>
      <c r="AN7" s="11">
        <v>253</v>
      </c>
      <c r="AO7" s="13">
        <v>10137.6</v>
      </c>
      <c r="AP7" s="11">
        <v>16</v>
      </c>
      <c r="AQ7" s="11"/>
      <c r="AR7" s="13"/>
      <c r="AS7" s="11"/>
      <c r="AT7" s="12"/>
      <c r="AU7" s="12"/>
      <c r="AV7" s="11">
        <v>108</v>
      </c>
      <c r="AW7" s="13">
        <v>4223.99</v>
      </c>
      <c r="AX7" s="11">
        <v>16</v>
      </c>
      <c r="AY7" s="11"/>
      <c r="AZ7" s="13"/>
      <c r="BA7" s="11"/>
      <c r="BB7" s="12"/>
      <c r="BC7" s="12"/>
      <c r="BD7" s="11">
        <v>314</v>
      </c>
      <c r="BE7" s="13">
        <v>10557.34</v>
      </c>
      <c r="BF7" s="11">
        <v>16</v>
      </c>
      <c r="BG7" s="11">
        <v>1</v>
      </c>
      <c r="BH7" s="13">
        <v>38.4</v>
      </c>
      <c r="BI7" s="11">
        <v>16</v>
      </c>
      <c r="BJ7" s="12">
        <v>313</v>
      </c>
      <c r="BK7" s="12">
        <v>273.9307</v>
      </c>
      <c r="BL7" s="11">
        <v>259</v>
      </c>
      <c r="BM7" s="13">
        <v>10212.37</v>
      </c>
      <c r="BN7" s="11">
        <v>16</v>
      </c>
      <c r="BO7" s="11">
        <v>13</v>
      </c>
      <c r="BP7" s="13">
        <v>518.39</v>
      </c>
      <c r="BQ7" s="11">
        <v>12</v>
      </c>
      <c r="BR7" s="12">
        <v>18.9231</v>
      </c>
      <c r="BS7" s="12">
        <v>18.7002</v>
      </c>
      <c r="BT7" s="11">
        <v>513</v>
      </c>
      <c r="BU7" s="13">
        <v>20025.73</v>
      </c>
      <c r="BV7" s="11">
        <v>16</v>
      </c>
      <c r="BW7" s="11"/>
      <c r="BX7" s="13"/>
      <c r="BY7" s="11">
        <v>16</v>
      </c>
      <c r="BZ7" s="12"/>
      <c r="CA7" s="12"/>
      <c r="CB7" s="11">
        <v>174</v>
      </c>
      <c r="CC7" s="13">
        <v>6688.08</v>
      </c>
      <c r="CD7" s="11">
        <v>16</v>
      </c>
      <c r="CE7" s="11"/>
      <c r="CF7" s="13"/>
      <c r="CG7" s="11"/>
      <c r="CH7" s="12"/>
      <c r="CI7" s="12"/>
      <c r="CJ7" s="11"/>
      <c r="CK7" s="13"/>
      <c r="CL7" s="11"/>
      <c r="CM7" s="11"/>
      <c r="CN7" s="13"/>
      <c r="CO7" s="11"/>
      <c r="CP7" s="12"/>
      <c r="CQ7" s="12"/>
      <c r="CR7" s="11">
        <v>20</v>
      </c>
      <c r="CS7" s="13">
        <v>806.38</v>
      </c>
      <c r="CT7" s="11"/>
      <c r="CU7" s="11">
        <v>4</v>
      </c>
      <c r="CV7" s="13">
        <v>159.22</v>
      </c>
      <c r="CW7" s="11">
        <v>8</v>
      </c>
      <c r="CX7" s="12">
        <v>4</v>
      </c>
      <c r="CY7" s="12">
        <v>4.0646</v>
      </c>
      <c r="CZ7" s="11">
        <v>13</v>
      </c>
      <c r="DA7" s="13">
        <v>475.2</v>
      </c>
      <c r="DB7" s="11">
        <v>16</v>
      </c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>
        <v>30</v>
      </c>
      <c r="DQ7" s="13">
        <v>1161.22</v>
      </c>
      <c r="DR7" s="11">
        <v>16</v>
      </c>
      <c r="DS7" s="11"/>
      <c r="DT7" s="13"/>
      <c r="DU7" s="11"/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>
        <v>1</v>
      </c>
      <c r="FU7" s="13">
        <v>69.99</v>
      </c>
      <c r="FV7" s="11">
        <v>16</v>
      </c>
      <c r="FW7" s="11">
        <v>1</v>
      </c>
      <c r="FX7" s="13">
        <v>69.99</v>
      </c>
      <c r="FY7" s="11">
        <v>16</v>
      </c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>
        <v>12</v>
      </c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>
        <v>1</v>
      </c>
      <c r="HI7" s="13">
        <v>41.47</v>
      </c>
      <c r="HJ7" s="11">
        <v>16</v>
      </c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>
        <v>1</v>
      </c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>
        <v>16</v>
      </c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>
        <v>1623</v>
      </c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>
        <v>170</v>
      </c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>
        <v>50</v>
      </c>
      <c r="MB7" s="11"/>
      <c r="MC7" s="11"/>
      <c r="MD7" s="11">
        <v>190</v>
      </c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>
        <v>130</v>
      </c>
      <c r="NL7" s="11"/>
      <c r="NM7" s="11"/>
      <c r="NN7" s="11"/>
      <c r="NO7" s="11"/>
      <c r="NP7" s="11"/>
      <c r="NQ7" s="11"/>
      <c r="NR7" s="11"/>
      <c r="NS7" s="11"/>
      <c r="NT7" s="11"/>
    </row>
    <row r="8">
      <c r="A8" s="10" t="s">
        <v>149</v>
      </c>
      <c r="B8" s="10" t="s">
        <v>154</v>
      </c>
      <c r="C8" s="10" t="s">
        <v>155</v>
      </c>
      <c r="D8" s="11">
        <v>5084</v>
      </c>
      <c r="E8" s="11">
        <f>=ROUNDDOWN({0},0)</f>
      </c>
      <c r="F8" s="11">
        <v>1890</v>
      </c>
      <c r="G8" s="12"/>
      <c r="H8" s="11"/>
      <c r="I8" s="11">
        <f>=ROUNDDOWN({0},0)</f>
      </c>
      <c r="J8" s="11"/>
      <c r="K8" s="12"/>
      <c r="L8" s="11">
        <v>9260</v>
      </c>
      <c r="M8" s="13">
        <v>423462.15</v>
      </c>
      <c r="N8" s="11">
        <v>41</v>
      </c>
      <c r="O8" s="14">
        <v>10328.35</v>
      </c>
      <c r="P8" s="11">
        <v>3400</v>
      </c>
      <c r="Q8" s="13">
        <v>167454.72</v>
      </c>
      <c r="R8" s="11">
        <v>60</v>
      </c>
      <c r="S8" s="14">
        <v>2790.91</v>
      </c>
      <c r="T8" s="12">
        <v>1.7235</v>
      </c>
      <c r="U8" s="12">
        <v>1.5288</v>
      </c>
      <c r="V8" s="12">
        <v>-0.3167</v>
      </c>
      <c r="W8" s="12">
        <v>2.7007</v>
      </c>
      <c r="X8" s="11">
        <v>57</v>
      </c>
      <c r="Y8" s="13">
        <v>3148.74</v>
      </c>
      <c r="Z8" s="11">
        <v>4</v>
      </c>
      <c r="AA8" s="11"/>
      <c r="AB8" s="13"/>
      <c r="AC8" s="11"/>
      <c r="AD8" s="12"/>
      <c r="AE8" s="12"/>
      <c r="AF8" s="11">
        <v>199</v>
      </c>
      <c r="AG8" s="13">
        <v>10060.85</v>
      </c>
      <c r="AH8" s="11">
        <v>41</v>
      </c>
      <c r="AI8" s="11">
        <v>25</v>
      </c>
      <c r="AJ8" s="13">
        <v>1402.37</v>
      </c>
      <c r="AK8" s="11">
        <v>60</v>
      </c>
      <c r="AL8" s="12">
        <v>6.96</v>
      </c>
      <c r="AM8" s="12">
        <v>6.1742</v>
      </c>
      <c r="AN8" s="11">
        <v>919</v>
      </c>
      <c r="AO8" s="13">
        <v>46576.78</v>
      </c>
      <c r="AP8" s="11">
        <v>41</v>
      </c>
      <c r="AQ8" s="11"/>
      <c r="AR8" s="13"/>
      <c r="AS8" s="11">
        <v>20</v>
      </c>
      <c r="AT8" s="12"/>
      <c r="AU8" s="12"/>
      <c r="AV8" s="11">
        <v>604</v>
      </c>
      <c r="AW8" s="13">
        <v>30264.56</v>
      </c>
      <c r="AX8" s="11">
        <v>41</v>
      </c>
      <c r="AY8" s="11">
        <v>202</v>
      </c>
      <c r="AZ8" s="13">
        <v>10598.87</v>
      </c>
      <c r="BA8" s="11">
        <v>24</v>
      </c>
      <c r="BB8" s="12">
        <v>1.9901</v>
      </c>
      <c r="BC8" s="12">
        <v>1.8555</v>
      </c>
      <c r="BD8" s="11">
        <v>1502</v>
      </c>
      <c r="BE8" s="13">
        <v>63993.51</v>
      </c>
      <c r="BF8" s="11">
        <v>41</v>
      </c>
      <c r="BG8" s="11">
        <v>274</v>
      </c>
      <c r="BH8" s="13">
        <v>13201.16</v>
      </c>
      <c r="BI8" s="11">
        <v>60</v>
      </c>
      <c r="BJ8" s="12">
        <v>4.4818</v>
      </c>
      <c r="BK8" s="12">
        <v>3.8476</v>
      </c>
      <c r="BL8" s="11">
        <v>1352</v>
      </c>
      <c r="BM8" s="13">
        <v>67280.88</v>
      </c>
      <c r="BN8" s="11">
        <v>41</v>
      </c>
      <c r="BO8" s="11">
        <v>284</v>
      </c>
      <c r="BP8" s="13">
        <v>13292.89</v>
      </c>
      <c r="BQ8" s="11">
        <v>48</v>
      </c>
      <c r="BR8" s="12">
        <v>3.7606</v>
      </c>
      <c r="BS8" s="12">
        <v>4.0614</v>
      </c>
      <c r="BT8" s="11">
        <v>1337</v>
      </c>
      <c r="BU8" s="13">
        <v>65396.84</v>
      </c>
      <c r="BV8" s="11">
        <v>41</v>
      </c>
      <c r="BW8" s="11">
        <v>49</v>
      </c>
      <c r="BX8" s="13">
        <v>2711.42</v>
      </c>
      <c r="BY8" s="11">
        <v>60</v>
      </c>
      <c r="BZ8" s="12">
        <v>26.2857</v>
      </c>
      <c r="CA8" s="12">
        <v>23.119</v>
      </c>
      <c r="CB8" s="11">
        <v>2823</v>
      </c>
      <c r="CC8" s="13">
        <v>112749.7</v>
      </c>
      <c r="CD8" s="11">
        <v>41</v>
      </c>
      <c r="CE8" s="11">
        <v>942</v>
      </c>
      <c r="CF8" s="13">
        <v>41978.96</v>
      </c>
      <c r="CG8" s="11">
        <v>24</v>
      </c>
      <c r="CH8" s="12">
        <v>1.9968</v>
      </c>
      <c r="CI8" s="12">
        <v>1.6859</v>
      </c>
      <c r="CJ8" s="11">
        <v>13</v>
      </c>
      <c r="CK8" s="13">
        <v>624.7</v>
      </c>
      <c r="CL8" s="11">
        <v>6</v>
      </c>
      <c r="CM8" s="11">
        <v>19</v>
      </c>
      <c r="CN8" s="13">
        <v>919.28</v>
      </c>
      <c r="CO8" s="11">
        <v>24</v>
      </c>
      <c r="CP8" s="12">
        <v>-0.3158</v>
      </c>
      <c r="CQ8" s="12">
        <v>-0.3204</v>
      </c>
      <c r="CR8" s="11">
        <v>139</v>
      </c>
      <c r="CS8" s="13">
        <v>7371.69</v>
      </c>
      <c r="CT8" s="11"/>
      <c r="CU8" s="11">
        <v>497</v>
      </c>
      <c r="CV8" s="13">
        <v>28107.12</v>
      </c>
      <c r="CW8" s="11">
        <v>44</v>
      </c>
      <c r="CX8" s="12">
        <v>-0.7203</v>
      </c>
      <c r="CY8" s="12">
        <v>-0.7377</v>
      </c>
      <c r="CZ8" s="11">
        <v>23</v>
      </c>
      <c r="DA8" s="13">
        <v>979.14</v>
      </c>
      <c r="DB8" s="11">
        <v>35</v>
      </c>
      <c r="DC8" s="11"/>
      <c r="DD8" s="13"/>
      <c r="DE8" s="11"/>
      <c r="DF8" s="12"/>
      <c r="DG8" s="12"/>
      <c r="DH8" s="11"/>
      <c r="DI8" s="13"/>
      <c r="DJ8" s="11"/>
      <c r="DK8" s="11"/>
      <c r="DL8" s="13"/>
      <c r="DM8" s="11"/>
      <c r="DN8" s="12"/>
      <c r="DO8" s="12"/>
      <c r="DP8" s="11">
        <v>93</v>
      </c>
      <c r="DQ8" s="13">
        <v>4561.79</v>
      </c>
      <c r="DR8" s="11">
        <v>35</v>
      </c>
      <c r="DS8" s="11"/>
      <c r="DT8" s="13"/>
      <c r="DU8" s="11"/>
      <c r="DV8" s="12"/>
      <c r="DW8" s="12"/>
      <c r="DX8" s="11">
        <v>30</v>
      </c>
      <c r="DY8" s="13">
        <v>1617.36</v>
      </c>
      <c r="DZ8" s="11">
        <v>4</v>
      </c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>
        <v>9</v>
      </c>
      <c r="FU8" s="13">
        <v>824.91</v>
      </c>
      <c r="FV8" s="11">
        <v>41</v>
      </c>
      <c r="FW8" s="11">
        <v>3</v>
      </c>
      <c r="FX8" s="13">
        <v>189.97</v>
      </c>
      <c r="FY8" s="11">
        <v>60</v>
      </c>
      <c r="FZ8" s="12">
        <v>2</v>
      </c>
      <c r="GA8" s="12">
        <v>3.3423</v>
      </c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>
        <v>1</v>
      </c>
      <c r="GS8" s="13">
        <v>37.8</v>
      </c>
      <c r="GT8" s="11">
        <v>28</v>
      </c>
      <c r="GU8" s="11"/>
      <c r="GV8" s="13"/>
      <c r="GW8" s="11"/>
      <c r="GX8" s="12"/>
      <c r="GY8" s="12"/>
      <c r="GZ8" s="11">
        <v>152</v>
      </c>
      <c r="HA8" s="13">
        <v>7604.85</v>
      </c>
      <c r="HB8" s="11">
        <v>6</v>
      </c>
      <c r="HC8" s="11">
        <v>1105</v>
      </c>
      <c r="HD8" s="13">
        <v>55052.68</v>
      </c>
      <c r="HE8" s="11">
        <v>24</v>
      </c>
      <c r="HF8" s="12">
        <v>-0.8624</v>
      </c>
      <c r="HG8" s="12">
        <v>-0.8619</v>
      </c>
      <c r="HH8" s="11">
        <v>7</v>
      </c>
      <c r="HI8" s="13">
        <v>368.05</v>
      </c>
      <c r="HJ8" s="11">
        <v>35</v>
      </c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>
        <v>2</v>
      </c>
      <c r="IA8" s="11"/>
      <c r="IB8" s="13"/>
      <c r="IC8" s="11"/>
      <c r="ID8" s="12"/>
      <c r="IE8" s="12"/>
      <c r="IF8" s="11"/>
      <c r="IG8" s="13"/>
      <c r="IH8" s="11">
        <v>14</v>
      </c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>
        <v>35</v>
      </c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>
        <v>4533</v>
      </c>
      <c r="KS8" s="11">
        <v>541</v>
      </c>
      <c r="KT8" s="11"/>
      <c r="KU8" s="11"/>
      <c r="KV8" s="11"/>
      <c r="KW8" s="11"/>
      <c r="KX8" s="11"/>
      <c r="KY8" s="11"/>
      <c r="KZ8" s="11">
        <v>10</v>
      </c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>
        <v>460</v>
      </c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>
        <v>300</v>
      </c>
      <c r="MB8" s="11"/>
      <c r="MC8" s="11"/>
      <c r="MD8" s="11">
        <v>500</v>
      </c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>
        <v>630</v>
      </c>
      <c r="NL8" s="11"/>
      <c r="NM8" s="11"/>
      <c r="NN8" s="11"/>
      <c r="NO8" s="11"/>
      <c r="NP8" s="11"/>
      <c r="NQ8" s="11"/>
      <c r="NR8" s="11"/>
      <c r="NS8" s="11"/>
      <c r="NT8" s="11"/>
    </row>
    <row r="9">
      <c r="A9" s="10" t="s">
        <v>149</v>
      </c>
      <c r="B9" s="10" t="s">
        <v>156</v>
      </c>
      <c r="C9" s="10" t="s">
        <v>157</v>
      </c>
      <c r="D9" s="11">
        <v>142</v>
      </c>
      <c r="E9" s="11">
        <f>=ROUNDDOWN(35.5,0)</f>
      </c>
      <c r="F9" s="11"/>
      <c r="G9" s="12">
        <v>1</v>
      </c>
      <c r="H9" s="11"/>
      <c r="I9" s="11">
        <f>=ROUNDDOWN({0},0)</f>
      </c>
      <c r="J9" s="11"/>
      <c r="K9" s="12"/>
      <c r="L9" s="11">
        <v>82</v>
      </c>
      <c r="M9" s="13">
        <v>1420.65</v>
      </c>
      <c r="N9" s="11">
        <v>2</v>
      </c>
      <c r="O9" s="14">
        <v>710.32</v>
      </c>
      <c r="P9" s="11">
        <v>17</v>
      </c>
      <c r="Q9" s="13">
        <v>272.98</v>
      </c>
      <c r="R9" s="11">
        <v>2</v>
      </c>
      <c r="S9" s="14">
        <v>136.49</v>
      </c>
      <c r="T9" s="12">
        <v>3.8235</v>
      </c>
      <c r="U9" s="12">
        <v>4.2042</v>
      </c>
      <c r="V9" s="12"/>
      <c r="W9" s="12">
        <v>4.2042</v>
      </c>
      <c r="X9" s="11"/>
      <c r="Y9" s="13"/>
      <c r="Z9" s="11"/>
      <c r="AA9" s="11"/>
      <c r="AB9" s="13"/>
      <c r="AC9" s="11"/>
      <c r="AD9" s="12"/>
      <c r="AE9" s="12"/>
      <c r="AF9" s="11">
        <v>2</v>
      </c>
      <c r="AG9" s="13">
        <v>35.1</v>
      </c>
      <c r="AH9" s="11">
        <v>2</v>
      </c>
      <c r="AI9" s="11"/>
      <c r="AJ9" s="13"/>
      <c r="AK9" s="11"/>
      <c r="AL9" s="12"/>
      <c r="AM9" s="12"/>
      <c r="AN9" s="11">
        <v>2</v>
      </c>
      <c r="AO9" s="13">
        <v>36.4</v>
      </c>
      <c r="AP9" s="11">
        <v>2</v>
      </c>
      <c r="AQ9" s="11"/>
      <c r="AR9" s="13"/>
      <c r="AS9" s="11"/>
      <c r="AT9" s="12"/>
      <c r="AU9" s="12"/>
      <c r="AV9" s="11">
        <v>46</v>
      </c>
      <c r="AW9" s="13">
        <v>900.63</v>
      </c>
      <c r="AX9" s="11">
        <v>2</v>
      </c>
      <c r="AY9" s="11">
        <v>15</v>
      </c>
      <c r="AZ9" s="13">
        <v>258.84</v>
      </c>
      <c r="BA9" s="11">
        <v>2</v>
      </c>
      <c r="BB9" s="12">
        <v>2.0667</v>
      </c>
      <c r="BC9" s="12">
        <v>2.4795</v>
      </c>
      <c r="BD9" s="11">
        <v>14</v>
      </c>
      <c r="BE9" s="13">
        <v>211.26</v>
      </c>
      <c r="BF9" s="11">
        <v>2</v>
      </c>
      <c r="BG9" s="11"/>
      <c r="BH9" s="13"/>
      <c r="BI9" s="11"/>
      <c r="BJ9" s="12"/>
      <c r="BK9" s="12"/>
      <c r="BL9" s="11"/>
      <c r="BM9" s="13"/>
      <c r="BN9" s="11"/>
      <c r="BO9" s="11"/>
      <c r="BP9" s="13"/>
      <c r="BQ9" s="11"/>
      <c r="BR9" s="12"/>
      <c r="BS9" s="12"/>
      <c r="BT9" s="11"/>
      <c r="BU9" s="13"/>
      <c r="BV9" s="11"/>
      <c r="BW9" s="11"/>
      <c r="BX9" s="13"/>
      <c r="BY9" s="11"/>
      <c r="BZ9" s="12"/>
      <c r="CA9" s="12"/>
      <c r="CB9" s="11">
        <v>11</v>
      </c>
      <c r="CC9" s="13">
        <v>187.77</v>
      </c>
      <c r="CD9" s="11">
        <v>2</v>
      </c>
      <c r="CE9" s="11"/>
      <c r="CF9" s="13"/>
      <c r="CG9" s="11"/>
      <c r="CH9" s="12"/>
      <c r="CI9" s="12"/>
      <c r="CJ9" s="11"/>
      <c r="CK9" s="13"/>
      <c r="CL9" s="11"/>
      <c r="CM9" s="11"/>
      <c r="CN9" s="13"/>
      <c r="CO9" s="11"/>
      <c r="CP9" s="12"/>
      <c r="CQ9" s="12"/>
      <c r="CR9" s="11"/>
      <c r="CS9" s="13"/>
      <c r="CT9" s="11"/>
      <c r="CU9" s="11"/>
      <c r="CV9" s="13"/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>
        <v>2</v>
      </c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>
        <v>7</v>
      </c>
      <c r="GK9" s="13">
        <v>49.49</v>
      </c>
      <c r="GL9" s="11">
        <v>2</v>
      </c>
      <c r="GM9" s="11">
        <v>2</v>
      </c>
      <c r="GN9" s="13">
        <v>14.14</v>
      </c>
      <c r="GO9" s="11">
        <v>2</v>
      </c>
      <c r="GP9" s="12">
        <v>2.5</v>
      </c>
      <c r="GQ9" s="12">
        <v>2.5</v>
      </c>
      <c r="GR9" s="11"/>
      <c r="GS9" s="13"/>
      <c r="GT9" s="11">
        <v>2</v>
      </c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>
        <v>2</v>
      </c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>
        <v>2</v>
      </c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>
        <v>142</v>
      </c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</row>
    <row r="10">
      <c r="A10" s="10" t="s">
        <v>149</v>
      </c>
      <c r="B10" s="10" t="s">
        <v>156</v>
      </c>
      <c r="C10" s="10" t="s">
        <v>152</v>
      </c>
      <c r="D10" s="11">
        <v>314</v>
      </c>
      <c r="E10" s="11">
        <f>=ROUNDDOWN(52.3333333333333,0)</f>
      </c>
      <c r="F10" s="11"/>
      <c r="G10" s="12">
        <v>1</v>
      </c>
      <c r="H10" s="11"/>
      <c r="I10" s="11">
        <f>=ROUNDDOWN({0},0)</f>
      </c>
      <c r="J10" s="11"/>
      <c r="K10" s="12"/>
      <c r="L10" s="11">
        <v>129</v>
      </c>
      <c r="M10" s="13">
        <v>10663.39</v>
      </c>
      <c r="N10" s="11">
        <v>4</v>
      </c>
      <c r="O10" s="14">
        <v>2665.85</v>
      </c>
      <c r="P10" s="11">
        <v>24</v>
      </c>
      <c r="Q10" s="13">
        <v>1891.13</v>
      </c>
      <c r="R10" s="11">
        <v>4</v>
      </c>
      <c r="S10" s="14">
        <v>472.78</v>
      </c>
      <c r="T10" s="12">
        <v>4.375</v>
      </c>
      <c r="U10" s="12">
        <v>4.6386</v>
      </c>
      <c r="V10" s="12"/>
      <c r="W10" s="12">
        <v>4.6387</v>
      </c>
      <c r="X10" s="11"/>
      <c r="Y10" s="13"/>
      <c r="Z10" s="11">
        <v>4</v>
      </c>
      <c r="AA10" s="11"/>
      <c r="AB10" s="13"/>
      <c r="AC10" s="11"/>
      <c r="AD10" s="12"/>
      <c r="AE10" s="12"/>
      <c r="AF10" s="11">
        <v>4</v>
      </c>
      <c r="AG10" s="13">
        <v>366.8</v>
      </c>
      <c r="AH10" s="11">
        <v>4</v>
      </c>
      <c r="AI10" s="11"/>
      <c r="AJ10" s="13"/>
      <c r="AK10" s="11"/>
      <c r="AL10" s="12"/>
      <c r="AM10" s="12"/>
      <c r="AN10" s="11">
        <v>14</v>
      </c>
      <c r="AO10" s="13">
        <v>1301.25</v>
      </c>
      <c r="AP10" s="11">
        <v>4</v>
      </c>
      <c r="AQ10" s="11"/>
      <c r="AR10" s="13"/>
      <c r="AS10" s="11"/>
      <c r="AT10" s="12"/>
      <c r="AU10" s="12"/>
      <c r="AV10" s="11">
        <v>40</v>
      </c>
      <c r="AW10" s="13">
        <v>3457.7</v>
      </c>
      <c r="AX10" s="11">
        <v>4</v>
      </c>
      <c r="AY10" s="11">
        <v>20</v>
      </c>
      <c r="AZ10" s="13">
        <v>1702.48</v>
      </c>
      <c r="BA10" s="11">
        <v>4</v>
      </c>
      <c r="BB10" s="12">
        <v>1</v>
      </c>
      <c r="BC10" s="12">
        <v>1.031</v>
      </c>
      <c r="BD10" s="11">
        <v>32</v>
      </c>
      <c r="BE10" s="13">
        <v>2506.06</v>
      </c>
      <c r="BF10" s="11">
        <v>4</v>
      </c>
      <c r="BG10" s="11"/>
      <c r="BH10" s="13"/>
      <c r="BI10" s="11"/>
      <c r="BJ10" s="12"/>
      <c r="BK10" s="12"/>
      <c r="BL10" s="11"/>
      <c r="BM10" s="13"/>
      <c r="BN10" s="11"/>
      <c r="BO10" s="11"/>
      <c r="BP10" s="13"/>
      <c r="BQ10" s="11"/>
      <c r="BR10" s="12"/>
      <c r="BS10" s="12"/>
      <c r="BT10" s="11"/>
      <c r="BU10" s="13"/>
      <c r="BV10" s="11"/>
      <c r="BW10" s="11"/>
      <c r="BX10" s="13"/>
      <c r="BY10" s="11"/>
      <c r="BZ10" s="12"/>
      <c r="CA10" s="12"/>
      <c r="CB10" s="11">
        <v>30</v>
      </c>
      <c r="CC10" s="13">
        <v>2571.19</v>
      </c>
      <c r="CD10" s="11">
        <v>4</v>
      </c>
      <c r="CE10" s="11"/>
      <c r="CF10" s="13"/>
      <c r="CG10" s="11"/>
      <c r="CH10" s="12"/>
      <c r="CI10" s="12"/>
      <c r="CJ10" s="11"/>
      <c r="CK10" s="13"/>
      <c r="CL10" s="11"/>
      <c r="CM10" s="11"/>
      <c r="CN10" s="13"/>
      <c r="CO10" s="11"/>
      <c r="CP10" s="12"/>
      <c r="CQ10" s="12"/>
      <c r="CR10" s="11"/>
      <c r="CS10" s="13"/>
      <c r="CT10" s="11"/>
      <c r="CU10" s="11"/>
      <c r="CV10" s="13"/>
      <c r="CW10" s="11"/>
      <c r="CX10" s="12"/>
      <c r="CY10" s="12"/>
      <c r="CZ10" s="11"/>
      <c r="DA10" s="13"/>
      <c r="DB10" s="11"/>
      <c r="DC10" s="11"/>
      <c r="DD10" s="13"/>
      <c r="DE10" s="11"/>
      <c r="DF10" s="12"/>
      <c r="DG10" s="12"/>
      <c r="DH10" s="11"/>
      <c r="DI10" s="13"/>
      <c r="DJ10" s="11"/>
      <c r="DK10" s="11"/>
      <c r="DL10" s="13"/>
      <c r="DM10" s="11"/>
      <c r="DN10" s="12"/>
      <c r="DO10" s="12"/>
      <c r="DP10" s="11"/>
      <c r="DQ10" s="13"/>
      <c r="DR10" s="11"/>
      <c r="DS10" s="11"/>
      <c r="DT10" s="13"/>
      <c r="DU10" s="11"/>
      <c r="DV10" s="12"/>
      <c r="DW10" s="12"/>
      <c r="DX10" s="11"/>
      <c r="DY10" s="13"/>
      <c r="DZ10" s="11"/>
      <c r="EA10" s="11"/>
      <c r="EB10" s="13"/>
      <c r="EC10" s="11"/>
      <c r="ED10" s="12"/>
      <c r="EE10" s="12"/>
      <c r="EF10" s="11"/>
      <c r="EG10" s="13"/>
      <c r="EH10" s="11"/>
      <c r="EI10" s="11"/>
      <c r="EJ10" s="13"/>
      <c r="EK10" s="11"/>
      <c r="EL10" s="12"/>
      <c r="EM10" s="12"/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/>
      <c r="FE10" s="13"/>
      <c r="FF10" s="11"/>
      <c r="FG10" s="11"/>
      <c r="FH10" s="13"/>
      <c r="FI10" s="11"/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>
        <v>4</v>
      </c>
      <c r="FW10" s="11"/>
      <c r="FX10" s="13"/>
      <c r="FY10" s="11"/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>
        <v>8</v>
      </c>
      <c r="GK10" s="13">
        <v>349.02</v>
      </c>
      <c r="GL10" s="11">
        <v>4</v>
      </c>
      <c r="GM10" s="11">
        <v>4</v>
      </c>
      <c r="GN10" s="13">
        <v>188.65</v>
      </c>
      <c r="GO10" s="11">
        <v>4</v>
      </c>
      <c r="GP10" s="12">
        <v>1</v>
      </c>
      <c r="GQ10" s="12">
        <v>0.8501</v>
      </c>
      <c r="GR10" s="11"/>
      <c r="GS10" s="13"/>
      <c r="GT10" s="11">
        <v>4</v>
      </c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>
        <v>1</v>
      </c>
      <c r="HI10" s="13">
        <v>111.37</v>
      </c>
      <c r="HJ10" s="11">
        <v>4</v>
      </c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>
        <v>4</v>
      </c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  <c r="KR10" s="11">
        <v>314</v>
      </c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</row>
    <row r="11">
      <c r="A11" s="10" t="s">
        <v>149</v>
      </c>
      <c r="B11" s="10" t="s">
        <v>156</v>
      </c>
      <c r="C11" s="10" t="s">
        <v>153</v>
      </c>
      <c r="D11" s="11">
        <v>1122</v>
      </c>
      <c r="E11" s="11">
        <f>=ROUNDDOWN(59.0526315789474,0)</f>
      </c>
      <c r="F11" s="11"/>
      <c r="G11" s="12">
        <v>1</v>
      </c>
      <c r="H11" s="11"/>
      <c r="I11" s="11">
        <f>=ROUNDDOWN({0},0)</f>
      </c>
      <c r="J11" s="11"/>
      <c r="K11" s="12"/>
      <c r="L11" s="11">
        <v>259</v>
      </c>
      <c r="M11" s="13">
        <v>21112.61</v>
      </c>
      <c r="N11" s="11">
        <v>6</v>
      </c>
      <c r="O11" s="14">
        <v>3518.77</v>
      </c>
      <c r="P11" s="11">
        <v>27</v>
      </c>
      <c r="Q11" s="13">
        <v>2080.54</v>
      </c>
      <c r="R11" s="11">
        <v>6</v>
      </c>
      <c r="S11" s="14">
        <v>346.76</v>
      </c>
      <c r="T11" s="12">
        <v>8.5926</v>
      </c>
      <c r="U11" s="12">
        <v>9.1477</v>
      </c>
      <c r="V11" s="12"/>
      <c r="W11" s="12">
        <v>9.1476</v>
      </c>
      <c r="X11" s="11"/>
      <c r="Y11" s="13"/>
      <c r="Z11" s="11"/>
      <c r="AA11" s="11"/>
      <c r="AB11" s="13"/>
      <c r="AC11" s="11"/>
      <c r="AD11" s="12"/>
      <c r="AE11" s="12"/>
      <c r="AF11" s="11">
        <v>23</v>
      </c>
      <c r="AG11" s="13">
        <v>1949.71</v>
      </c>
      <c r="AH11" s="11">
        <v>6</v>
      </c>
      <c r="AI11" s="11"/>
      <c r="AJ11" s="13"/>
      <c r="AK11" s="11"/>
      <c r="AL11" s="12"/>
      <c r="AM11" s="12"/>
      <c r="AN11" s="11">
        <v>110</v>
      </c>
      <c r="AO11" s="13">
        <v>9528.78</v>
      </c>
      <c r="AP11" s="11">
        <v>6</v>
      </c>
      <c r="AQ11" s="11"/>
      <c r="AR11" s="13"/>
      <c r="AS11" s="11"/>
      <c r="AT11" s="12"/>
      <c r="AU11" s="12"/>
      <c r="AV11" s="11">
        <v>67</v>
      </c>
      <c r="AW11" s="13">
        <v>5317.11</v>
      </c>
      <c r="AX11" s="11">
        <v>6</v>
      </c>
      <c r="AY11" s="11">
        <v>22</v>
      </c>
      <c r="AZ11" s="13">
        <v>1895.46</v>
      </c>
      <c r="BA11" s="11">
        <v>6</v>
      </c>
      <c r="BB11" s="12">
        <v>2.0455</v>
      </c>
      <c r="BC11" s="12">
        <v>1.8052</v>
      </c>
      <c r="BD11" s="11">
        <v>20</v>
      </c>
      <c r="BE11" s="13">
        <v>1473.74</v>
      </c>
      <c r="BF11" s="11">
        <v>6</v>
      </c>
      <c r="BG11" s="11"/>
      <c r="BH11" s="13"/>
      <c r="BI11" s="11"/>
      <c r="BJ11" s="12"/>
      <c r="BK11" s="12"/>
      <c r="BL11" s="11"/>
      <c r="BM11" s="13"/>
      <c r="BN11" s="11"/>
      <c r="BO11" s="11"/>
      <c r="BP11" s="13"/>
      <c r="BQ11" s="11"/>
      <c r="BR11" s="12"/>
      <c r="BS11" s="12"/>
      <c r="BT11" s="11"/>
      <c r="BU11" s="13"/>
      <c r="BV11" s="11"/>
      <c r="BW11" s="11"/>
      <c r="BX11" s="13"/>
      <c r="BY11" s="11"/>
      <c r="BZ11" s="12"/>
      <c r="CA11" s="12"/>
      <c r="CB11" s="11">
        <v>26</v>
      </c>
      <c r="CC11" s="13">
        <v>2177.06</v>
      </c>
      <c r="CD11" s="11">
        <v>6</v>
      </c>
      <c r="CE11" s="11"/>
      <c r="CF11" s="13"/>
      <c r="CG11" s="11"/>
      <c r="CH11" s="12"/>
      <c r="CI11" s="12"/>
      <c r="CJ11" s="11"/>
      <c r="CK11" s="13"/>
      <c r="CL11" s="11"/>
      <c r="CM11" s="11"/>
      <c r="CN11" s="13"/>
      <c r="CO11" s="11"/>
      <c r="CP11" s="12"/>
      <c r="CQ11" s="12"/>
      <c r="CR11" s="11"/>
      <c r="CS11" s="13"/>
      <c r="CT11" s="11"/>
      <c r="CU11" s="11"/>
      <c r="CV11" s="13"/>
      <c r="CW11" s="11"/>
      <c r="CX11" s="12"/>
      <c r="CY11" s="12"/>
      <c r="CZ11" s="11"/>
      <c r="DA11" s="13"/>
      <c r="DB11" s="11"/>
      <c r="DC11" s="11"/>
      <c r="DD11" s="13"/>
      <c r="DE11" s="11"/>
      <c r="DF11" s="12"/>
      <c r="DG11" s="12"/>
      <c r="DH11" s="11"/>
      <c r="DI11" s="13"/>
      <c r="DJ11" s="11"/>
      <c r="DK11" s="11"/>
      <c r="DL11" s="13"/>
      <c r="DM11" s="11"/>
      <c r="DN11" s="12"/>
      <c r="DO11" s="12"/>
      <c r="DP11" s="11"/>
      <c r="DQ11" s="13"/>
      <c r="DR11" s="11"/>
      <c r="DS11" s="11"/>
      <c r="DT11" s="13"/>
      <c r="DU11" s="11"/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>
        <v>1</v>
      </c>
      <c r="FU11" s="13">
        <v>99.99</v>
      </c>
      <c r="FV11" s="11">
        <v>6</v>
      </c>
      <c r="FW11" s="11"/>
      <c r="FX11" s="13"/>
      <c r="FY11" s="11"/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>
        <v>11</v>
      </c>
      <c r="GK11" s="13">
        <v>454.85</v>
      </c>
      <c r="GL11" s="11">
        <v>6</v>
      </c>
      <c r="GM11" s="11">
        <v>5</v>
      </c>
      <c r="GN11" s="13">
        <v>185.08</v>
      </c>
      <c r="GO11" s="11">
        <v>6</v>
      </c>
      <c r="GP11" s="12">
        <v>1.2</v>
      </c>
      <c r="GQ11" s="12">
        <v>1.4576</v>
      </c>
      <c r="GR11" s="11"/>
      <c r="GS11" s="13"/>
      <c r="GT11" s="11">
        <v>6</v>
      </c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>
        <v>1</v>
      </c>
      <c r="HI11" s="13">
        <v>111.37</v>
      </c>
      <c r="HJ11" s="11">
        <v>2</v>
      </c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>
        <v>6</v>
      </c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  <c r="KR11" s="11">
        <v>1122</v>
      </c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</row>
    <row r="12">
      <c r="A12" s="10" t="s">
        <v>149</v>
      </c>
      <c r="B12" s="10" t="s">
        <v>156</v>
      </c>
      <c r="C12" s="10" t="s">
        <v>158</v>
      </c>
      <c r="D12" s="11">
        <v>127</v>
      </c>
      <c r="E12" s="11">
        <f>=ROUNDDOWN(31.75,0)</f>
      </c>
      <c r="F12" s="11"/>
      <c r="G12" s="12">
        <v>1</v>
      </c>
      <c r="H12" s="11"/>
      <c r="I12" s="11">
        <f>=ROUNDDOWN({0},0)</f>
      </c>
      <c r="J12" s="11"/>
      <c r="K12" s="12"/>
      <c r="L12" s="11">
        <v>87</v>
      </c>
      <c r="M12" s="13">
        <v>1749.01</v>
      </c>
      <c r="N12" s="11">
        <v>1</v>
      </c>
      <c r="O12" s="14">
        <v>1749.01</v>
      </c>
      <c r="P12" s="11">
        <v>21</v>
      </c>
      <c r="Q12" s="13">
        <v>406.94</v>
      </c>
      <c r="R12" s="11">
        <v>1</v>
      </c>
      <c r="S12" s="14">
        <v>406.94</v>
      </c>
      <c r="T12" s="12">
        <v>3.1429</v>
      </c>
      <c r="U12" s="12">
        <v>3.298</v>
      </c>
      <c r="V12" s="12"/>
      <c r="W12" s="12">
        <v>3.298</v>
      </c>
      <c r="X12" s="11"/>
      <c r="Y12" s="13"/>
      <c r="Z12" s="11"/>
      <c r="AA12" s="11"/>
      <c r="AB12" s="13"/>
      <c r="AC12" s="11"/>
      <c r="AD12" s="12"/>
      <c r="AE12" s="12"/>
      <c r="AF12" s="11">
        <v>20</v>
      </c>
      <c r="AG12" s="13">
        <v>421.2</v>
      </c>
      <c r="AH12" s="11">
        <v>1</v>
      </c>
      <c r="AI12" s="11"/>
      <c r="AJ12" s="13"/>
      <c r="AK12" s="11"/>
      <c r="AL12" s="12"/>
      <c r="AM12" s="12"/>
      <c r="AN12" s="11">
        <v>16</v>
      </c>
      <c r="AO12" s="13">
        <v>349.44</v>
      </c>
      <c r="AP12" s="11">
        <v>1</v>
      </c>
      <c r="AQ12" s="11"/>
      <c r="AR12" s="13"/>
      <c r="AS12" s="11"/>
      <c r="AT12" s="12"/>
      <c r="AU12" s="12"/>
      <c r="AV12" s="11">
        <v>8</v>
      </c>
      <c r="AW12" s="13">
        <v>158.93</v>
      </c>
      <c r="AX12" s="11">
        <v>1</v>
      </c>
      <c r="AY12" s="11">
        <v>19</v>
      </c>
      <c r="AZ12" s="13">
        <v>388.4</v>
      </c>
      <c r="BA12" s="11">
        <v>1</v>
      </c>
      <c r="BB12" s="12">
        <v>-0.5789</v>
      </c>
      <c r="BC12" s="12">
        <v>-0.5908</v>
      </c>
      <c r="BD12" s="11">
        <v>23</v>
      </c>
      <c r="BE12" s="13">
        <v>421.24</v>
      </c>
      <c r="BF12" s="11">
        <v>1</v>
      </c>
      <c r="BG12" s="11"/>
      <c r="BH12" s="13"/>
      <c r="BI12" s="11"/>
      <c r="BJ12" s="12"/>
      <c r="BK12" s="12"/>
      <c r="BL12" s="11"/>
      <c r="BM12" s="13"/>
      <c r="BN12" s="11"/>
      <c r="BO12" s="11"/>
      <c r="BP12" s="13"/>
      <c r="BQ12" s="11"/>
      <c r="BR12" s="12"/>
      <c r="BS12" s="12"/>
      <c r="BT12" s="11"/>
      <c r="BU12" s="13"/>
      <c r="BV12" s="11"/>
      <c r="BW12" s="11"/>
      <c r="BX12" s="13"/>
      <c r="BY12" s="11"/>
      <c r="BZ12" s="12"/>
      <c r="CA12" s="12"/>
      <c r="CB12" s="11">
        <v>19</v>
      </c>
      <c r="CC12" s="13">
        <v>388.93</v>
      </c>
      <c r="CD12" s="11">
        <v>1</v>
      </c>
      <c r="CE12" s="11"/>
      <c r="CF12" s="13"/>
      <c r="CG12" s="11"/>
      <c r="CH12" s="12"/>
      <c r="CI12" s="12"/>
      <c r="CJ12" s="11"/>
      <c r="CK12" s="13"/>
      <c r="CL12" s="11"/>
      <c r="CM12" s="11"/>
      <c r="CN12" s="13"/>
      <c r="CO12" s="11"/>
      <c r="CP12" s="12"/>
      <c r="CQ12" s="12"/>
      <c r="CR12" s="11"/>
      <c r="CS12" s="13"/>
      <c r="CT12" s="11"/>
      <c r="CU12" s="11"/>
      <c r="CV12" s="13"/>
      <c r="CW12" s="11"/>
      <c r="CX12" s="12"/>
      <c r="CY12" s="12"/>
      <c r="CZ12" s="11"/>
      <c r="DA12" s="13"/>
      <c r="DB12" s="11"/>
      <c r="DC12" s="11"/>
      <c r="DD12" s="13"/>
      <c r="DE12" s="11"/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>
        <v>1</v>
      </c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>
        <v>1</v>
      </c>
      <c r="GK12" s="13">
        <v>9.27</v>
      </c>
      <c r="GL12" s="11">
        <v>1</v>
      </c>
      <c r="GM12" s="11">
        <v>2</v>
      </c>
      <c r="GN12" s="13">
        <v>18.54</v>
      </c>
      <c r="GO12" s="11">
        <v>1</v>
      </c>
      <c r="GP12" s="12">
        <v>-0.5</v>
      </c>
      <c r="GQ12" s="12">
        <v>-0.5</v>
      </c>
      <c r="GR12" s="11"/>
      <c r="GS12" s="13"/>
      <c r="GT12" s="11">
        <v>1</v>
      </c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>
        <v>1</v>
      </c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>
        <v>1</v>
      </c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  <c r="KR12" s="11">
        <v>127</v>
      </c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</row>
    <row r="13">
      <c r="A13" s="10" t="s">
        <v>149</v>
      </c>
      <c r="B13" s="10" t="s">
        <v>159</v>
      </c>
      <c r="C13" s="10" t="s">
        <v>155</v>
      </c>
      <c r="D13" s="11">
        <v>1705</v>
      </c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>
        <v>557</v>
      </c>
      <c r="M13" s="13">
        <v>34945.66</v>
      </c>
      <c r="N13" s="11">
        <v>13</v>
      </c>
      <c r="O13" s="14">
        <v>2688.13</v>
      </c>
      <c r="P13" s="11">
        <v>89</v>
      </c>
      <c r="Q13" s="13">
        <v>4651.59</v>
      </c>
      <c r="R13" s="11">
        <v>13</v>
      </c>
      <c r="S13" s="14">
        <v>357.81</v>
      </c>
      <c r="T13" s="12">
        <v>5.2584</v>
      </c>
      <c r="U13" s="12">
        <v>6.5126</v>
      </c>
      <c r="V13" s="12"/>
      <c r="W13" s="12">
        <v>6.5127</v>
      </c>
      <c r="X13" s="11"/>
      <c r="Y13" s="13"/>
      <c r="Z13" s="11">
        <v>4</v>
      </c>
      <c r="AA13" s="11"/>
      <c r="AB13" s="13"/>
      <c r="AC13" s="11"/>
      <c r="AD13" s="12"/>
      <c r="AE13" s="12"/>
      <c r="AF13" s="11">
        <v>49</v>
      </c>
      <c r="AG13" s="13">
        <v>2772.81</v>
      </c>
      <c r="AH13" s="11">
        <v>13</v>
      </c>
      <c r="AI13" s="11"/>
      <c r="AJ13" s="13"/>
      <c r="AK13" s="11"/>
      <c r="AL13" s="12"/>
      <c r="AM13" s="12"/>
      <c r="AN13" s="11">
        <v>142</v>
      </c>
      <c r="AO13" s="13">
        <v>11215.87</v>
      </c>
      <c r="AP13" s="11">
        <v>13</v>
      </c>
      <c r="AQ13" s="11"/>
      <c r="AR13" s="13"/>
      <c r="AS13" s="11"/>
      <c r="AT13" s="12"/>
      <c r="AU13" s="12"/>
      <c r="AV13" s="11">
        <v>161</v>
      </c>
      <c r="AW13" s="13">
        <v>9834.37</v>
      </c>
      <c r="AX13" s="11">
        <v>13</v>
      </c>
      <c r="AY13" s="11">
        <v>76</v>
      </c>
      <c r="AZ13" s="13">
        <v>4245.18</v>
      </c>
      <c r="BA13" s="11">
        <v>13</v>
      </c>
      <c r="BB13" s="12">
        <v>1.1184</v>
      </c>
      <c r="BC13" s="12">
        <v>1.3166</v>
      </c>
      <c r="BD13" s="11">
        <v>89</v>
      </c>
      <c r="BE13" s="13">
        <v>4612.3</v>
      </c>
      <c r="BF13" s="11">
        <v>13</v>
      </c>
      <c r="BG13" s="11"/>
      <c r="BH13" s="13"/>
      <c r="BI13" s="11"/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/>
      <c r="BU13" s="13"/>
      <c r="BV13" s="11"/>
      <c r="BW13" s="11"/>
      <c r="BX13" s="13"/>
      <c r="BY13" s="11"/>
      <c r="BZ13" s="12"/>
      <c r="CA13" s="12"/>
      <c r="CB13" s="11">
        <v>86</v>
      </c>
      <c r="CC13" s="13">
        <v>5324.95</v>
      </c>
      <c r="CD13" s="11">
        <v>13</v>
      </c>
      <c r="CE13" s="11"/>
      <c r="CF13" s="13"/>
      <c r="CG13" s="11"/>
      <c r="CH13" s="12"/>
      <c r="CI13" s="12"/>
      <c r="CJ13" s="11"/>
      <c r="CK13" s="13"/>
      <c r="CL13" s="11"/>
      <c r="CM13" s="11"/>
      <c r="CN13" s="13"/>
      <c r="CO13" s="11"/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/>
      <c r="DC13" s="11"/>
      <c r="DD13" s="13"/>
      <c r="DE13" s="11"/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>
        <v>1</v>
      </c>
      <c r="FU13" s="13">
        <v>99.99</v>
      </c>
      <c r="FV13" s="11">
        <v>13</v>
      </c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>
        <v>27</v>
      </c>
      <c r="GK13" s="13">
        <v>862.63</v>
      </c>
      <c r="GL13" s="11">
        <v>13</v>
      </c>
      <c r="GM13" s="11">
        <v>13</v>
      </c>
      <c r="GN13" s="13">
        <v>406.41</v>
      </c>
      <c r="GO13" s="11">
        <v>13</v>
      </c>
      <c r="GP13" s="12">
        <v>1.0769</v>
      </c>
      <c r="GQ13" s="12">
        <v>1.1226</v>
      </c>
      <c r="GR13" s="11"/>
      <c r="GS13" s="13"/>
      <c r="GT13" s="11">
        <v>13</v>
      </c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>
        <v>2</v>
      </c>
      <c r="HI13" s="13">
        <v>222.74</v>
      </c>
      <c r="HJ13" s="11">
        <v>9</v>
      </c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>
        <v>13</v>
      </c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  <c r="KR13" s="11">
        <v>1705</v>
      </c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</row>
    <row r="14">
      <c r="A14" s="10" t="s">
        <v>149</v>
      </c>
      <c r="B14" s="10" t="s">
        <v>160</v>
      </c>
      <c r="C14" s="10" t="s">
        <v>157</v>
      </c>
      <c r="D14" s="11">
        <v>902</v>
      </c>
      <c r="E14" s="11">
        <f>=ROUNDDOWN(75.1666666666667,0)</f>
      </c>
      <c r="F14" s="11"/>
      <c r="G14" s="12">
        <v>1</v>
      </c>
      <c r="H14" s="11"/>
      <c r="I14" s="11">
        <f>=ROUNDDOWN({0},0)</f>
      </c>
      <c r="J14" s="11"/>
      <c r="K14" s="12"/>
      <c r="L14" s="11">
        <v>322</v>
      </c>
      <c r="M14" s="13">
        <v>6996.99</v>
      </c>
      <c r="N14" s="11">
        <v>6</v>
      </c>
      <c r="O14" s="14">
        <v>1166.16</v>
      </c>
      <c r="P14" s="11">
        <v>31</v>
      </c>
      <c r="Q14" s="13">
        <v>532.38</v>
      </c>
      <c r="R14" s="11">
        <v>6</v>
      </c>
      <c r="S14" s="14">
        <v>88.73</v>
      </c>
      <c r="T14" s="12">
        <v>9.3871</v>
      </c>
      <c r="U14" s="12">
        <v>12.1428</v>
      </c>
      <c r="V14" s="12"/>
      <c r="W14" s="12">
        <v>12.1428</v>
      </c>
      <c r="X14" s="11"/>
      <c r="Y14" s="13"/>
      <c r="Z14" s="11"/>
      <c r="AA14" s="11"/>
      <c r="AB14" s="13"/>
      <c r="AC14" s="11"/>
      <c r="AD14" s="12"/>
      <c r="AE14" s="12"/>
      <c r="AF14" s="11">
        <v>17</v>
      </c>
      <c r="AG14" s="13">
        <v>477.36</v>
      </c>
      <c r="AH14" s="11">
        <v>6</v>
      </c>
      <c r="AI14" s="11"/>
      <c r="AJ14" s="13"/>
      <c r="AK14" s="11"/>
      <c r="AL14" s="12"/>
      <c r="AM14" s="12"/>
      <c r="AN14" s="11">
        <v>15</v>
      </c>
      <c r="AO14" s="13">
        <v>436.8</v>
      </c>
      <c r="AP14" s="11">
        <v>6</v>
      </c>
      <c r="AQ14" s="11"/>
      <c r="AR14" s="13"/>
      <c r="AS14" s="11"/>
      <c r="AT14" s="12"/>
      <c r="AU14" s="12"/>
      <c r="AV14" s="11">
        <v>88</v>
      </c>
      <c r="AW14" s="13">
        <v>2613.96</v>
      </c>
      <c r="AX14" s="11">
        <v>6</v>
      </c>
      <c r="AY14" s="11">
        <v>12</v>
      </c>
      <c r="AZ14" s="13">
        <v>358.7</v>
      </c>
      <c r="BA14" s="11">
        <v>6</v>
      </c>
      <c r="BB14" s="12">
        <v>6.3333</v>
      </c>
      <c r="BC14" s="12">
        <v>6.2873</v>
      </c>
      <c r="BD14" s="11">
        <v>69</v>
      </c>
      <c r="BE14" s="13">
        <v>1703</v>
      </c>
      <c r="BF14" s="11">
        <v>6</v>
      </c>
      <c r="BG14" s="11"/>
      <c r="BH14" s="13"/>
      <c r="BI14" s="11"/>
      <c r="BJ14" s="12"/>
      <c r="BK14" s="12"/>
      <c r="BL14" s="11"/>
      <c r="BM14" s="13"/>
      <c r="BN14" s="11"/>
      <c r="BO14" s="11"/>
      <c r="BP14" s="13"/>
      <c r="BQ14" s="11"/>
      <c r="BR14" s="12"/>
      <c r="BS14" s="12"/>
      <c r="BT14" s="11"/>
      <c r="BU14" s="13"/>
      <c r="BV14" s="11"/>
      <c r="BW14" s="11"/>
      <c r="BX14" s="13"/>
      <c r="BY14" s="11"/>
      <c r="BZ14" s="12"/>
      <c r="CA14" s="12"/>
      <c r="CB14" s="11">
        <v>30</v>
      </c>
      <c r="CC14" s="13">
        <v>819</v>
      </c>
      <c r="CD14" s="11">
        <v>6</v>
      </c>
      <c r="CE14" s="11"/>
      <c r="CF14" s="13"/>
      <c r="CG14" s="11"/>
      <c r="CH14" s="12"/>
      <c r="CI14" s="12"/>
      <c r="CJ14" s="11"/>
      <c r="CK14" s="13"/>
      <c r="CL14" s="11"/>
      <c r="CM14" s="11"/>
      <c r="CN14" s="13"/>
      <c r="CO14" s="11"/>
      <c r="CP14" s="12"/>
      <c r="CQ14" s="12"/>
      <c r="CR14" s="11"/>
      <c r="CS14" s="13"/>
      <c r="CT14" s="11"/>
      <c r="CU14" s="11"/>
      <c r="CV14" s="13"/>
      <c r="CW14" s="11"/>
      <c r="CX14" s="12"/>
      <c r="CY14" s="12"/>
      <c r="CZ14" s="11"/>
      <c r="DA14" s="13"/>
      <c r="DB14" s="11"/>
      <c r="DC14" s="11"/>
      <c r="DD14" s="13"/>
      <c r="DE14" s="11"/>
      <c r="DF14" s="12"/>
      <c r="DG14" s="12"/>
      <c r="DH14" s="11"/>
      <c r="DI14" s="13"/>
      <c r="DJ14" s="11"/>
      <c r="DK14" s="11"/>
      <c r="DL14" s="13"/>
      <c r="DM14" s="11"/>
      <c r="DN14" s="12"/>
      <c r="DO14" s="12"/>
      <c r="DP14" s="11"/>
      <c r="DQ14" s="13"/>
      <c r="DR14" s="11"/>
      <c r="DS14" s="11"/>
      <c r="DT14" s="13"/>
      <c r="DU14" s="11"/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>
        <v>6</v>
      </c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>
        <v>103</v>
      </c>
      <c r="GK14" s="13">
        <v>946.87</v>
      </c>
      <c r="GL14" s="11">
        <v>6</v>
      </c>
      <c r="GM14" s="11">
        <v>19</v>
      </c>
      <c r="GN14" s="13">
        <v>173.68</v>
      </c>
      <c r="GO14" s="11">
        <v>6</v>
      </c>
      <c r="GP14" s="12">
        <v>4.4211</v>
      </c>
      <c r="GQ14" s="12">
        <v>4.4518</v>
      </c>
      <c r="GR14" s="11"/>
      <c r="GS14" s="13"/>
      <c r="GT14" s="11">
        <v>6</v>
      </c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>
        <v>6</v>
      </c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>
        <v>6</v>
      </c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  <c r="KR14" s="11">
        <v>902</v>
      </c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</row>
    <row r="15">
      <c r="A15" s="10" t="s">
        <v>149</v>
      </c>
      <c r="B15" s="10" t="s">
        <v>160</v>
      </c>
      <c r="C15" s="10" t="s">
        <v>151</v>
      </c>
      <c r="D15" s="11">
        <v>875</v>
      </c>
      <c r="E15" s="11">
        <f>=ROUNDDOWN(9.06735751295337,0)</f>
      </c>
      <c r="F15" s="11">
        <v>800</v>
      </c>
      <c r="G15" s="12">
        <v>0.9282</v>
      </c>
      <c r="H15" s="11"/>
      <c r="I15" s="11">
        <f>=ROUNDDOWN({0},0)</f>
      </c>
      <c r="J15" s="11"/>
      <c r="K15" s="12"/>
      <c r="L15" s="11">
        <v>1754</v>
      </c>
      <c r="M15" s="13">
        <v>345953.65</v>
      </c>
      <c r="N15" s="11">
        <v>18</v>
      </c>
      <c r="O15" s="14">
        <v>19219.65</v>
      </c>
      <c r="P15" s="11">
        <v>81</v>
      </c>
      <c r="Q15" s="13">
        <v>10971.39</v>
      </c>
      <c r="R15" s="11">
        <v>15</v>
      </c>
      <c r="S15" s="14">
        <v>731.43</v>
      </c>
      <c r="T15" s="12">
        <v>20.6543</v>
      </c>
      <c r="U15" s="12">
        <v>30.5323</v>
      </c>
      <c r="V15" s="12">
        <v>0.2</v>
      </c>
      <c r="W15" s="12">
        <v>25.2768</v>
      </c>
      <c r="X15" s="11">
        <v>8</v>
      </c>
      <c r="Y15" s="13">
        <v>1801.04</v>
      </c>
      <c r="Z15" s="11">
        <v>7</v>
      </c>
      <c r="AA15" s="11"/>
      <c r="AB15" s="13"/>
      <c r="AC15" s="11"/>
      <c r="AD15" s="12"/>
      <c r="AE15" s="12"/>
      <c r="AF15" s="11">
        <v>505</v>
      </c>
      <c r="AG15" s="13">
        <v>111500.63</v>
      </c>
      <c r="AH15" s="11">
        <v>15</v>
      </c>
      <c r="AI15" s="11"/>
      <c r="AJ15" s="13"/>
      <c r="AK15" s="11"/>
      <c r="AL15" s="12"/>
      <c r="AM15" s="12"/>
      <c r="AN15" s="11">
        <v>73</v>
      </c>
      <c r="AO15" s="13">
        <v>16816.07</v>
      </c>
      <c r="AP15" s="11">
        <v>18</v>
      </c>
      <c r="AQ15" s="11"/>
      <c r="AR15" s="13"/>
      <c r="AS15" s="11"/>
      <c r="AT15" s="12"/>
      <c r="AU15" s="12"/>
      <c r="AV15" s="11">
        <v>216</v>
      </c>
      <c r="AW15" s="13">
        <v>49433.45</v>
      </c>
      <c r="AX15" s="11">
        <v>18</v>
      </c>
      <c r="AY15" s="11">
        <v>36</v>
      </c>
      <c r="AZ15" s="13">
        <v>8214.38</v>
      </c>
      <c r="BA15" s="11">
        <v>15</v>
      </c>
      <c r="BB15" s="12">
        <v>5</v>
      </c>
      <c r="BC15" s="12">
        <v>5.0179</v>
      </c>
      <c r="BD15" s="11">
        <v>583</v>
      </c>
      <c r="BE15" s="13">
        <v>109951.14</v>
      </c>
      <c r="BF15" s="11">
        <v>18</v>
      </c>
      <c r="BG15" s="11"/>
      <c r="BH15" s="13"/>
      <c r="BI15" s="11"/>
      <c r="BJ15" s="12"/>
      <c r="BK15" s="12"/>
      <c r="BL15" s="11"/>
      <c r="BM15" s="13"/>
      <c r="BN15" s="11"/>
      <c r="BO15" s="11"/>
      <c r="BP15" s="13"/>
      <c r="BQ15" s="11"/>
      <c r="BR15" s="12"/>
      <c r="BS15" s="12"/>
      <c r="BT15" s="11"/>
      <c r="BU15" s="13"/>
      <c r="BV15" s="11"/>
      <c r="BW15" s="11"/>
      <c r="BX15" s="13"/>
      <c r="BY15" s="11"/>
      <c r="BZ15" s="12"/>
      <c r="CA15" s="12"/>
      <c r="CB15" s="11">
        <v>191</v>
      </c>
      <c r="CC15" s="13">
        <v>40764.62</v>
      </c>
      <c r="CD15" s="11">
        <v>18</v>
      </c>
      <c r="CE15" s="11"/>
      <c r="CF15" s="13"/>
      <c r="CG15" s="11"/>
      <c r="CH15" s="12"/>
      <c r="CI15" s="12"/>
      <c r="CJ15" s="11">
        <v>27</v>
      </c>
      <c r="CK15" s="13">
        <v>5508.48</v>
      </c>
      <c r="CL15" s="11">
        <v>18</v>
      </c>
      <c r="CM15" s="11"/>
      <c r="CN15" s="13"/>
      <c r="CO15" s="11"/>
      <c r="CP15" s="12"/>
      <c r="CQ15" s="12"/>
      <c r="CR15" s="11"/>
      <c r="CS15" s="13"/>
      <c r="CT15" s="11"/>
      <c r="CU15" s="11"/>
      <c r="CV15" s="13"/>
      <c r="CW15" s="11"/>
      <c r="CX15" s="12"/>
      <c r="CY15" s="12"/>
      <c r="CZ15" s="11"/>
      <c r="DA15" s="13"/>
      <c r="DB15" s="11"/>
      <c r="DC15" s="11"/>
      <c r="DD15" s="13"/>
      <c r="DE15" s="11"/>
      <c r="DF15" s="12"/>
      <c r="DG15" s="12"/>
      <c r="DH15" s="11"/>
      <c r="DI15" s="13"/>
      <c r="DJ15" s="11"/>
      <c r="DK15" s="11"/>
      <c r="DL15" s="13"/>
      <c r="DM15" s="11"/>
      <c r="DN15" s="12"/>
      <c r="DO15" s="12"/>
      <c r="DP15" s="11"/>
      <c r="DQ15" s="13"/>
      <c r="DR15" s="11"/>
      <c r="DS15" s="11"/>
      <c r="DT15" s="13"/>
      <c r="DU15" s="11"/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>
        <v>2</v>
      </c>
      <c r="FU15" s="13">
        <v>674.98</v>
      </c>
      <c r="FV15" s="11">
        <v>18</v>
      </c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>
        <v>147</v>
      </c>
      <c r="GK15" s="13">
        <v>8968.66</v>
      </c>
      <c r="GL15" s="11">
        <v>18</v>
      </c>
      <c r="GM15" s="11">
        <v>45</v>
      </c>
      <c r="GN15" s="13">
        <v>2757.01</v>
      </c>
      <c r="GO15" s="11">
        <v>15</v>
      </c>
      <c r="GP15" s="12">
        <v>2.2667</v>
      </c>
      <c r="GQ15" s="12">
        <v>2.253</v>
      </c>
      <c r="GR15" s="11">
        <v>1</v>
      </c>
      <c r="GS15" s="13">
        <v>267.29</v>
      </c>
      <c r="GT15" s="11">
        <v>15</v>
      </c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>
        <v>1</v>
      </c>
      <c r="HI15" s="13">
        <v>267.29</v>
      </c>
      <c r="HJ15" s="11">
        <v>10</v>
      </c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>
        <v>16</v>
      </c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>
        <v>875</v>
      </c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>
        <v>350</v>
      </c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>
        <v>450</v>
      </c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</row>
    <row r="16">
      <c r="A16" s="10" t="s">
        <v>149</v>
      </c>
      <c r="B16" s="10" t="s">
        <v>160</v>
      </c>
      <c r="C16" s="10" t="s">
        <v>152</v>
      </c>
      <c r="D16" s="11">
        <v>216</v>
      </c>
      <c r="E16" s="11">
        <f>=ROUNDDOWN(19.6363636363636,0)</f>
      </c>
      <c r="F16" s="11"/>
      <c r="G16" s="12">
        <v>1</v>
      </c>
      <c r="H16" s="11"/>
      <c r="I16" s="11">
        <f>=ROUNDDOWN({0},0)</f>
      </c>
      <c r="J16" s="11"/>
      <c r="K16" s="12"/>
      <c r="L16" s="11">
        <v>251</v>
      </c>
      <c r="M16" s="13">
        <v>23737.83</v>
      </c>
      <c r="N16" s="11">
        <v>4</v>
      </c>
      <c r="O16" s="14">
        <v>5934.46</v>
      </c>
      <c r="P16" s="11">
        <v>5</v>
      </c>
      <c r="Q16" s="13">
        <v>446.72</v>
      </c>
      <c r="R16" s="11">
        <v>4</v>
      </c>
      <c r="S16" s="14">
        <v>111.68</v>
      </c>
      <c r="T16" s="12">
        <v>49.2</v>
      </c>
      <c r="U16" s="12">
        <v>52.1381</v>
      </c>
      <c r="V16" s="12"/>
      <c r="W16" s="12">
        <v>52.1381</v>
      </c>
      <c r="X16" s="11"/>
      <c r="Y16" s="13"/>
      <c r="Z16" s="11">
        <v>2</v>
      </c>
      <c r="AA16" s="11"/>
      <c r="AB16" s="13"/>
      <c r="AC16" s="11"/>
      <c r="AD16" s="12"/>
      <c r="AE16" s="12"/>
      <c r="AF16" s="11">
        <v>36</v>
      </c>
      <c r="AG16" s="13">
        <v>3918.98</v>
      </c>
      <c r="AH16" s="11">
        <v>4</v>
      </c>
      <c r="AI16" s="11"/>
      <c r="AJ16" s="13"/>
      <c r="AK16" s="11"/>
      <c r="AL16" s="12"/>
      <c r="AM16" s="12"/>
      <c r="AN16" s="11">
        <v>23</v>
      </c>
      <c r="AO16" s="13">
        <v>2542.54</v>
      </c>
      <c r="AP16" s="11">
        <v>4</v>
      </c>
      <c r="AQ16" s="11"/>
      <c r="AR16" s="13"/>
      <c r="AS16" s="11"/>
      <c r="AT16" s="12"/>
      <c r="AU16" s="12"/>
      <c r="AV16" s="11">
        <v>24</v>
      </c>
      <c r="AW16" s="13">
        <v>2646.98</v>
      </c>
      <c r="AX16" s="11">
        <v>4</v>
      </c>
      <c r="AY16" s="11">
        <v>4</v>
      </c>
      <c r="AZ16" s="13">
        <v>410.35</v>
      </c>
      <c r="BA16" s="11">
        <v>4</v>
      </c>
      <c r="BB16" s="12">
        <v>5</v>
      </c>
      <c r="BC16" s="12">
        <v>5.4505</v>
      </c>
      <c r="BD16" s="11">
        <v>107</v>
      </c>
      <c r="BE16" s="13">
        <v>10025.38</v>
      </c>
      <c r="BF16" s="11">
        <v>4</v>
      </c>
      <c r="BG16" s="11"/>
      <c r="BH16" s="13"/>
      <c r="BI16" s="11"/>
      <c r="BJ16" s="12"/>
      <c r="BK16" s="12"/>
      <c r="BL16" s="11"/>
      <c r="BM16" s="13"/>
      <c r="BN16" s="11"/>
      <c r="BO16" s="11"/>
      <c r="BP16" s="13"/>
      <c r="BQ16" s="11"/>
      <c r="BR16" s="12"/>
      <c r="BS16" s="12"/>
      <c r="BT16" s="11"/>
      <c r="BU16" s="13"/>
      <c r="BV16" s="11"/>
      <c r="BW16" s="11"/>
      <c r="BX16" s="13"/>
      <c r="BY16" s="11"/>
      <c r="BZ16" s="12"/>
      <c r="CA16" s="12"/>
      <c r="CB16" s="11">
        <v>20</v>
      </c>
      <c r="CC16" s="13">
        <v>2083.27</v>
      </c>
      <c r="CD16" s="11">
        <v>4</v>
      </c>
      <c r="CE16" s="11"/>
      <c r="CF16" s="13"/>
      <c r="CG16" s="11"/>
      <c r="CH16" s="12"/>
      <c r="CI16" s="12"/>
      <c r="CJ16" s="11">
        <v>13</v>
      </c>
      <c r="CK16" s="13">
        <v>1332.54</v>
      </c>
      <c r="CL16" s="11">
        <v>4</v>
      </c>
      <c r="CM16" s="11"/>
      <c r="CN16" s="13"/>
      <c r="CO16" s="11"/>
      <c r="CP16" s="12"/>
      <c r="CQ16" s="12"/>
      <c r="CR16" s="11"/>
      <c r="CS16" s="13"/>
      <c r="CT16" s="11"/>
      <c r="CU16" s="11"/>
      <c r="CV16" s="13"/>
      <c r="CW16" s="11"/>
      <c r="CX16" s="12"/>
      <c r="CY16" s="12"/>
      <c r="CZ16" s="11"/>
      <c r="DA16" s="13"/>
      <c r="DB16" s="11"/>
      <c r="DC16" s="11"/>
      <c r="DD16" s="13"/>
      <c r="DE16" s="11"/>
      <c r="DF16" s="12"/>
      <c r="DG16" s="12"/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>
        <v>4</v>
      </c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>
        <v>27</v>
      </c>
      <c r="GK16" s="13">
        <v>1076.77</v>
      </c>
      <c r="GL16" s="11">
        <v>4</v>
      </c>
      <c r="GM16" s="11">
        <v>1</v>
      </c>
      <c r="GN16" s="13">
        <v>36.37</v>
      </c>
      <c r="GO16" s="11">
        <v>4</v>
      </c>
      <c r="GP16" s="12">
        <v>26</v>
      </c>
      <c r="GQ16" s="12">
        <v>28.606</v>
      </c>
      <c r="GR16" s="11">
        <v>1</v>
      </c>
      <c r="GS16" s="13">
        <v>111.37</v>
      </c>
      <c r="GT16" s="11">
        <v>4</v>
      </c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>
        <v>4</v>
      </c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>
        <v>4</v>
      </c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>
        <v>216</v>
      </c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</row>
    <row r="17">
      <c r="A17" s="10" t="s">
        <v>149</v>
      </c>
      <c r="B17" s="10" t="s">
        <v>160</v>
      </c>
      <c r="C17" s="10" t="s">
        <v>158</v>
      </c>
      <c r="D17" s="11">
        <v>2144</v>
      </c>
      <c r="E17" s="11">
        <f>=ROUNDDOWN(59.5555555555556,0)</f>
      </c>
      <c r="F17" s="11"/>
      <c r="G17" s="12">
        <v>1</v>
      </c>
      <c r="H17" s="11"/>
      <c r="I17" s="11">
        <f>=ROUNDDOWN({0},0)</f>
      </c>
      <c r="J17" s="11"/>
      <c r="K17" s="12"/>
      <c r="L17" s="11">
        <v>703</v>
      </c>
      <c r="M17" s="13">
        <v>19655.86</v>
      </c>
      <c r="N17" s="11">
        <v>14</v>
      </c>
      <c r="O17" s="14">
        <v>1403.99</v>
      </c>
      <c r="P17" s="11">
        <v>55</v>
      </c>
      <c r="Q17" s="13">
        <v>1257.91</v>
      </c>
      <c r="R17" s="11">
        <v>14</v>
      </c>
      <c r="S17" s="14">
        <v>89.85</v>
      </c>
      <c r="T17" s="12">
        <v>11.7818</v>
      </c>
      <c r="U17" s="12">
        <v>14.6258</v>
      </c>
      <c r="V17" s="12"/>
      <c r="W17" s="12">
        <v>14.6259</v>
      </c>
      <c r="X17" s="11"/>
      <c r="Y17" s="13"/>
      <c r="Z17" s="11"/>
      <c r="AA17" s="11"/>
      <c r="AB17" s="13"/>
      <c r="AC17" s="11"/>
      <c r="AD17" s="12"/>
      <c r="AE17" s="12"/>
      <c r="AF17" s="11">
        <v>66</v>
      </c>
      <c r="AG17" s="13">
        <v>2337.44</v>
      </c>
      <c r="AH17" s="11">
        <v>14</v>
      </c>
      <c r="AI17" s="11"/>
      <c r="AJ17" s="13"/>
      <c r="AK17" s="11"/>
      <c r="AL17" s="12"/>
      <c r="AM17" s="12"/>
      <c r="AN17" s="11">
        <v>81</v>
      </c>
      <c r="AO17" s="13">
        <v>2849.77</v>
      </c>
      <c r="AP17" s="11">
        <v>14</v>
      </c>
      <c r="AQ17" s="11"/>
      <c r="AR17" s="13"/>
      <c r="AS17" s="11"/>
      <c r="AT17" s="12"/>
      <c r="AU17" s="12"/>
      <c r="AV17" s="11">
        <v>130</v>
      </c>
      <c r="AW17" s="13">
        <v>4623.05</v>
      </c>
      <c r="AX17" s="11">
        <v>14</v>
      </c>
      <c r="AY17" s="11">
        <v>21</v>
      </c>
      <c r="AZ17" s="13">
        <v>704.97</v>
      </c>
      <c r="BA17" s="11">
        <v>14</v>
      </c>
      <c r="BB17" s="12">
        <v>5.1905</v>
      </c>
      <c r="BC17" s="12">
        <v>5.5578</v>
      </c>
      <c r="BD17" s="11">
        <v>177</v>
      </c>
      <c r="BE17" s="13">
        <v>4644</v>
      </c>
      <c r="BF17" s="11">
        <v>14</v>
      </c>
      <c r="BG17" s="11"/>
      <c r="BH17" s="13"/>
      <c r="BI17" s="11"/>
      <c r="BJ17" s="12"/>
      <c r="BK17" s="12"/>
      <c r="BL17" s="11"/>
      <c r="BM17" s="13"/>
      <c r="BN17" s="11"/>
      <c r="BO17" s="11"/>
      <c r="BP17" s="13"/>
      <c r="BQ17" s="11"/>
      <c r="BR17" s="12"/>
      <c r="BS17" s="12"/>
      <c r="BT17" s="11"/>
      <c r="BU17" s="13"/>
      <c r="BV17" s="11"/>
      <c r="BW17" s="11"/>
      <c r="BX17" s="13"/>
      <c r="BY17" s="11"/>
      <c r="BZ17" s="12"/>
      <c r="CA17" s="12"/>
      <c r="CB17" s="11">
        <v>67</v>
      </c>
      <c r="CC17" s="13">
        <v>2183.74</v>
      </c>
      <c r="CD17" s="11">
        <v>14</v>
      </c>
      <c r="CE17" s="11"/>
      <c r="CF17" s="13"/>
      <c r="CG17" s="11"/>
      <c r="CH17" s="12"/>
      <c r="CI17" s="12"/>
      <c r="CJ17" s="11"/>
      <c r="CK17" s="13"/>
      <c r="CL17" s="11"/>
      <c r="CM17" s="11"/>
      <c r="CN17" s="13"/>
      <c r="CO17" s="11"/>
      <c r="CP17" s="12"/>
      <c r="CQ17" s="12"/>
      <c r="CR17" s="11"/>
      <c r="CS17" s="13"/>
      <c r="CT17" s="11"/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>
        <v>14</v>
      </c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>
        <v>179</v>
      </c>
      <c r="GK17" s="13">
        <v>2911.06</v>
      </c>
      <c r="GL17" s="11">
        <v>14</v>
      </c>
      <c r="GM17" s="11">
        <v>34</v>
      </c>
      <c r="GN17" s="13">
        <v>552.94</v>
      </c>
      <c r="GO17" s="11">
        <v>14</v>
      </c>
      <c r="GP17" s="12">
        <v>4.2647</v>
      </c>
      <c r="GQ17" s="12">
        <v>4.2647</v>
      </c>
      <c r="GR17" s="11">
        <v>1</v>
      </c>
      <c r="GS17" s="13">
        <v>44.55</v>
      </c>
      <c r="GT17" s="11">
        <v>14</v>
      </c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>
        <v>1</v>
      </c>
      <c r="HI17" s="13">
        <v>44.55</v>
      </c>
      <c r="HJ17" s="11">
        <v>14</v>
      </c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>
        <v>1</v>
      </c>
      <c r="HY17" s="13">
        <v>17.7</v>
      </c>
      <c r="HZ17" s="11">
        <v>14</v>
      </c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  <c r="KR17" s="11">
        <v>2144</v>
      </c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</row>
    <row r="18">
      <c r="A18" s="10" t="s">
        <v>149</v>
      </c>
      <c r="B18" s="10" t="s">
        <v>161</v>
      </c>
      <c r="C18" s="10" t="s">
        <v>155</v>
      </c>
      <c r="D18" s="11">
        <v>4137</v>
      </c>
      <c r="E18" s="11">
        <f>=ROUNDDOWN({0},0)</f>
      </c>
      <c r="F18" s="11">
        <v>800</v>
      </c>
      <c r="G18" s="12"/>
      <c r="H18" s="11"/>
      <c r="I18" s="11">
        <f>=ROUNDDOWN({0},0)</f>
      </c>
      <c r="J18" s="11"/>
      <c r="K18" s="12"/>
      <c r="L18" s="11">
        <v>3030</v>
      </c>
      <c r="M18" s="13">
        <v>396344.33</v>
      </c>
      <c r="N18" s="11">
        <v>42</v>
      </c>
      <c r="O18" s="14">
        <v>9436.77</v>
      </c>
      <c r="P18" s="11">
        <v>172</v>
      </c>
      <c r="Q18" s="13">
        <v>13208.4</v>
      </c>
      <c r="R18" s="11">
        <v>39</v>
      </c>
      <c r="S18" s="14">
        <v>338.68</v>
      </c>
      <c r="T18" s="12">
        <v>16.6163</v>
      </c>
      <c r="U18" s="12">
        <v>29.007</v>
      </c>
      <c r="V18" s="12">
        <v>0.0769</v>
      </c>
      <c r="W18" s="12">
        <v>26.8634</v>
      </c>
      <c r="X18" s="11">
        <v>8</v>
      </c>
      <c r="Y18" s="13">
        <v>1801.04</v>
      </c>
      <c r="Z18" s="11">
        <v>9</v>
      </c>
      <c r="AA18" s="11"/>
      <c r="AB18" s="13"/>
      <c r="AC18" s="11"/>
      <c r="AD18" s="12"/>
      <c r="AE18" s="12"/>
      <c r="AF18" s="11">
        <v>624</v>
      </c>
      <c r="AG18" s="13">
        <v>118234.41</v>
      </c>
      <c r="AH18" s="11">
        <v>39</v>
      </c>
      <c r="AI18" s="11"/>
      <c r="AJ18" s="13"/>
      <c r="AK18" s="11"/>
      <c r="AL18" s="12"/>
      <c r="AM18" s="12"/>
      <c r="AN18" s="11">
        <v>192</v>
      </c>
      <c r="AO18" s="13">
        <v>22645.18</v>
      </c>
      <c r="AP18" s="11">
        <v>42</v>
      </c>
      <c r="AQ18" s="11"/>
      <c r="AR18" s="13"/>
      <c r="AS18" s="11"/>
      <c r="AT18" s="12"/>
      <c r="AU18" s="12"/>
      <c r="AV18" s="11">
        <v>458</v>
      </c>
      <c r="AW18" s="13">
        <v>59317.44</v>
      </c>
      <c r="AX18" s="11">
        <v>42</v>
      </c>
      <c r="AY18" s="11">
        <v>73</v>
      </c>
      <c r="AZ18" s="13">
        <v>9688.4</v>
      </c>
      <c r="BA18" s="11">
        <v>39</v>
      </c>
      <c r="BB18" s="12">
        <v>5.274</v>
      </c>
      <c r="BC18" s="12">
        <v>5.1225</v>
      </c>
      <c r="BD18" s="11">
        <v>936</v>
      </c>
      <c r="BE18" s="13">
        <v>126323.52</v>
      </c>
      <c r="BF18" s="11">
        <v>42</v>
      </c>
      <c r="BG18" s="11"/>
      <c r="BH18" s="13"/>
      <c r="BI18" s="11"/>
      <c r="BJ18" s="12"/>
      <c r="BK18" s="12"/>
      <c r="BL18" s="11"/>
      <c r="BM18" s="13"/>
      <c r="BN18" s="11"/>
      <c r="BO18" s="11"/>
      <c r="BP18" s="13"/>
      <c r="BQ18" s="11"/>
      <c r="BR18" s="12"/>
      <c r="BS18" s="12"/>
      <c r="BT18" s="11"/>
      <c r="BU18" s="13"/>
      <c r="BV18" s="11"/>
      <c r="BW18" s="11"/>
      <c r="BX18" s="13"/>
      <c r="BY18" s="11"/>
      <c r="BZ18" s="12"/>
      <c r="CA18" s="12"/>
      <c r="CB18" s="11">
        <v>308</v>
      </c>
      <c r="CC18" s="13">
        <v>45850.63</v>
      </c>
      <c r="CD18" s="11">
        <v>42</v>
      </c>
      <c r="CE18" s="11"/>
      <c r="CF18" s="13"/>
      <c r="CG18" s="11"/>
      <c r="CH18" s="12"/>
      <c r="CI18" s="12"/>
      <c r="CJ18" s="11">
        <v>40</v>
      </c>
      <c r="CK18" s="13">
        <v>6841.02</v>
      </c>
      <c r="CL18" s="11">
        <v>22</v>
      </c>
      <c r="CM18" s="11"/>
      <c r="CN18" s="13"/>
      <c r="CO18" s="11"/>
      <c r="CP18" s="12"/>
      <c r="CQ18" s="12"/>
      <c r="CR18" s="11"/>
      <c r="CS18" s="13"/>
      <c r="CT18" s="11"/>
      <c r="CU18" s="11"/>
      <c r="CV18" s="13"/>
      <c r="CW18" s="11"/>
      <c r="CX18" s="12"/>
      <c r="CY18" s="12"/>
      <c r="CZ18" s="11"/>
      <c r="DA18" s="13"/>
      <c r="DB18" s="11"/>
      <c r="DC18" s="11"/>
      <c r="DD18" s="13"/>
      <c r="DE18" s="11"/>
      <c r="DF18" s="12"/>
      <c r="DG18" s="12"/>
      <c r="DH18" s="11"/>
      <c r="DI18" s="13"/>
      <c r="DJ18" s="11"/>
      <c r="DK18" s="11"/>
      <c r="DL18" s="13"/>
      <c r="DM18" s="11"/>
      <c r="DN18" s="12"/>
      <c r="DO18" s="12"/>
      <c r="DP18" s="11"/>
      <c r="DQ18" s="13"/>
      <c r="DR18" s="11"/>
      <c r="DS18" s="11"/>
      <c r="DT18" s="13"/>
      <c r="DU18" s="11"/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>
        <v>2</v>
      </c>
      <c r="FU18" s="13">
        <v>674.98</v>
      </c>
      <c r="FV18" s="11">
        <v>42</v>
      </c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>
        <v>456</v>
      </c>
      <c r="GK18" s="13">
        <v>13903.36</v>
      </c>
      <c r="GL18" s="11">
        <v>42</v>
      </c>
      <c r="GM18" s="11">
        <v>99</v>
      </c>
      <c r="GN18" s="13">
        <v>3520</v>
      </c>
      <c r="GO18" s="11">
        <v>39</v>
      </c>
      <c r="GP18" s="12">
        <v>3.6061</v>
      </c>
      <c r="GQ18" s="12">
        <v>2.9498</v>
      </c>
      <c r="GR18" s="11">
        <v>3</v>
      </c>
      <c r="GS18" s="13">
        <v>423.21</v>
      </c>
      <c r="GT18" s="11">
        <v>39</v>
      </c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>
        <v>2</v>
      </c>
      <c r="HI18" s="13">
        <v>311.84</v>
      </c>
      <c r="HJ18" s="11">
        <v>34</v>
      </c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>
        <v>1</v>
      </c>
      <c r="HY18" s="13">
        <v>17.7</v>
      </c>
      <c r="HZ18" s="11">
        <v>40</v>
      </c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  <c r="KR18" s="11">
        <v>4137</v>
      </c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>
        <v>350</v>
      </c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>
        <v>450</v>
      </c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</row>
    <row r="19">
      <c r="A19" s="10" t="s">
        <v>149</v>
      </c>
      <c r="B19" s="10" t="s">
        <v>162</v>
      </c>
      <c r="C19" s="10" t="s">
        <v>157</v>
      </c>
      <c r="D19" s="11">
        <v>356</v>
      </c>
      <c r="E19" s="11">
        <f>=ROUNDDOWN(50.8571428571429,0)</f>
      </c>
      <c r="F19" s="11"/>
      <c r="G19" s="12">
        <v>1</v>
      </c>
      <c r="H19" s="11"/>
      <c r="I19" s="11">
        <f>=ROUNDDOWN({0},0)</f>
      </c>
      <c r="J19" s="11"/>
      <c r="K19" s="12"/>
      <c r="L19" s="11">
        <v>120</v>
      </c>
      <c r="M19" s="13">
        <v>2903.15</v>
      </c>
      <c r="N19" s="11">
        <v>2</v>
      </c>
      <c r="O19" s="14">
        <v>1451.58</v>
      </c>
      <c r="P19" s="11">
        <v>15</v>
      </c>
      <c r="Q19" s="13">
        <v>304.45</v>
      </c>
      <c r="R19" s="11">
        <v>2</v>
      </c>
      <c r="S19" s="14">
        <v>152.22</v>
      </c>
      <c r="T19" s="12">
        <v>7</v>
      </c>
      <c r="U19" s="12">
        <v>8.5357</v>
      </c>
      <c r="V19" s="12"/>
      <c r="W19" s="12">
        <v>8.5361</v>
      </c>
      <c r="X19" s="11"/>
      <c r="Y19" s="13"/>
      <c r="Z19" s="11"/>
      <c r="AA19" s="11"/>
      <c r="AB19" s="13"/>
      <c r="AC19" s="11"/>
      <c r="AD19" s="12"/>
      <c r="AE19" s="12"/>
      <c r="AF19" s="11">
        <v>8</v>
      </c>
      <c r="AG19" s="13">
        <v>196.48</v>
      </c>
      <c r="AH19" s="11">
        <v>2</v>
      </c>
      <c r="AI19" s="11"/>
      <c r="AJ19" s="13"/>
      <c r="AK19" s="11"/>
      <c r="AL19" s="12"/>
      <c r="AM19" s="12"/>
      <c r="AN19" s="11">
        <v>11</v>
      </c>
      <c r="AO19" s="13">
        <v>280.17</v>
      </c>
      <c r="AP19" s="11">
        <v>2</v>
      </c>
      <c r="AQ19" s="11"/>
      <c r="AR19" s="13"/>
      <c r="AS19" s="11"/>
      <c r="AT19" s="12"/>
      <c r="AU19" s="12"/>
      <c r="AV19" s="11">
        <v>69</v>
      </c>
      <c r="AW19" s="13">
        <v>1830.71</v>
      </c>
      <c r="AX19" s="11">
        <v>2</v>
      </c>
      <c r="AY19" s="11">
        <v>11</v>
      </c>
      <c r="AZ19" s="13">
        <v>253.29</v>
      </c>
      <c r="BA19" s="11">
        <v>2</v>
      </c>
      <c r="BB19" s="12">
        <v>5.2727</v>
      </c>
      <c r="BC19" s="12">
        <v>6.2277</v>
      </c>
      <c r="BD19" s="11">
        <v>16</v>
      </c>
      <c r="BE19" s="13">
        <v>346.79</v>
      </c>
      <c r="BF19" s="11">
        <v>2</v>
      </c>
      <c r="BG19" s="11"/>
      <c r="BH19" s="13"/>
      <c r="BI19" s="11"/>
      <c r="BJ19" s="12"/>
      <c r="BK19" s="12"/>
      <c r="BL19" s="11"/>
      <c r="BM19" s="13"/>
      <c r="BN19" s="11"/>
      <c r="BO19" s="11"/>
      <c r="BP19" s="13"/>
      <c r="BQ19" s="11"/>
      <c r="BR19" s="12"/>
      <c r="BS19" s="12"/>
      <c r="BT19" s="11"/>
      <c r="BU19" s="13"/>
      <c r="BV19" s="11"/>
      <c r="BW19" s="11"/>
      <c r="BX19" s="13"/>
      <c r="BY19" s="11"/>
      <c r="BZ19" s="12"/>
      <c r="CA19" s="12"/>
      <c r="CB19" s="11">
        <v>4</v>
      </c>
      <c r="CC19" s="13">
        <v>95.52</v>
      </c>
      <c r="CD19" s="11">
        <v>2</v>
      </c>
      <c r="CE19" s="11"/>
      <c r="CF19" s="13"/>
      <c r="CG19" s="11"/>
      <c r="CH19" s="12"/>
      <c r="CI19" s="12"/>
      <c r="CJ19" s="11"/>
      <c r="CK19" s="13"/>
      <c r="CL19" s="11"/>
      <c r="CM19" s="11"/>
      <c r="CN19" s="13"/>
      <c r="CO19" s="11"/>
      <c r="CP19" s="12"/>
      <c r="CQ19" s="12"/>
      <c r="CR19" s="11"/>
      <c r="CS19" s="13"/>
      <c r="CT19" s="11"/>
      <c r="CU19" s="11"/>
      <c r="CV19" s="13"/>
      <c r="CW19" s="11"/>
      <c r="CX19" s="12"/>
      <c r="CY19" s="12"/>
      <c r="CZ19" s="11"/>
      <c r="DA19" s="13"/>
      <c r="DB19" s="11"/>
      <c r="DC19" s="11"/>
      <c r="DD19" s="13"/>
      <c r="DE19" s="11"/>
      <c r="DF19" s="12"/>
      <c r="DG19" s="12"/>
      <c r="DH19" s="11"/>
      <c r="DI19" s="13"/>
      <c r="DJ19" s="11"/>
      <c r="DK19" s="11"/>
      <c r="DL19" s="13"/>
      <c r="DM19" s="11"/>
      <c r="DN19" s="12"/>
      <c r="DO19" s="12"/>
      <c r="DP19" s="11"/>
      <c r="DQ19" s="13"/>
      <c r="DR19" s="11"/>
      <c r="DS19" s="11"/>
      <c r="DT19" s="13"/>
      <c r="DU19" s="11"/>
      <c r="DV19" s="12"/>
      <c r="DW19" s="12"/>
      <c r="DX19" s="11"/>
      <c r="DY19" s="13"/>
      <c r="DZ19" s="11"/>
      <c r="EA19" s="11"/>
      <c r="EB19" s="13"/>
      <c r="EC19" s="11"/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>
        <v>2</v>
      </c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>
        <v>12</v>
      </c>
      <c r="GK19" s="13">
        <v>153.48</v>
      </c>
      <c r="GL19" s="11">
        <v>2</v>
      </c>
      <c r="GM19" s="11">
        <v>4</v>
      </c>
      <c r="GN19" s="13">
        <v>51.16</v>
      </c>
      <c r="GO19" s="11">
        <v>2</v>
      </c>
      <c r="GP19" s="12">
        <v>2</v>
      </c>
      <c r="GQ19" s="12">
        <v>2</v>
      </c>
      <c r="GR19" s="11"/>
      <c r="GS19" s="13"/>
      <c r="GT19" s="11">
        <v>2</v>
      </c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>
        <v>2</v>
      </c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>
        <v>2</v>
      </c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  <c r="KR19" s="11">
        <v>356</v>
      </c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</row>
    <row r="20">
      <c r="A20" s="10" t="s">
        <v>149</v>
      </c>
      <c r="B20" s="10" t="s">
        <v>162</v>
      </c>
      <c r="C20" s="10" t="s">
        <v>152</v>
      </c>
      <c r="D20" s="11"/>
      <c r="E20" s="11">
        <f>=ROUNDDOWN({0},0)</f>
      </c>
      <c r="F20" s="11">
        <v>100</v>
      </c>
      <c r="G20" s="12">
        <v>0.8669</v>
      </c>
      <c r="H20" s="11"/>
      <c r="I20" s="11">
        <f>=ROUNDDOWN({0},0)</f>
      </c>
      <c r="J20" s="11"/>
      <c r="K20" s="12"/>
      <c r="L20" s="11">
        <v>83</v>
      </c>
      <c r="M20" s="13">
        <v>11541.57</v>
      </c>
      <c r="N20" s="11">
        <v>2</v>
      </c>
      <c r="O20" s="14">
        <v>5770.78</v>
      </c>
      <c r="P20" s="11">
        <v>11</v>
      </c>
      <c r="Q20" s="13">
        <v>1520.2</v>
      </c>
      <c r="R20" s="11">
        <v>2</v>
      </c>
      <c r="S20" s="14">
        <v>760.1</v>
      </c>
      <c r="T20" s="12">
        <v>6.5455</v>
      </c>
      <c r="U20" s="12">
        <v>6.5921</v>
      </c>
      <c r="V20" s="12"/>
      <c r="W20" s="12">
        <v>6.5921</v>
      </c>
      <c r="X20" s="11"/>
      <c r="Y20" s="13"/>
      <c r="Z20" s="11"/>
      <c r="AA20" s="11"/>
      <c r="AB20" s="13"/>
      <c r="AC20" s="11"/>
      <c r="AD20" s="12"/>
      <c r="AE20" s="12"/>
      <c r="AF20" s="11">
        <v>6</v>
      </c>
      <c r="AG20" s="13">
        <v>810.81</v>
      </c>
      <c r="AH20" s="11">
        <v>2</v>
      </c>
      <c r="AI20" s="11"/>
      <c r="AJ20" s="13"/>
      <c r="AK20" s="11"/>
      <c r="AL20" s="12"/>
      <c r="AM20" s="12"/>
      <c r="AN20" s="11">
        <v>4</v>
      </c>
      <c r="AO20" s="13">
        <v>640.64</v>
      </c>
      <c r="AP20" s="11">
        <v>2</v>
      </c>
      <c r="AQ20" s="11"/>
      <c r="AR20" s="13"/>
      <c r="AS20" s="11"/>
      <c r="AT20" s="12"/>
      <c r="AU20" s="12"/>
      <c r="AV20" s="11">
        <v>31</v>
      </c>
      <c r="AW20" s="13">
        <v>4553.25</v>
      </c>
      <c r="AX20" s="11">
        <v>2</v>
      </c>
      <c r="AY20" s="11">
        <v>11</v>
      </c>
      <c r="AZ20" s="13">
        <v>1520.2</v>
      </c>
      <c r="BA20" s="11">
        <v>2</v>
      </c>
      <c r="BB20" s="12">
        <v>1.8182</v>
      </c>
      <c r="BC20" s="12">
        <v>1.9952</v>
      </c>
      <c r="BD20" s="11">
        <v>23</v>
      </c>
      <c r="BE20" s="13">
        <v>3067.35</v>
      </c>
      <c r="BF20" s="11">
        <v>2</v>
      </c>
      <c r="BG20" s="11"/>
      <c r="BH20" s="13"/>
      <c r="BI20" s="11"/>
      <c r="BJ20" s="12"/>
      <c r="BK20" s="12"/>
      <c r="BL20" s="11"/>
      <c r="BM20" s="13"/>
      <c r="BN20" s="11"/>
      <c r="BO20" s="11"/>
      <c r="BP20" s="13"/>
      <c r="BQ20" s="11"/>
      <c r="BR20" s="12"/>
      <c r="BS20" s="12"/>
      <c r="BT20" s="11"/>
      <c r="BU20" s="13"/>
      <c r="BV20" s="11"/>
      <c r="BW20" s="11"/>
      <c r="BX20" s="13"/>
      <c r="BY20" s="11"/>
      <c r="BZ20" s="12"/>
      <c r="CA20" s="12"/>
      <c r="CB20" s="11">
        <v>15</v>
      </c>
      <c r="CC20" s="13">
        <v>2102.09</v>
      </c>
      <c r="CD20" s="11">
        <v>2</v>
      </c>
      <c r="CE20" s="11"/>
      <c r="CF20" s="13"/>
      <c r="CG20" s="11"/>
      <c r="CH20" s="12"/>
      <c r="CI20" s="12"/>
      <c r="CJ20" s="11"/>
      <c r="CK20" s="13"/>
      <c r="CL20" s="11"/>
      <c r="CM20" s="11"/>
      <c r="CN20" s="13"/>
      <c r="CO20" s="11"/>
      <c r="CP20" s="12"/>
      <c r="CQ20" s="12"/>
      <c r="CR20" s="11"/>
      <c r="CS20" s="13"/>
      <c r="CT20" s="11"/>
      <c r="CU20" s="11"/>
      <c r="CV20" s="13"/>
      <c r="CW20" s="11"/>
      <c r="CX20" s="12"/>
      <c r="CY20" s="12"/>
      <c r="CZ20" s="11"/>
      <c r="DA20" s="13"/>
      <c r="DB20" s="11"/>
      <c r="DC20" s="11"/>
      <c r="DD20" s="13"/>
      <c r="DE20" s="11"/>
      <c r="DF20" s="12"/>
      <c r="DG20" s="12"/>
      <c r="DH20" s="11"/>
      <c r="DI20" s="13"/>
      <c r="DJ20" s="11"/>
      <c r="DK20" s="11"/>
      <c r="DL20" s="13"/>
      <c r="DM20" s="11"/>
      <c r="DN20" s="12"/>
      <c r="DO20" s="12"/>
      <c r="DP20" s="11"/>
      <c r="DQ20" s="13"/>
      <c r="DR20" s="11"/>
      <c r="DS20" s="11"/>
      <c r="DT20" s="13"/>
      <c r="DU20" s="11"/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>
        <v>2</v>
      </c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>
        <v>4</v>
      </c>
      <c r="GK20" s="13">
        <v>367.43</v>
      </c>
      <c r="GL20" s="11">
        <v>2</v>
      </c>
      <c r="GM20" s="11"/>
      <c r="GN20" s="13"/>
      <c r="GO20" s="11">
        <v>2</v>
      </c>
      <c r="GP20" s="12"/>
      <c r="GQ20" s="12"/>
      <c r="GR20" s="11"/>
      <c r="GS20" s="13"/>
      <c r="GT20" s="11">
        <v>2</v>
      </c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>
        <v>1</v>
      </c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>
        <v>2</v>
      </c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>
        <v>100</v>
      </c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</row>
    <row r="21">
      <c r="A21" s="10" t="s">
        <v>149</v>
      </c>
      <c r="B21" s="10" t="s">
        <v>162</v>
      </c>
      <c r="C21" s="10" t="s">
        <v>153</v>
      </c>
      <c r="D21" s="11">
        <v>620</v>
      </c>
      <c r="E21" s="11">
        <f>=ROUNDDOWN(47.6923076923077,0)</f>
      </c>
      <c r="F21" s="11"/>
      <c r="G21" s="12">
        <v>1</v>
      </c>
      <c r="H21" s="11"/>
      <c r="I21" s="11">
        <f>=ROUNDDOWN({0},0)</f>
      </c>
      <c r="J21" s="11"/>
      <c r="K21" s="12"/>
      <c r="L21" s="11">
        <v>244</v>
      </c>
      <c r="M21" s="13">
        <v>33161.54</v>
      </c>
      <c r="N21" s="11">
        <v>8</v>
      </c>
      <c r="O21" s="14">
        <v>4145.19</v>
      </c>
      <c r="P21" s="11">
        <v>19</v>
      </c>
      <c r="Q21" s="13">
        <v>2267.46</v>
      </c>
      <c r="R21" s="11">
        <v>8</v>
      </c>
      <c r="S21" s="14">
        <v>283.43</v>
      </c>
      <c r="T21" s="12">
        <v>11.8421</v>
      </c>
      <c r="U21" s="12">
        <v>13.625</v>
      </c>
      <c r="V21" s="12"/>
      <c r="W21" s="12">
        <v>13.6251</v>
      </c>
      <c r="X21" s="11"/>
      <c r="Y21" s="13"/>
      <c r="Z21" s="11"/>
      <c r="AA21" s="11"/>
      <c r="AB21" s="13"/>
      <c r="AC21" s="11"/>
      <c r="AD21" s="12"/>
      <c r="AE21" s="12"/>
      <c r="AF21" s="11">
        <v>25</v>
      </c>
      <c r="AG21" s="13">
        <v>3436.29</v>
      </c>
      <c r="AH21" s="11">
        <v>8</v>
      </c>
      <c r="AI21" s="11"/>
      <c r="AJ21" s="13"/>
      <c r="AK21" s="11"/>
      <c r="AL21" s="12"/>
      <c r="AM21" s="12"/>
      <c r="AN21" s="11">
        <v>74</v>
      </c>
      <c r="AO21" s="13">
        <v>10850.84</v>
      </c>
      <c r="AP21" s="11">
        <v>8</v>
      </c>
      <c r="AQ21" s="11"/>
      <c r="AR21" s="13"/>
      <c r="AS21" s="11"/>
      <c r="AT21" s="12"/>
      <c r="AU21" s="12"/>
      <c r="AV21" s="11">
        <v>67</v>
      </c>
      <c r="AW21" s="13">
        <v>10039.11</v>
      </c>
      <c r="AX21" s="11">
        <v>8</v>
      </c>
      <c r="AY21" s="11">
        <v>13</v>
      </c>
      <c r="AZ21" s="13">
        <v>1894.07</v>
      </c>
      <c r="BA21" s="11">
        <v>8</v>
      </c>
      <c r="BB21" s="12">
        <v>4.1538</v>
      </c>
      <c r="BC21" s="12">
        <v>4.3003</v>
      </c>
      <c r="BD21" s="11">
        <v>40</v>
      </c>
      <c r="BE21" s="13">
        <v>4785.12</v>
      </c>
      <c r="BF21" s="11">
        <v>8</v>
      </c>
      <c r="BG21" s="11"/>
      <c r="BH21" s="13"/>
      <c r="BI21" s="11"/>
      <c r="BJ21" s="12"/>
      <c r="BK21" s="12"/>
      <c r="BL21" s="11"/>
      <c r="BM21" s="13"/>
      <c r="BN21" s="11"/>
      <c r="BO21" s="11"/>
      <c r="BP21" s="13"/>
      <c r="BQ21" s="11"/>
      <c r="BR21" s="12"/>
      <c r="BS21" s="12"/>
      <c r="BT21" s="11"/>
      <c r="BU21" s="13"/>
      <c r="BV21" s="11"/>
      <c r="BW21" s="11"/>
      <c r="BX21" s="13"/>
      <c r="BY21" s="11"/>
      <c r="BZ21" s="12"/>
      <c r="CA21" s="12"/>
      <c r="CB21" s="11">
        <v>20</v>
      </c>
      <c r="CC21" s="13">
        <v>2815.3</v>
      </c>
      <c r="CD21" s="11">
        <v>8</v>
      </c>
      <c r="CE21" s="11"/>
      <c r="CF21" s="13"/>
      <c r="CG21" s="11"/>
      <c r="CH21" s="12"/>
      <c r="CI21" s="12"/>
      <c r="CJ21" s="11"/>
      <c r="CK21" s="13"/>
      <c r="CL21" s="11"/>
      <c r="CM21" s="11"/>
      <c r="CN21" s="13"/>
      <c r="CO21" s="11"/>
      <c r="CP21" s="12"/>
      <c r="CQ21" s="12"/>
      <c r="CR21" s="11"/>
      <c r="CS21" s="13"/>
      <c r="CT21" s="11"/>
      <c r="CU21" s="11"/>
      <c r="CV21" s="13"/>
      <c r="CW21" s="11"/>
      <c r="CX21" s="12"/>
      <c r="CY21" s="12"/>
      <c r="CZ21" s="11"/>
      <c r="DA21" s="13"/>
      <c r="DB21" s="11"/>
      <c r="DC21" s="11"/>
      <c r="DD21" s="13"/>
      <c r="DE21" s="11"/>
      <c r="DF21" s="12"/>
      <c r="DG21" s="12"/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/>
      <c r="DS21" s="11"/>
      <c r="DT21" s="13"/>
      <c r="DU21" s="11"/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>
        <v>8</v>
      </c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>
        <v>17</v>
      </c>
      <c r="GK21" s="13">
        <v>1056.69</v>
      </c>
      <c r="GL21" s="11">
        <v>8</v>
      </c>
      <c r="GM21" s="11">
        <v>6</v>
      </c>
      <c r="GN21" s="13">
        <v>373.39</v>
      </c>
      <c r="GO21" s="11">
        <v>8</v>
      </c>
      <c r="GP21" s="12">
        <v>1.8333</v>
      </c>
      <c r="GQ21" s="12">
        <v>1.83</v>
      </c>
      <c r="GR21" s="11">
        <v>1</v>
      </c>
      <c r="GS21" s="13">
        <v>178.19</v>
      </c>
      <c r="GT21" s="11">
        <v>8</v>
      </c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>
        <v>4</v>
      </c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>
        <v>8</v>
      </c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  <c r="KR21" s="11">
        <v>620</v>
      </c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</row>
    <row r="22">
      <c r="A22" s="10" t="s">
        <v>149</v>
      </c>
      <c r="B22" s="10" t="s">
        <v>162</v>
      </c>
      <c r="C22" s="10" t="s">
        <v>158</v>
      </c>
      <c r="D22" s="11">
        <v>807</v>
      </c>
      <c r="E22" s="11">
        <f>=ROUNDDOWN(80.7,0)</f>
      </c>
      <c r="F22" s="11"/>
      <c r="G22" s="12">
        <v>1</v>
      </c>
      <c r="H22" s="11"/>
      <c r="I22" s="11">
        <f>=ROUNDDOWN({0},0)</f>
      </c>
      <c r="J22" s="11"/>
      <c r="K22" s="12"/>
      <c r="L22" s="11">
        <v>118</v>
      </c>
      <c r="M22" s="13">
        <v>2839.68</v>
      </c>
      <c r="N22" s="11">
        <v>4</v>
      </c>
      <c r="O22" s="14">
        <v>709.92</v>
      </c>
      <c r="P22" s="11">
        <v>9</v>
      </c>
      <c r="Q22" s="13">
        <v>237.96</v>
      </c>
      <c r="R22" s="11">
        <v>4</v>
      </c>
      <c r="S22" s="14">
        <v>59.49</v>
      </c>
      <c r="T22" s="12">
        <v>12.1111</v>
      </c>
      <c r="U22" s="12">
        <v>10.9334</v>
      </c>
      <c r="V22" s="12"/>
      <c r="W22" s="12">
        <v>10.9334</v>
      </c>
      <c r="X22" s="11"/>
      <c r="Y22" s="13"/>
      <c r="Z22" s="11"/>
      <c r="AA22" s="11"/>
      <c r="AB22" s="13"/>
      <c r="AC22" s="11"/>
      <c r="AD22" s="12"/>
      <c r="AE22" s="12"/>
      <c r="AF22" s="11">
        <v>3</v>
      </c>
      <c r="AG22" s="13">
        <v>80.72</v>
      </c>
      <c r="AH22" s="11">
        <v>4</v>
      </c>
      <c r="AI22" s="11"/>
      <c r="AJ22" s="13"/>
      <c r="AK22" s="11"/>
      <c r="AL22" s="12"/>
      <c r="AM22" s="12"/>
      <c r="AN22" s="11">
        <v>26</v>
      </c>
      <c r="AO22" s="13">
        <v>713.32</v>
      </c>
      <c r="AP22" s="11">
        <v>4</v>
      </c>
      <c r="AQ22" s="11"/>
      <c r="AR22" s="13"/>
      <c r="AS22" s="11"/>
      <c r="AT22" s="12"/>
      <c r="AU22" s="12"/>
      <c r="AV22" s="11">
        <v>16</v>
      </c>
      <c r="AW22" s="13">
        <v>430</v>
      </c>
      <c r="AX22" s="11">
        <v>4</v>
      </c>
      <c r="AY22" s="11">
        <v>8</v>
      </c>
      <c r="AZ22" s="13">
        <v>220.31</v>
      </c>
      <c r="BA22" s="11">
        <v>4</v>
      </c>
      <c r="BB22" s="12">
        <v>1</v>
      </c>
      <c r="BC22" s="12">
        <v>0.9518</v>
      </c>
      <c r="BD22" s="11">
        <v>11</v>
      </c>
      <c r="BE22" s="13">
        <v>272.96</v>
      </c>
      <c r="BF22" s="11">
        <v>4</v>
      </c>
      <c r="BG22" s="11"/>
      <c r="BH22" s="13"/>
      <c r="BI22" s="11"/>
      <c r="BJ22" s="12"/>
      <c r="BK22" s="12"/>
      <c r="BL22" s="11"/>
      <c r="BM22" s="13"/>
      <c r="BN22" s="11"/>
      <c r="BO22" s="11"/>
      <c r="BP22" s="13"/>
      <c r="BQ22" s="11"/>
      <c r="BR22" s="12"/>
      <c r="BS22" s="12"/>
      <c r="BT22" s="11"/>
      <c r="BU22" s="13"/>
      <c r="BV22" s="11"/>
      <c r="BW22" s="11"/>
      <c r="BX22" s="13"/>
      <c r="BY22" s="11"/>
      <c r="BZ22" s="12"/>
      <c r="CA22" s="12"/>
      <c r="CB22" s="11">
        <v>26</v>
      </c>
      <c r="CC22" s="13">
        <v>679.02</v>
      </c>
      <c r="CD22" s="11">
        <v>4</v>
      </c>
      <c r="CE22" s="11"/>
      <c r="CF22" s="13"/>
      <c r="CG22" s="11"/>
      <c r="CH22" s="12"/>
      <c r="CI22" s="12"/>
      <c r="CJ22" s="11"/>
      <c r="CK22" s="13"/>
      <c r="CL22" s="11"/>
      <c r="CM22" s="11"/>
      <c r="CN22" s="13"/>
      <c r="CO22" s="11"/>
      <c r="CP22" s="12"/>
      <c r="CQ22" s="12"/>
      <c r="CR22" s="11"/>
      <c r="CS22" s="13"/>
      <c r="CT22" s="11"/>
      <c r="CU22" s="11"/>
      <c r="CV22" s="13"/>
      <c r="CW22" s="11"/>
      <c r="CX22" s="12"/>
      <c r="CY22" s="12"/>
      <c r="CZ22" s="11"/>
      <c r="DA22" s="13"/>
      <c r="DB22" s="11"/>
      <c r="DC22" s="11"/>
      <c r="DD22" s="13"/>
      <c r="DE22" s="11"/>
      <c r="DF22" s="12"/>
      <c r="DG22" s="12"/>
      <c r="DH22" s="11"/>
      <c r="DI22" s="13"/>
      <c r="DJ22" s="11"/>
      <c r="DK22" s="11"/>
      <c r="DL22" s="13"/>
      <c r="DM22" s="11"/>
      <c r="DN22" s="12"/>
      <c r="DO22" s="12"/>
      <c r="DP22" s="11"/>
      <c r="DQ22" s="13"/>
      <c r="DR22" s="11"/>
      <c r="DS22" s="11"/>
      <c r="DT22" s="13"/>
      <c r="DU22" s="11"/>
      <c r="DV22" s="12"/>
      <c r="DW22" s="12"/>
      <c r="DX22" s="11"/>
      <c r="DY22" s="13"/>
      <c r="DZ22" s="11"/>
      <c r="EA22" s="11"/>
      <c r="EB22" s="13"/>
      <c r="EC22" s="11"/>
      <c r="ED22" s="12"/>
      <c r="EE22" s="12"/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>
        <v>4</v>
      </c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>
        <v>35</v>
      </c>
      <c r="GK22" s="13">
        <v>635.31</v>
      </c>
      <c r="GL22" s="11">
        <v>4</v>
      </c>
      <c r="GM22" s="11">
        <v>1</v>
      </c>
      <c r="GN22" s="13">
        <v>17.65</v>
      </c>
      <c r="GO22" s="11">
        <v>4</v>
      </c>
      <c r="GP22" s="12">
        <v>34</v>
      </c>
      <c r="GQ22" s="12">
        <v>34.9949</v>
      </c>
      <c r="GR22" s="11">
        <v>1</v>
      </c>
      <c r="GS22" s="13">
        <v>28.35</v>
      </c>
      <c r="GT22" s="11">
        <v>4</v>
      </c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>
        <v>4</v>
      </c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>
        <v>4</v>
      </c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  <c r="KR22" s="11">
        <v>807</v>
      </c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</row>
    <row r="23">
      <c r="A23" s="10" t="s">
        <v>149</v>
      </c>
      <c r="B23" s="10" t="s">
        <v>163</v>
      </c>
      <c r="C23" s="10" t="s">
        <v>155</v>
      </c>
      <c r="D23" s="11">
        <v>1783</v>
      </c>
      <c r="E23" s="11">
        <f>=ROUNDDOWN({0},0)</f>
      </c>
      <c r="F23" s="11">
        <v>100</v>
      </c>
      <c r="G23" s="12"/>
      <c r="H23" s="11"/>
      <c r="I23" s="11">
        <f>=ROUNDDOWN({0},0)</f>
      </c>
      <c r="J23" s="11"/>
      <c r="K23" s="12"/>
      <c r="L23" s="11">
        <v>565</v>
      </c>
      <c r="M23" s="13">
        <v>50445.94</v>
      </c>
      <c r="N23" s="11">
        <v>16</v>
      </c>
      <c r="O23" s="14">
        <v>3152.87</v>
      </c>
      <c r="P23" s="11">
        <v>54</v>
      </c>
      <c r="Q23" s="13">
        <v>4330.07</v>
      </c>
      <c r="R23" s="11">
        <v>16</v>
      </c>
      <c r="S23" s="14">
        <v>270.63</v>
      </c>
      <c r="T23" s="12">
        <v>9.463</v>
      </c>
      <c r="U23" s="12">
        <v>10.6501</v>
      </c>
      <c r="V23" s="12"/>
      <c r="W23" s="12">
        <v>10.6501</v>
      </c>
      <c r="X23" s="11"/>
      <c r="Y23" s="13"/>
      <c r="Z23" s="11"/>
      <c r="AA23" s="11"/>
      <c r="AB23" s="13"/>
      <c r="AC23" s="11"/>
      <c r="AD23" s="12"/>
      <c r="AE23" s="12"/>
      <c r="AF23" s="11">
        <v>42</v>
      </c>
      <c r="AG23" s="13">
        <v>4524.3</v>
      </c>
      <c r="AH23" s="11">
        <v>16</v>
      </c>
      <c r="AI23" s="11"/>
      <c r="AJ23" s="13"/>
      <c r="AK23" s="11"/>
      <c r="AL23" s="12"/>
      <c r="AM23" s="12"/>
      <c r="AN23" s="11">
        <v>115</v>
      </c>
      <c r="AO23" s="13">
        <v>12484.97</v>
      </c>
      <c r="AP23" s="11">
        <v>16</v>
      </c>
      <c r="AQ23" s="11"/>
      <c r="AR23" s="13"/>
      <c r="AS23" s="11"/>
      <c r="AT23" s="12"/>
      <c r="AU23" s="12"/>
      <c r="AV23" s="11">
        <v>183</v>
      </c>
      <c r="AW23" s="13">
        <v>16853.07</v>
      </c>
      <c r="AX23" s="11">
        <v>16</v>
      </c>
      <c r="AY23" s="11">
        <v>43</v>
      </c>
      <c r="AZ23" s="13">
        <v>3887.87</v>
      </c>
      <c r="BA23" s="11">
        <v>16</v>
      </c>
      <c r="BB23" s="12">
        <v>3.2558</v>
      </c>
      <c r="BC23" s="12">
        <v>3.3348</v>
      </c>
      <c r="BD23" s="11">
        <v>90</v>
      </c>
      <c r="BE23" s="13">
        <v>8472.22</v>
      </c>
      <c r="BF23" s="11">
        <v>16</v>
      </c>
      <c r="BG23" s="11"/>
      <c r="BH23" s="13"/>
      <c r="BI23" s="11"/>
      <c r="BJ23" s="12"/>
      <c r="BK23" s="12"/>
      <c r="BL23" s="11"/>
      <c r="BM23" s="13"/>
      <c r="BN23" s="11"/>
      <c r="BO23" s="11"/>
      <c r="BP23" s="13"/>
      <c r="BQ23" s="11"/>
      <c r="BR23" s="12"/>
      <c r="BS23" s="12"/>
      <c r="BT23" s="11"/>
      <c r="BU23" s="13"/>
      <c r="BV23" s="11"/>
      <c r="BW23" s="11"/>
      <c r="BX23" s="13"/>
      <c r="BY23" s="11"/>
      <c r="BZ23" s="12"/>
      <c r="CA23" s="12"/>
      <c r="CB23" s="11">
        <v>65</v>
      </c>
      <c r="CC23" s="13">
        <v>5691.93</v>
      </c>
      <c r="CD23" s="11">
        <v>16</v>
      </c>
      <c r="CE23" s="11"/>
      <c r="CF23" s="13"/>
      <c r="CG23" s="11"/>
      <c r="CH23" s="12"/>
      <c r="CI23" s="12"/>
      <c r="CJ23" s="11"/>
      <c r="CK23" s="13"/>
      <c r="CL23" s="11"/>
      <c r="CM23" s="11"/>
      <c r="CN23" s="13"/>
      <c r="CO23" s="11"/>
      <c r="CP23" s="12"/>
      <c r="CQ23" s="12"/>
      <c r="CR23" s="11"/>
      <c r="CS23" s="13"/>
      <c r="CT23" s="11"/>
      <c r="CU23" s="11"/>
      <c r="CV23" s="13"/>
      <c r="CW23" s="11"/>
      <c r="CX23" s="12"/>
      <c r="CY23" s="12"/>
      <c r="CZ23" s="11"/>
      <c r="DA23" s="13"/>
      <c r="DB23" s="11"/>
      <c r="DC23" s="11"/>
      <c r="DD23" s="13"/>
      <c r="DE23" s="11"/>
      <c r="DF23" s="12"/>
      <c r="DG23" s="12"/>
      <c r="DH23" s="11"/>
      <c r="DI23" s="13"/>
      <c r="DJ23" s="11"/>
      <c r="DK23" s="11"/>
      <c r="DL23" s="13"/>
      <c r="DM23" s="11"/>
      <c r="DN23" s="12"/>
      <c r="DO23" s="12"/>
      <c r="DP23" s="11"/>
      <c r="DQ23" s="13"/>
      <c r="DR23" s="11"/>
      <c r="DS23" s="11"/>
      <c r="DT23" s="13"/>
      <c r="DU23" s="11"/>
      <c r="DV23" s="12"/>
      <c r="DW23" s="12"/>
      <c r="DX23" s="11"/>
      <c r="DY23" s="13"/>
      <c r="DZ23" s="11"/>
      <c r="EA23" s="11"/>
      <c r="EB23" s="13"/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>
        <v>16</v>
      </c>
      <c r="FW23" s="11"/>
      <c r="FX23" s="13"/>
      <c r="FY23" s="11"/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>
        <v>68</v>
      </c>
      <c r="GK23" s="13">
        <v>2212.91</v>
      </c>
      <c r="GL23" s="11">
        <v>16</v>
      </c>
      <c r="GM23" s="11">
        <v>11</v>
      </c>
      <c r="GN23" s="13">
        <v>442.2</v>
      </c>
      <c r="GO23" s="11">
        <v>16</v>
      </c>
      <c r="GP23" s="12">
        <v>5.1818</v>
      </c>
      <c r="GQ23" s="12">
        <v>4.0043</v>
      </c>
      <c r="GR23" s="11">
        <v>2</v>
      </c>
      <c r="GS23" s="13">
        <v>206.54</v>
      </c>
      <c r="GT23" s="11">
        <v>16</v>
      </c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>
        <v>11</v>
      </c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>
        <v>16</v>
      </c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  <c r="KR23" s="11">
        <v>1783</v>
      </c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>
        <v>100</v>
      </c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</row>
    <row r="24">
      <c r="A24" s="10" t="s">
        <v>149</v>
      </c>
      <c r="B24" s="10" t="s">
        <v>164</v>
      </c>
      <c r="C24" s="10" t="s">
        <v>151</v>
      </c>
      <c r="D24" s="11">
        <v>217</v>
      </c>
      <c r="E24" s="11">
        <f>=ROUNDDOWN(11.7297297297297,0)</f>
      </c>
      <c r="F24" s="11">
        <v>420</v>
      </c>
      <c r="G24" s="12">
        <v>0.9026</v>
      </c>
      <c r="H24" s="11"/>
      <c r="I24" s="11">
        <f>=ROUNDDOWN({0},0)</f>
      </c>
      <c r="J24" s="11"/>
      <c r="K24" s="12"/>
      <c r="L24" s="11">
        <v>1074</v>
      </c>
      <c r="M24" s="13">
        <v>208486.41</v>
      </c>
      <c r="N24" s="11">
        <v>2</v>
      </c>
      <c r="O24" s="14">
        <v>104243.2</v>
      </c>
      <c r="P24" s="11">
        <v>1308</v>
      </c>
      <c r="Q24" s="13">
        <v>268344.73</v>
      </c>
      <c r="R24" s="11">
        <v>4</v>
      </c>
      <c r="S24" s="14">
        <v>67086.18</v>
      </c>
      <c r="T24" s="12">
        <v>-0.1789</v>
      </c>
      <c r="U24" s="12">
        <v>-0.2231</v>
      </c>
      <c r="V24" s="12">
        <v>-0.5</v>
      </c>
      <c r="W24" s="12">
        <v>0.5539</v>
      </c>
      <c r="X24" s="11">
        <v>319</v>
      </c>
      <c r="Y24" s="13">
        <v>64690.71</v>
      </c>
      <c r="Z24" s="11">
        <v>2</v>
      </c>
      <c r="AA24" s="11">
        <v>515</v>
      </c>
      <c r="AB24" s="13">
        <v>105643.75</v>
      </c>
      <c r="AC24" s="11">
        <v>4</v>
      </c>
      <c r="AD24" s="12">
        <v>-0.3806</v>
      </c>
      <c r="AE24" s="12">
        <v>-0.3877</v>
      </c>
      <c r="AF24" s="11">
        <v>343</v>
      </c>
      <c r="AG24" s="13">
        <v>66060.87</v>
      </c>
      <c r="AH24" s="11">
        <v>2</v>
      </c>
      <c r="AI24" s="11">
        <v>228</v>
      </c>
      <c r="AJ24" s="13">
        <v>44604.64</v>
      </c>
      <c r="AK24" s="11">
        <v>4</v>
      </c>
      <c r="AL24" s="12">
        <v>0.5044</v>
      </c>
      <c r="AM24" s="12">
        <v>0.481</v>
      </c>
      <c r="AN24" s="11">
        <v>28</v>
      </c>
      <c r="AO24" s="13">
        <v>5520.24</v>
      </c>
      <c r="AP24" s="11"/>
      <c r="AQ24" s="11">
        <v>69</v>
      </c>
      <c r="AR24" s="13">
        <v>15446.16</v>
      </c>
      <c r="AS24" s="11">
        <v>4</v>
      </c>
      <c r="AT24" s="12">
        <v>-0.5942</v>
      </c>
      <c r="AU24" s="12">
        <v>-0.6426</v>
      </c>
      <c r="AV24" s="11">
        <v>55</v>
      </c>
      <c r="AW24" s="13">
        <v>11989.43</v>
      </c>
      <c r="AX24" s="11">
        <v>2</v>
      </c>
      <c r="AY24" s="11">
        <v>110</v>
      </c>
      <c r="AZ24" s="13">
        <v>24785.5</v>
      </c>
      <c r="BA24" s="11">
        <v>4</v>
      </c>
      <c r="BB24" s="12">
        <v>-0.5</v>
      </c>
      <c r="BC24" s="12">
        <v>-0.5163</v>
      </c>
      <c r="BD24" s="11">
        <v>185</v>
      </c>
      <c r="BE24" s="13">
        <v>30367.92</v>
      </c>
      <c r="BF24" s="11">
        <v>2</v>
      </c>
      <c r="BG24" s="11">
        <v>189</v>
      </c>
      <c r="BH24" s="13">
        <v>33572.24</v>
      </c>
      <c r="BI24" s="11">
        <v>4</v>
      </c>
      <c r="BJ24" s="12">
        <v>-0.0212</v>
      </c>
      <c r="BK24" s="12">
        <v>-0.0954</v>
      </c>
      <c r="BL24" s="11">
        <v>20</v>
      </c>
      <c r="BM24" s="13">
        <v>4399.56</v>
      </c>
      <c r="BN24" s="11">
        <v>2</v>
      </c>
      <c r="BO24" s="11">
        <v>36</v>
      </c>
      <c r="BP24" s="13">
        <v>8282.33</v>
      </c>
      <c r="BQ24" s="11">
        <v>4</v>
      </c>
      <c r="BR24" s="12">
        <v>-0.4444</v>
      </c>
      <c r="BS24" s="12">
        <v>-0.4688</v>
      </c>
      <c r="BT24" s="11"/>
      <c r="BU24" s="13"/>
      <c r="BV24" s="11"/>
      <c r="BW24" s="11"/>
      <c r="BX24" s="13"/>
      <c r="BY24" s="11"/>
      <c r="BZ24" s="12"/>
      <c r="CA24" s="12"/>
      <c r="CB24" s="11">
        <v>105</v>
      </c>
      <c r="CC24" s="13">
        <v>21456.02</v>
      </c>
      <c r="CD24" s="11">
        <v>2</v>
      </c>
      <c r="CE24" s="11">
        <v>68</v>
      </c>
      <c r="CF24" s="13">
        <v>15589.95</v>
      </c>
      <c r="CG24" s="11">
        <v>4</v>
      </c>
      <c r="CH24" s="12">
        <v>0.5441</v>
      </c>
      <c r="CI24" s="12">
        <v>0.3763</v>
      </c>
      <c r="CJ24" s="11">
        <v>11</v>
      </c>
      <c r="CK24" s="13">
        <v>2423.38</v>
      </c>
      <c r="CL24" s="11">
        <v>2</v>
      </c>
      <c r="CM24" s="11">
        <v>66</v>
      </c>
      <c r="CN24" s="13">
        <v>14505.39</v>
      </c>
      <c r="CO24" s="11">
        <v>4</v>
      </c>
      <c r="CP24" s="12">
        <v>-0.8333</v>
      </c>
      <c r="CQ24" s="12">
        <v>-0.8329</v>
      </c>
      <c r="CR24" s="11">
        <v>2</v>
      </c>
      <c r="CS24" s="13">
        <v>325.5</v>
      </c>
      <c r="CT24" s="11"/>
      <c r="CU24" s="11">
        <v>20</v>
      </c>
      <c r="CV24" s="13">
        <v>4300.19</v>
      </c>
      <c r="CW24" s="11">
        <v>4</v>
      </c>
      <c r="CX24" s="12">
        <v>-0.9</v>
      </c>
      <c r="CY24" s="12">
        <v>-0.9243</v>
      </c>
      <c r="CZ24" s="11">
        <v>1</v>
      </c>
      <c r="DA24" s="13">
        <v>176.4</v>
      </c>
      <c r="DB24" s="11">
        <v>2</v>
      </c>
      <c r="DC24" s="11"/>
      <c r="DD24" s="13"/>
      <c r="DE24" s="11">
        <v>4</v>
      </c>
      <c r="DF24" s="12"/>
      <c r="DG24" s="12"/>
      <c r="DH24" s="11"/>
      <c r="DI24" s="13"/>
      <c r="DJ24" s="11"/>
      <c r="DK24" s="11"/>
      <c r="DL24" s="13"/>
      <c r="DM24" s="11"/>
      <c r="DN24" s="12"/>
      <c r="DO24" s="12"/>
      <c r="DP24" s="11"/>
      <c r="DQ24" s="13"/>
      <c r="DR24" s="11"/>
      <c r="DS24" s="11"/>
      <c r="DT24" s="13"/>
      <c r="DU24" s="11"/>
      <c r="DV24" s="12"/>
      <c r="DW24" s="12"/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>
        <v>2</v>
      </c>
      <c r="FW24" s="11"/>
      <c r="FX24" s="13"/>
      <c r="FY24" s="11">
        <v>4</v>
      </c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>
        <v>4</v>
      </c>
      <c r="GS24" s="13">
        <v>864.44</v>
      </c>
      <c r="GT24" s="11">
        <v>2</v>
      </c>
      <c r="GU24" s="11">
        <v>7</v>
      </c>
      <c r="GV24" s="13">
        <v>1614.58</v>
      </c>
      <c r="GW24" s="11">
        <v>4</v>
      </c>
      <c r="GX24" s="12">
        <v>-0.4286</v>
      </c>
      <c r="GY24" s="12">
        <v>-0.4646</v>
      </c>
      <c r="GZ24" s="11"/>
      <c r="HA24" s="13"/>
      <c r="HB24" s="11"/>
      <c r="HC24" s="11"/>
      <c r="HD24" s="13"/>
      <c r="HE24" s="11"/>
      <c r="HF24" s="12"/>
      <c r="HG24" s="12"/>
      <c r="HH24" s="11">
        <v>1</v>
      </c>
      <c r="HI24" s="13">
        <v>211.94</v>
      </c>
      <c r="HJ24" s="11">
        <v>2</v>
      </c>
      <c r="HK24" s="11"/>
      <c r="HL24" s="13"/>
      <c r="HM24" s="11">
        <v>4</v>
      </c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>
        <v>2</v>
      </c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  <c r="KR24" s="11">
        <v>217</v>
      </c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>
        <v>110</v>
      </c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>
        <v>120</v>
      </c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>
        <v>190</v>
      </c>
      <c r="NR24" s="11"/>
      <c r="NS24" s="11"/>
      <c r="NT24" s="11"/>
    </row>
    <row r="25">
      <c r="A25" s="10" t="s">
        <v>149</v>
      </c>
      <c r="B25" s="10" t="s">
        <v>164</v>
      </c>
      <c r="C25" s="10" t="s">
        <v>152</v>
      </c>
      <c r="D25" s="11">
        <v>520</v>
      </c>
      <c r="E25" s="11">
        <f>=ROUNDDOWN(20.3921568627451,0)</f>
      </c>
      <c r="F25" s="11">
        <v>430</v>
      </c>
      <c r="G25" s="12">
        <v>0.9113</v>
      </c>
      <c r="H25" s="11"/>
      <c r="I25" s="11">
        <f>=ROUNDDOWN({0},0)</f>
      </c>
      <c r="J25" s="11"/>
      <c r="K25" s="12"/>
      <c r="L25" s="11">
        <v>1359</v>
      </c>
      <c r="M25" s="13">
        <v>112497.91</v>
      </c>
      <c r="N25" s="11">
        <v>8</v>
      </c>
      <c r="O25" s="14">
        <v>14062.24</v>
      </c>
      <c r="P25" s="11">
        <v>1643</v>
      </c>
      <c r="Q25" s="13">
        <v>138557.57</v>
      </c>
      <c r="R25" s="11">
        <v>8</v>
      </c>
      <c r="S25" s="14">
        <v>17319.7</v>
      </c>
      <c r="T25" s="12">
        <v>-0.1729</v>
      </c>
      <c r="U25" s="12">
        <v>-0.1881</v>
      </c>
      <c r="V25" s="12"/>
      <c r="W25" s="12">
        <v>-0.1881</v>
      </c>
      <c r="X25" s="11"/>
      <c r="Y25" s="13"/>
      <c r="Z25" s="11"/>
      <c r="AA25" s="11">
        <v>19</v>
      </c>
      <c r="AB25" s="13">
        <v>1378.86</v>
      </c>
      <c r="AC25" s="11"/>
      <c r="AD25" s="12"/>
      <c r="AE25" s="12"/>
      <c r="AF25" s="11">
        <v>163</v>
      </c>
      <c r="AG25" s="13">
        <v>13338.52</v>
      </c>
      <c r="AH25" s="11">
        <v>8</v>
      </c>
      <c r="AI25" s="11">
        <v>191</v>
      </c>
      <c r="AJ25" s="13">
        <v>15506.28</v>
      </c>
      <c r="AK25" s="11">
        <v>8</v>
      </c>
      <c r="AL25" s="12">
        <v>-0.1466</v>
      </c>
      <c r="AM25" s="12">
        <v>-0.1398</v>
      </c>
      <c r="AN25" s="11">
        <v>162</v>
      </c>
      <c r="AO25" s="13">
        <v>12723.48</v>
      </c>
      <c r="AP25" s="11">
        <v>8</v>
      </c>
      <c r="AQ25" s="11">
        <v>222</v>
      </c>
      <c r="AR25" s="13">
        <v>17021.25</v>
      </c>
      <c r="AS25" s="11">
        <v>8</v>
      </c>
      <c r="AT25" s="12">
        <v>-0.2703</v>
      </c>
      <c r="AU25" s="12">
        <v>-0.2525</v>
      </c>
      <c r="AV25" s="11">
        <v>715</v>
      </c>
      <c r="AW25" s="13">
        <v>60504.42</v>
      </c>
      <c r="AX25" s="11">
        <v>8</v>
      </c>
      <c r="AY25" s="11">
        <v>708</v>
      </c>
      <c r="AZ25" s="13">
        <v>62979.08</v>
      </c>
      <c r="BA25" s="11">
        <v>8</v>
      </c>
      <c r="BB25" s="12">
        <v>0.0099</v>
      </c>
      <c r="BC25" s="12">
        <v>-0.0393</v>
      </c>
      <c r="BD25" s="11">
        <v>132</v>
      </c>
      <c r="BE25" s="13">
        <v>9603.95</v>
      </c>
      <c r="BF25" s="11">
        <v>8</v>
      </c>
      <c r="BG25" s="11">
        <v>94</v>
      </c>
      <c r="BH25" s="13">
        <v>6900.65</v>
      </c>
      <c r="BI25" s="11">
        <v>8</v>
      </c>
      <c r="BJ25" s="12">
        <v>0.4043</v>
      </c>
      <c r="BK25" s="12">
        <v>0.3917</v>
      </c>
      <c r="BL25" s="11">
        <v>61</v>
      </c>
      <c r="BM25" s="13">
        <v>4937.01</v>
      </c>
      <c r="BN25" s="11">
        <v>8</v>
      </c>
      <c r="BO25" s="11">
        <v>121</v>
      </c>
      <c r="BP25" s="13">
        <v>9715.34</v>
      </c>
      <c r="BQ25" s="11">
        <v>8</v>
      </c>
      <c r="BR25" s="12">
        <v>-0.4959</v>
      </c>
      <c r="BS25" s="12">
        <v>-0.4918</v>
      </c>
      <c r="BT25" s="11"/>
      <c r="BU25" s="13"/>
      <c r="BV25" s="11"/>
      <c r="BW25" s="11"/>
      <c r="BX25" s="13"/>
      <c r="BY25" s="11"/>
      <c r="BZ25" s="12"/>
      <c r="CA25" s="12"/>
      <c r="CB25" s="11">
        <v>62</v>
      </c>
      <c r="CC25" s="13">
        <v>5733.32</v>
      </c>
      <c r="CD25" s="11">
        <v>8</v>
      </c>
      <c r="CE25" s="11">
        <v>31</v>
      </c>
      <c r="CF25" s="13">
        <v>2770.21</v>
      </c>
      <c r="CG25" s="11">
        <v>7</v>
      </c>
      <c r="CH25" s="12">
        <v>1</v>
      </c>
      <c r="CI25" s="12">
        <v>1.0696</v>
      </c>
      <c r="CJ25" s="11">
        <v>29</v>
      </c>
      <c r="CK25" s="13">
        <v>2491.17</v>
      </c>
      <c r="CL25" s="11">
        <v>8</v>
      </c>
      <c r="CM25" s="11">
        <v>106</v>
      </c>
      <c r="CN25" s="13">
        <v>9097.26</v>
      </c>
      <c r="CO25" s="11">
        <v>8</v>
      </c>
      <c r="CP25" s="12">
        <v>-0.7264</v>
      </c>
      <c r="CQ25" s="12">
        <v>-0.7262</v>
      </c>
      <c r="CR25" s="11">
        <v>16</v>
      </c>
      <c r="CS25" s="13">
        <v>1295.86</v>
      </c>
      <c r="CT25" s="11"/>
      <c r="CU25" s="11">
        <v>126</v>
      </c>
      <c r="CV25" s="13">
        <v>10450.15</v>
      </c>
      <c r="CW25" s="11">
        <v>8</v>
      </c>
      <c r="CX25" s="12">
        <v>-0.873</v>
      </c>
      <c r="CY25" s="12">
        <v>-0.876</v>
      </c>
      <c r="CZ25" s="11">
        <v>4</v>
      </c>
      <c r="DA25" s="13">
        <v>362.35</v>
      </c>
      <c r="DB25" s="11">
        <v>2</v>
      </c>
      <c r="DC25" s="11">
        <v>4</v>
      </c>
      <c r="DD25" s="13">
        <v>362.35</v>
      </c>
      <c r="DE25" s="11">
        <v>2</v>
      </c>
      <c r="DF25" s="12"/>
      <c r="DG25" s="12"/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/>
      <c r="DS25" s="11"/>
      <c r="DT25" s="13"/>
      <c r="DU25" s="11"/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/>
      <c r="EQ25" s="11"/>
      <c r="ER25" s="13"/>
      <c r="ES25" s="11"/>
      <c r="ET25" s="12"/>
      <c r="EU25" s="12"/>
      <c r="EV25" s="11">
        <v>11</v>
      </c>
      <c r="EW25" s="13">
        <v>1111.87</v>
      </c>
      <c r="EX25" s="11">
        <v>5</v>
      </c>
      <c r="EY25" s="11">
        <v>12</v>
      </c>
      <c r="EZ25" s="13">
        <v>1273.84</v>
      </c>
      <c r="FA25" s="11">
        <v>5</v>
      </c>
      <c r="FB25" s="12">
        <v>-0.0833</v>
      </c>
      <c r="FC25" s="12">
        <v>-0.1272</v>
      </c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>
        <v>8</v>
      </c>
      <c r="FW25" s="11">
        <v>6</v>
      </c>
      <c r="FX25" s="13">
        <v>813.75</v>
      </c>
      <c r="FY25" s="11">
        <v>8</v>
      </c>
      <c r="FZ25" s="12"/>
      <c r="GA25" s="12"/>
      <c r="GB25" s="11">
        <v>2</v>
      </c>
      <c r="GC25" s="13">
        <v>190.36</v>
      </c>
      <c r="GD25" s="11">
        <v>6</v>
      </c>
      <c r="GE25" s="11"/>
      <c r="GF25" s="13"/>
      <c r="GG25" s="11">
        <v>5</v>
      </c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>
        <v>2</v>
      </c>
      <c r="GS25" s="13">
        <v>205.6</v>
      </c>
      <c r="GT25" s="11">
        <v>8</v>
      </c>
      <c r="GU25" s="11">
        <v>3</v>
      </c>
      <c r="GV25" s="13">
        <v>288.55</v>
      </c>
      <c r="GW25" s="11">
        <v>6</v>
      </c>
      <c r="GX25" s="12">
        <v>-0.3333</v>
      </c>
      <c r="GY25" s="12">
        <v>-0.2875</v>
      </c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>
        <v>2</v>
      </c>
      <c r="HK25" s="11"/>
      <c r="HL25" s="13"/>
      <c r="HM25" s="11">
        <v>1</v>
      </c>
      <c r="HN25" s="12"/>
      <c r="HO25" s="12"/>
      <c r="HP25" s="11"/>
      <c r="HQ25" s="13"/>
      <c r="HR25" s="11">
        <v>6</v>
      </c>
      <c r="HS25" s="11"/>
      <c r="HT25" s="13"/>
      <c r="HU25" s="11">
        <v>6</v>
      </c>
      <c r="HV25" s="12"/>
      <c r="HW25" s="12"/>
      <c r="HX25" s="11"/>
      <c r="HY25" s="13"/>
      <c r="HZ25" s="11">
        <v>8</v>
      </c>
      <c r="IA25" s="11"/>
      <c r="IB25" s="13"/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/>
      <c r="KH25" s="12"/>
      <c r="KI25" s="12"/>
      <c r="KJ25" s="11"/>
      <c r="KK25" s="13"/>
      <c r="KL25" s="11"/>
      <c r="KM25" s="11"/>
      <c r="KN25" s="13"/>
      <c r="KO25" s="11"/>
      <c r="KP25" s="12"/>
      <c r="KQ25" s="12"/>
      <c r="KR25" s="11">
        <v>520</v>
      </c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>
        <v>430</v>
      </c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</row>
    <row r="26">
      <c r="A26" s="10" t="s">
        <v>149</v>
      </c>
      <c r="B26" s="10" t="s">
        <v>164</v>
      </c>
      <c r="C26" s="10" t="s">
        <v>165</v>
      </c>
      <c r="D26" s="11">
        <v>84</v>
      </c>
      <c r="E26" s="11">
        <f>=ROUNDDOWN(7,0)</f>
      </c>
      <c r="F26" s="11">
        <v>460</v>
      </c>
      <c r="G26" s="12">
        <v>0.9233</v>
      </c>
      <c r="H26" s="11"/>
      <c r="I26" s="11">
        <f>=ROUNDDOWN({0},0)</f>
      </c>
      <c r="J26" s="11"/>
      <c r="K26" s="12"/>
      <c r="L26" s="11">
        <v>474</v>
      </c>
      <c r="M26" s="13">
        <v>8198.01</v>
      </c>
      <c r="N26" s="11">
        <v>1</v>
      </c>
      <c r="O26" s="14">
        <v>8198.01</v>
      </c>
      <c r="P26" s="11">
        <v>466</v>
      </c>
      <c r="Q26" s="13">
        <v>8273.4</v>
      </c>
      <c r="R26" s="11">
        <v>1</v>
      </c>
      <c r="S26" s="14">
        <v>8273.4</v>
      </c>
      <c r="T26" s="12">
        <v>0.0172</v>
      </c>
      <c r="U26" s="12">
        <v>-0.0091</v>
      </c>
      <c r="V26" s="12"/>
      <c r="W26" s="12">
        <v>-0.0091</v>
      </c>
      <c r="X26" s="11"/>
      <c r="Y26" s="13"/>
      <c r="Z26" s="11"/>
      <c r="AA26" s="11"/>
      <c r="AB26" s="13"/>
      <c r="AC26" s="11"/>
      <c r="AD26" s="12"/>
      <c r="AE26" s="12"/>
      <c r="AF26" s="11">
        <v>172</v>
      </c>
      <c r="AG26" s="13">
        <v>3004.84</v>
      </c>
      <c r="AH26" s="11">
        <v>1</v>
      </c>
      <c r="AI26" s="11">
        <v>93</v>
      </c>
      <c r="AJ26" s="13">
        <v>1624.71</v>
      </c>
      <c r="AK26" s="11">
        <v>1</v>
      </c>
      <c r="AL26" s="12">
        <v>0.8495</v>
      </c>
      <c r="AM26" s="12">
        <v>0.8495</v>
      </c>
      <c r="AN26" s="11">
        <v>20</v>
      </c>
      <c r="AO26" s="13">
        <v>396</v>
      </c>
      <c r="AP26" s="11">
        <v>1</v>
      </c>
      <c r="AQ26" s="11">
        <v>37</v>
      </c>
      <c r="AR26" s="13">
        <v>732.6</v>
      </c>
      <c r="AS26" s="11">
        <v>1</v>
      </c>
      <c r="AT26" s="12">
        <v>-0.4595</v>
      </c>
      <c r="AU26" s="12">
        <v>-0.4595</v>
      </c>
      <c r="AV26" s="11">
        <v>9</v>
      </c>
      <c r="AW26" s="13">
        <v>181.89</v>
      </c>
      <c r="AX26" s="11">
        <v>1</v>
      </c>
      <c r="AY26" s="11">
        <v>14</v>
      </c>
      <c r="AZ26" s="13">
        <v>282.94</v>
      </c>
      <c r="BA26" s="11">
        <v>1</v>
      </c>
      <c r="BB26" s="12">
        <v>-0.3571</v>
      </c>
      <c r="BC26" s="12">
        <v>-0.3571</v>
      </c>
      <c r="BD26" s="11">
        <v>130</v>
      </c>
      <c r="BE26" s="13">
        <v>1992.42</v>
      </c>
      <c r="BF26" s="11">
        <v>1</v>
      </c>
      <c r="BG26" s="11">
        <v>110</v>
      </c>
      <c r="BH26" s="13">
        <v>1755.62</v>
      </c>
      <c r="BI26" s="11">
        <v>1</v>
      </c>
      <c r="BJ26" s="12">
        <v>0.1818</v>
      </c>
      <c r="BK26" s="12">
        <v>0.1349</v>
      </c>
      <c r="BL26" s="11">
        <v>105</v>
      </c>
      <c r="BM26" s="13">
        <v>1816.5</v>
      </c>
      <c r="BN26" s="11">
        <v>1</v>
      </c>
      <c r="BO26" s="11">
        <v>89</v>
      </c>
      <c r="BP26" s="13">
        <v>1539.7</v>
      </c>
      <c r="BQ26" s="11">
        <v>1</v>
      </c>
      <c r="BR26" s="12">
        <v>0.1798</v>
      </c>
      <c r="BS26" s="12">
        <v>0.1798</v>
      </c>
      <c r="BT26" s="11"/>
      <c r="BU26" s="13"/>
      <c r="BV26" s="11"/>
      <c r="BW26" s="11"/>
      <c r="BX26" s="13"/>
      <c r="BY26" s="11"/>
      <c r="BZ26" s="12"/>
      <c r="CA26" s="12"/>
      <c r="CB26" s="11">
        <v>38</v>
      </c>
      <c r="CC26" s="13">
        <v>806.36</v>
      </c>
      <c r="CD26" s="11">
        <v>1</v>
      </c>
      <c r="CE26" s="11"/>
      <c r="CF26" s="13"/>
      <c r="CG26" s="11"/>
      <c r="CH26" s="12"/>
      <c r="CI26" s="12"/>
      <c r="CJ26" s="11"/>
      <c r="CK26" s="13"/>
      <c r="CL26" s="11">
        <v>1</v>
      </c>
      <c r="CM26" s="11">
        <v>49</v>
      </c>
      <c r="CN26" s="13">
        <v>990.29</v>
      </c>
      <c r="CO26" s="11">
        <v>1</v>
      </c>
      <c r="CP26" s="12"/>
      <c r="CQ26" s="12"/>
      <c r="CR26" s="11"/>
      <c r="CS26" s="13"/>
      <c r="CT26" s="11"/>
      <c r="CU26" s="11">
        <v>74</v>
      </c>
      <c r="CV26" s="13">
        <v>1347.54</v>
      </c>
      <c r="CW26" s="11">
        <v>1</v>
      </c>
      <c r="CX26" s="12"/>
      <c r="CY26" s="12"/>
      <c r="CZ26" s="11"/>
      <c r="DA26" s="13"/>
      <c r="DB26" s="11"/>
      <c r="DC26" s="11"/>
      <c r="DD26" s="13"/>
      <c r="DE26" s="11"/>
      <c r="DF26" s="12"/>
      <c r="DG26" s="12"/>
      <c r="DH26" s="11"/>
      <c r="DI26" s="13"/>
      <c r="DJ26" s="11"/>
      <c r="DK26" s="11"/>
      <c r="DL26" s="13"/>
      <c r="DM26" s="11"/>
      <c r="DN26" s="12"/>
      <c r="DO26" s="12"/>
      <c r="DP26" s="11"/>
      <c r="DQ26" s="13"/>
      <c r="DR26" s="11"/>
      <c r="DS26" s="11"/>
      <c r="DT26" s="13"/>
      <c r="DU26" s="11"/>
      <c r="DV26" s="12"/>
      <c r="DW26" s="12"/>
      <c r="DX26" s="11"/>
      <c r="DY26" s="13"/>
      <c r="DZ26" s="11"/>
      <c r="EA26" s="11"/>
      <c r="EB26" s="13"/>
      <c r="EC26" s="11"/>
      <c r="ED26" s="12"/>
      <c r="EE26" s="12"/>
      <c r="EF26" s="11"/>
      <c r="EG26" s="13"/>
      <c r="EH26" s="11"/>
      <c r="EI26" s="11"/>
      <c r="EJ26" s="13"/>
      <c r="EK26" s="11"/>
      <c r="EL26" s="12"/>
      <c r="EM26" s="12"/>
      <c r="EN26" s="11"/>
      <c r="EO26" s="13"/>
      <c r="EP26" s="11"/>
      <c r="EQ26" s="11"/>
      <c r="ER26" s="13"/>
      <c r="ES26" s="11"/>
      <c r="ET26" s="12"/>
      <c r="EU26" s="12"/>
      <c r="EV26" s="11"/>
      <c r="EW26" s="13"/>
      <c r="EX26" s="11"/>
      <c r="EY26" s="11"/>
      <c r="EZ26" s="13"/>
      <c r="FA26" s="11"/>
      <c r="FB26" s="12"/>
      <c r="FC26" s="12"/>
      <c r="FD26" s="11"/>
      <c r="FE26" s="13"/>
      <c r="FF26" s="11"/>
      <c r="FG26" s="11"/>
      <c r="FH26" s="13"/>
      <c r="FI26" s="11"/>
      <c r="FJ26" s="12"/>
      <c r="FK26" s="12"/>
      <c r="FL26" s="11"/>
      <c r="FM26" s="13"/>
      <c r="FN26" s="11"/>
      <c r="FO26" s="11"/>
      <c r="FP26" s="13"/>
      <c r="FQ26" s="11"/>
      <c r="FR26" s="12"/>
      <c r="FS26" s="12"/>
      <c r="FT26" s="11"/>
      <c r="FU26" s="13"/>
      <c r="FV26" s="11">
        <v>1</v>
      </c>
      <c r="FW26" s="11"/>
      <c r="FX26" s="13"/>
      <c r="FY26" s="11">
        <v>1</v>
      </c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/>
      <c r="GM26" s="11"/>
      <c r="GN26" s="13"/>
      <c r="GO26" s="11"/>
      <c r="GP26" s="12"/>
      <c r="GQ26" s="12"/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>
        <v>1</v>
      </c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/>
      <c r="JM26" s="13"/>
      <c r="JN26" s="11"/>
      <c r="JO26" s="11"/>
      <c r="JP26" s="13"/>
      <c r="JQ26" s="11"/>
      <c r="JR26" s="12"/>
      <c r="JS26" s="12"/>
      <c r="JT26" s="11"/>
      <c r="JU26" s="13"/>
      <c r="JV26" s="11"/>
      <c r="JW26" s="11"/>
      <c r="JX26" s="13"/>
      <c r="JY26" s="11"/>
      <c r="JZ26" s="12"/>
      <c r="KA26" s="12"/>
      <c r="KB26" s="11"/>
      <c r="KC26" s="13"/>
      <c r="KD26" s="11"/>
      <c r="KE26" s="11"/>
      <c r="KF26" s="13"/>
      <c r="KG26" s="11"/>
      <c r="KH26" s="12"/>
      <c r="KI26" s="12"/>
      <c r="KJ26" s="11"/>
      <c r="KK26" s="13"/>
      <c r="KL26" s="11"/>
      <c r="KM26" s="11"/>
      <c r="KN26" s="13"/>
      <c r="KO26" s="11"/>
      <c r="KP26" s="12"/>
      <c r="KQ26" s="12"/>
      <c r="KR26" s="11">
        <v>84</v>
      </c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>
        <v>100</v>
      </c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>
        <v>160</v>
      </c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>
        <v>200</v>
      </c>
      <c r="NR26" s="11"/>
      <c r="NS26" s="11"/>
      <c r="NT26" s="11"/>
    </row>
    <row r="27">
      <c r="A27" s="10" t="s">
        <v>149</v>
      </c>
      <c r="B27" s="10" t="s">
        <v>164</v>
      </c>
      <c r="C27" s="10" t="s">
        <v>166</v>
      </c>
      <c r="D27" s="11">
        <v>163</v>
      </c>
      <c r="E27" s="11">
        <f>=ROUNDDOWN(20.375,0)</f>
      </c>
      <c r="F27" s="11">
        <v>226</v>
      </c>
      <c r="G27" s="12">
        <v>0.937</v>
      </c>
      <c r="H27" s="11"/>
      <c r="I27" s="11">
        <f>=ROUNDDOWN({0},0)</f>
      </c>
      <c r="J27" s="11"/>
      <c r="K27" s="12"/>
      <c r="L27" s="11">
        <v>300</v>
      </c>
      <c r="M27" s="13">
        <v>12587.17</v>
      </c>
      <c r="N27" s="11">
        <v>2</v>
      </c>
      <c r="O27" s="14">
        <v>6293.58</v>
      </c>
      <c r="P27" s="11">
        <v>263</v>
      </c>
      <c r="Q27" s="13">
        <v>11066.56</v>
      </c>
      <c r="R27" s="11">
        <v>2</v>
      </c>
      <c r="S27" s="14">
        <v>5533.28</v>
      </c>
      <c r="T27" s="12">
        <v>0.1407</v>
      </c>
      <c r="U27" s="12">
        <v>0.1374</v>
      </c>
      <c r="V27" s="12"/>
      <c r="W27" s="12">
        <v>0.1374</v>
      </c>
      <c r="X27" s="11"/>
      <c r="Y27" s="13"/>
      <c r="Z27" s="11"/>
      <c r="AA27" s="11"/>
      <c r="AB27" s="13"/>
      <c r="AC27" s="11"/>
      <c r="AD27" s="12"/>
      <c r="AE27" s="12"/>
      <c r="AF27" s="11">
        <v>147</v>
      </c>
      <c r="AG27" s="13">
        <v>6387.07</v>
      </c>
      <c r="AH27" s="11">
        <v>2</v>
      </c>
      <c r="AI27" s="11">
        <v>97</v>
      </c>
      <c r="AJ27" s="13">
        <v>4143.99</v>
      </c>
      <c r="AK27" s="11">
        <v>2</v>
      </c>
      <c r="AL27" s="12">
        <v>0.5155</v>
      </c>
      <c r="AM27" s="12">
        <v>0.5413</v>
      </c>
      <c r="AN27" s="11">
        <v>42</v>
      </c>
      <c r="AO27" s="13">
        <v>1908</v>
      </c>
      <c r="AP27" s="11">
        <v>2</v>
      </c>
      <c r="AQ27" s="11">
        <v>20</v>
      </c>
      <c r="AR27" s="13">
        <v>928.8</v>
      </c>
      <c r="AS27" s="11">
        <v>2</v>
      </c>
      <c r="AT27" s="12">
        <v>1.1</v>
      </c>
      <c r="AU27" s="12">
        <v>1.0543</v>
      </c>
      <c r="AV27" s="11">
        <v>9</v>
      </c>
      <c r="AW27" s="13">
        <v>420.8</v>
      </c>
      <c r="AX27" s="11">
        <v>2</v>
      </c>
      <c r="AY27" s="11">
        <v>9</v>
      </c>
      <c r="AZ27" s="13">
        <v>420.8</v>
      </c>
      <c r="BA27" s="11">
        <v>2</v>
      </c>
      <c r="BB27" s="12"/>
      <c r="BC27" s="12"/>
      <c r="BD27" s="11">
        <v>79</v>
      </c>
      <c r="BE27" s="13">
        <v>2819.24</v>
      </c>
      <c r="BF27" s="11">
        <v>2</v>
      </c>
      <c r="BG27" s="11">
        <v>80</v>
      </c>
      <c r="BH27" s="13">
        <v>3019.14</v>
      </c>
      <c r="BI27" s="11">
        <v>2</v>
      </c>
      <c r="BJ27" s="12">
        <v>-0.0125</v>
      </c>
      <c r="BK27" s="12">
        <v>-0.0662</v>
      </c>
      <c r="BL27" s="11">
        <v>13</v>
      </c>
      <c r="BM27" s="13">
        <v>564.24</v>
      </c>
      <c r="BN27" s="11">
        <v>2</v>
      </c>
      <c r="BO27" s="11">
        <v>29</v>
      </c>
      <c r="BP27" s="13">
        <v>1239.26</v>
      </c>
      <c r="BQ27" s="11">
        <v>2</v>
      </c>
      <c r="BR27" s="12">
        <v>-0.5517</v>
      </c>
      <c r="BS27" s="12">
        <v>-0.5447</v>
      </c>
      <c r="BT27" s="11"/>
      <c r="BU27" s="13"/>
      <c r="BV27" s="11"/>
      <c r="BW27" s="11"/>
      <c r="BX27" s="13"/>
      <c r="BY27" s="11"/>
      <c r="BZ27" s="12"/>
      <c r="CA27" s="12"/>
      <c r="CB27" s="11">
        <v>6</v>
      </c>
      <c r="CC27" s="13">
        <v>289.38</v>
      </c>
      <c r="CD27" s="11">
        <v>2</v>
      </c>
      <c r="CE27" s="11"/>
      <c r="CF27" s="13"/>
      <c r="CG27" s="11"/>
      <c r="CH27" s="12"/>
      <c r="CI27" s="12"/>
      <c r="CJ27" s="11">
        <v>4</v>
      </c>
      <c r="CK27" s="13">
        <v>198.44</v>
      </c>
      <c r="CL27" s="11">
        <v>2</v>
      </c>
      <c r="CM27" s="11">
        <v>16</v>
      </c>
      <c r="CN27" s="13">
        <v>760.73</v>
      </c>
      <c r="CO27" s="11">
        <v>2</v>
      </c>
      <c r="CP27" s="12">
        <v>-0.75</v>
      </c>
      <c r="CQ27" s="12">
        <v>-0.7391</v>
      </c>
      <c r="CR27" s="11"/>
      <c r="CS27" s="13"/>
      <c r="CT27" s="11"/>
      <c r="CU27" s="11">
        <v>12</v>
      </c>
      <c r="CV27" s="13">
        <v>553.84</v>
      </c>
      <c r="CW27" s="11">
        <v>2</v>
      </c>
      <c r="CX27" s="12"/>
      <c r="CY27" s="12"/>
      <c r="CZ27" s="11"/>
      <c r="DA27" s="13"/>
      <c r="DB27" s="11"/>
      <c r="DC27" s="11"/>
      <c r="DD27" s="13"/>
      <c r="DE27" s="11"/>
      <c r="DF27" s="12"/>
      <c r="DG27" s="12"/>
      <c r="DH27" s="11"/>
      <c r="DI27" s="13"/>
      <c r="DJ27" s="11"/>
      <c r="DK27" s="11"/>
      <c r="DL27" s="13"/>
      <c r="DM27" s="11"/>
      <c r="DN27" s="12"/>
      <c r="DO27" s="12"/>
      <c r="DP27" s="11"/>
      <c r="DQ27" s="13"/>
      <c r="DR27" s="11"/>
      <c r="DS27" s="11"/>
      <c r="DT27" s="13"/>
      <c r="DU27" s="11"/>
      <c r="DV27" s="12"/>
      <c r="DW27" s="12"/>
      <c r="DX27" s="11"/>
      <c r="DY27" s="13"/>
      <c r="DZ27" s="11"/>
      <c r="EA27" s="11"/>
      <c r="EB27" s="13"/>
      <c r="EC27" s="11"/>
      <c r="ED27" s="12"/>
      <c r="EE27" s="12"/>
      <c r="EF27" s="11"/>
      <c r="EG27" s="13"/>
      <c r="EH27" s="11"/>
      <c r="EI27" s="11"/>
      <c r="EJ27" s="13"/>
      <c r="EK27" s="11"/>
      <c r="EL27" s="12"/>
      <c r="EM27" s="12"/>
      <c r="EN27" s="11"/>
      <c r="EO27" s="13"/>
      <c r="EP27" s="11"/>
      <c r="EQ27" s="11"/>
      <c r="ER27" s="13"/>
      <c r="ES27" s="11"/>
      <c r="ET27" s="12"/>
      <c r="EU27" s="12"/>
      <c r="EV27" s="11"/>
      <c r="EW27" s="13"/>
      <c r="EX27" s="11"/>
      <c r="EY27" s="11"/>
      <c r="EZ27" s="13"/>
      <c r="FA27" s="11"/>
      <c r="FB27" s="12"/>
      <c r="FC27" s="12"/>
      <c r="FD27" s="11"/>
      <c r="FE27" s="13"/>
      <c r="FF27" s="11"/>
      <c r="FG27" s="11"/>
      <c r="FH27" s="13"/>
      <c r="FI27" s="11"/>
      <c r="FJ27" s="12"/>
      <c r="FK27" s="12"/>
      <c r="FL27" s="11"/>
      <c r="FM27" s="13"/>
      <c r="FN27" s="11"/>
      <c r="FO27" s="11"/>
      <c r="FP27" s="13"/>
      <c r="FQ27" s="11"/>
      <c r="FR27" s="12"/>
      <c r="FS27" s="12"/>
      <c r="FT27" s="11"/>
      <c r="FU27" s="13"/>
      <c r="FV27" s="11">
        <v>2</v>
      </c>
      <c r="FW27" s="11"/>
      <c r="FX27" s="13"/>
      <c r="FY27" s="11">
        <v>2</v>
      </c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/>
      <c r="GM27" s="11"/>
      <c r="GN27" s="13"/>
      <c r="GO27" s="11"/>
      <c r="GP27" s="12"/>
      <c r="GQ27" s="12"/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/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>
        <v>2</v>
      </c>
      <c r="IA27" s="11"/>
      <c r="IB27" s="13"/>
      <c r="IC27" s="11"/>
      <c r="ID27" s="12"/>
      <c r="IE27" s="12"/>
      <c r="IF27" s="11"/>
      <c r="IG27" s="13"/>
      <c r="IH27" s="11"/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/>
      <c r="JE27" s="13"/>
      <c r="JF27" s="11"/>
      <c r="JG27" s="11"/>
      <c r="JH27" s="13"/>
      <c r="JI27" s="11"/>
      <c r="JJ27" s="12"/>
      <c r="JK27" s="12"/>
      <c r="JL27" s="11"/>
      <c r="JM27" s="13"/>
      <c r="JN27" s="11"/>
      <c r="JO27" s="11"/>
      <c r="JP27" s="13"/>
      <c r="JQ27" s="11"/>
      <c r="JR27" s="12"/>
      <c r="JS27" s="12"/>
      <c r="JT27" s="11"/>
      <c r="JU27" s="13"/>
      <c r="JV27" s="11"/>
      <c r="JW27" s="11"/>
      <c r="JX27" s="13"/>
      <c r="JY27" s="11"/>
      <c r="JZ27" s="12"/>
      <c r="KA27" s="12"/>
      <c r="KB27" s="11"/>
      <c r="KC27" s="13"/>
      <c r="KD27" s="11"/>
      <c r="KE27" s="11"/>
      <c r="KF27" s="13"/>
      <c r="KG27" s="11"/>
      <c r="KH27" s="12"/>
      <c r="KI27" s="12"/>
      <c r="KJ27" s="11"/>
      <c r="KK27" s="13"/>
      <c r="KL27" s="11"/>
      <c r="KM27" s="11"/>
      <c r="KN27" s="13"/>
      <c r="KO27" s="11"/>
      <c r="KP27" s="12"/>
      <c r="KQ27" s="12"/>
      <c r="KR27" s="11">
        <v>163</v>
      </c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>
        <v>56</v>
      </c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>
        <v>50</v>
      </c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>
        <v>120</v>
      </c>
      <c r="NR27" s="11"/>
      <c r="NS27" s="11"/>
      <c r="NT27" s="11"/>
    </row>
    <row r="28">
      <c r="A28" s="10" t="s">
        <v>149</v>
      </c>
      <c r="B28" s="10" t="s">
        <v>167</v>
      </c>
      <c r="C28" s="10" t="s">
        <v>155</v>
      </c>
      <c r="D28" s="11">
        <v>984</v>
      </c>
      <c r="E28" s="11">
        <f>=ROUNDDOWN({0},0)</f>
      </c>
      <c r="F28" s="11">
        <v>1536</v>
      </c>
      <c r="G28" s="12"/>
      <c r="H28" s="11"/>
      <c r="I28" s="11">
        <f>=ROUNDDOWN({0},0)</f>
      </c>
      <c r="J28" s="11"/>
      <c r="K28" s="12"/>
      <c r="L28" s="11">
        <v>3207</v>
      </c>
      <c r="M28" s="13">
        <v>341769.5</v>
      </c>
      <c r="N28" s="11">
        <v>13</v>
      </c>
      <c r="O28" s="14">
        <v>26289.96</v>
      </c>
      <c r="P28" s="11">
        <v>3680</v>
      </c>
      <c r="Q28" s="13">
        <v>426242.26</v>
      </c>
      <c r="R28" s="11">
        <v>15</v>
      </c>
      <c r="S28" s="14">
        <v>28416.15</v>
      </c>
      <c r="T28" s="12">
        <v>-0.1285</v>
      </c>
      <c r="U28" s="12">
        <v>-0.1982</v>
      </c>
      <c r="V28" s="12">
        <v>-0.1333</v>
      </c>
      <c r="W28" s="12">
        <v>-0.0748</v>
      </c>
      <c r="X28" s="11">
        <v>319</v>
      </c>
      <c r="Y28" s="13">
        <v>64690.71</v>
      </c>
      <c r="Z28" s="11">
        <v>2</v>
      </c>
      <c r="AA28" s="11">
        <v>534</v>
      </c>
      <c r="AB28" s="13">
        <v>107022.61</v>
      </c>
      <c r="AC28" s="11">
        <v>4</v>
      </c>
      <c r="AD28" s="12">
        <v>-0.4026</v>
      </c>
      <c r="AE28" s="12">
        <v>-0.3955</v>
      </c>
      <c r="AF28" s="11">
        <v>825</v>
      </c>
      <c r="AG28" s="13">
        <v>88791.3</v>
      </c>
      <c r="AH28" s="11">
        <v>13</v>
      </c>
      <c r="AI28" s="11">
        <v>609</v>
      </c>
      <c r="AJ28" s="13">
        <v>65879.62</v>
      </c>
      <c r="AK28" s="11">
        <v>15</v>
      </c>
      <c r="AL28" s="12">
        <v>0.3547</v>
      </c>
      <c r="AM28" s="12">
        <v>0.3478</v>
      </c>
      <c r="AN28" s="11">
        <v>252</v>
      </c>
      <c r="AO28" s="13">
        <v>20547.72</v>
      </c>
      <c r="AP28" s="11">
        <v>11</v>
      </c>
      <c r="AQ28" s="11">
        <v>348</v>
      </c>
      <c r="AR28" s="13">
        <v>34128.81</v>
      </c>
      <c r="AS28" s="11">
        <v>15</v>
      </c>
      <c r="AT28" s="12">
        <v>-0.2759</v>
      </c>
      <c r="AU28" s="12">
        <v>-0.3979</v>
      </c>
      <c r="AV28" s="11">
        <v>788</v>
      </c>
      <c r="AW28" s="13">
        <v>73096.54</v>
      </c>
      <c r="AX28" s="11">
        <v>13</v>
      </c>
      <c r="AY28" s="11">
        <v>841</v>
      </c>
      <c r="AZ28" s="13">
        <v>88468.32</v>
      </c>
      <c r="BA28" s="11">
        <v>15</v>
      </c>
      <c r="BB28" s="12">
        <v>-0.063</v>
      </c>
      <c r="BC28" s="12">
        <v>-0.1738</v>
      </c>
      <c r="BD28" s="11">
        <v>526</v>
      </c>
      <c r="BE28" s="13">
        <v>44783.53</v>
      </c>
      <c r="BF28" s="11">
        <v>13</v>
      </c>
      <c r="BG28" s="11">
        <v>473</v>
      </c>
      <c r="BH28" s="13">
        <v>45247.65</v>
      </c>
      <c r="BI28" s="11">
        <v>15</v>
      </c>
      <c r="BJ28" s="12">
        <v>0.1121</v>
      </c>
      <c r="BK28" s="12">
        <v>-0.0103</v>
      </c>
      <c r="BL28" s="11">
        <v>199</v>
      </c>
      <c r="BM28" s="13">
        <v>11717.31</v>
      </c>
      <c r="BN28" s="11">
        <v>13</v>
      </c>
      <c r="BO28" s="11">
        <v>275</v>
      </c>
      <c r="BP28" s="13">
        <v>20776.63</v>
      </c>
      <c r="BQ28" s="11">
        <v>15</v>
      </c>
      <c r="BR28" s="12">
        <v>-0.2764</v>
      </c>
      <c r="BS28" s="12">
        <v>-0.436</v>
      </c>
      <c r="BT28" s="11"/>
      <c r="BU28" s="13"/>
      <c r="BV28" s="11"/>
      <c r="BW28" s="11"/>
      <c r="BX28" s="13"/>
      <c r="BY28" s="11"/>
      <c r="BZ28" s="12"/>
      <c r="CA28" s="12"/>
      <c r="CB28" s="11">
        <v>211</v>
      </c>
      <c r="CC28" s="13">
        <v>28285.08</v>
      </c>
      <c r="CD28" s="11">
        <v>13</v>
      </c>
      <c r="CE28" s="11">
        <v>99</v>
      </c>
      <c r="CF28" s="13">
        <v>18360.16</v>
      </c>
      <c r="CG28" s="11">
        <v>11</v>
      </c>
      <c r="CH28" s="12">
        <v>1.1313</v>
      </c>
      <c r="CI28" s="12">
        <v>0.5406</v>
      </c>
      <c r="CJ28" s="11">
        <v>44</v>
      </c>
      <c r="CK28" s="13">
        <v>5112.99</v>
      </c>
      <c r="CL28" s="11">
        <v>13</v>
      </c>
      <c r="CM28" s="11">
        <v>237</v>
      </c>
      <c r="CN28" s="13">
        <v>25353.67</v>
      </c>
      <c r="CO28" s="11">
        <v>15</v>
      </c>
      <c r="CP28" s="12">
        <v>-0.8143</v>
      </c>
      <c r="CQ28" s="12">
        <v>-0.7983</v>
      </c>
      <c r="CR28" s="11">
        <v>18</v>
      </c>
      <c r="CS28" s="13">
        <v>1621.36</v>
      </c>
      <c r="CT28" s="11"/>
      <c r="CU28" s="11">
        <v>232</v>
      </c>
      <c r="CV28" s="13">
        <v>16651.72</v>
      </c>
      <c r="CW28" s="11">
        <v>15</v>
      </c>
      <c r="CX28" s="12">
        <v>-0.9224</v>
      </c>
      <c r="CY28" s="12">
        <v>-0.9026</v>
      </c>
      <c r="CZ28" s="11">
        <v>5</v>
      </c>
      <c r="DA28" s="13">
        <v>538.75</v>
      </c>
      <c r="DB28" s="11">
        <v>4</v>
      </c>
      <c r="DC28" s="11">
        <v>4</v>
      </c>
      <c r="DD28" s="13">
        <v>362.35</v>
      </c>
      <c r="DE28" s="11">
        <v>6</v>
      </c>
      <c r="DF28" s="12">
        <v>0.25</v>
      </c>
      <c r="DG28" s="12">
        <v>0.4868</v>
      </c>
      <c r="DH28" s="11"/>
      <c r="DI28" s="13"/>
      <c r="DJ28" s="11"/>
      <c r="DK28" s="11"/>
      <c r="DL28" s="13"/>
      <c r="DM28" s="11"/>
      <c r="DN28" s="12"/>
      <c r="DO28" s="12"/>
      <c r="DP28" s="11"/>
      <c r="DQ28" s="13"/>
      <c r="DR28" s="11"/>
      <c r="DS28" s="11"/>
      <c r="DT28" s="13"/>
      <c r="DU28" s="11"/>
      <c r="DV28" s="12"/>
      <c r="DW28" s="12"/>
      <c r="DX28" s="11"/>
      <c r="DY28" s="13"/>
      <c r="DZ28" s="11"/>
      <c r="EA28" s="11"/>
      <c r="EB28" s="13"/>
      <c r="EC28" s="11"/>
      <c r="ED28" s="12"/>
      <c r="EE28" s="12"/>
      <c r="EF28" s="11"/>
      <c r="EG28" s="13"/>
      <c r="EH28" s="11"/>
      <c r="EI28" s="11"/>
      <c r="EJ28" s="13"/>
      <c r="EK28" s="11"/>
      <c r="EL28" s="12"/>
      <c r="EM28" s="12"/>
      <c r="EN28" s="11"/>
      <c r="EO28" s="13"/>
      <c r="EP28" s="11"/>
      <c r="EQ28" s="11"/>
      <c r="ER28" s="13"/>
      <c r="ES28" s="11"/>
      <c r="ET28" s="12"/>
      <c r="EU28" s="12"/>
      <c r="EV28" s="11">
        <v>11</v>
      </c>
      <c r="EW28" s="13">
        <v>1111.87</v>
      </c>
      <c r="EX28" s="11">
        <v>5</v>
      </c>
      <c r="EY28" s="11">
        <v>12</v>
      </c>
      <c r="EZ28" s="13">
        <v>1273.84</v>
      </c>
      <c r="FA28" s="11">
        <v>5</v>
      </c>
      <c r="FB28" s="12">
        <v>-0.0833</v>
      </c>
      <c r="FC28" s="12">
        <v>-0.1272</v>
      </c>
      <c r="FD28" s="11"/>
      <c r="FE28" s="13"/>
      <c r="FF28" s="11"/>
      <c r="FG28" s="11"/>
      <c r="FH28" s="13"/>
      <c r="FI28" s="11"/>
      <c r="FJ28" s="12"/>
      <c r="FK28" s="12"/>
      <c r="FL28" s="11"/>
      <c r="FM28" s="13"/>
      <c r="FN28" s="11"/>
      <c r="FO28" s="11"/>
      <c r="FP28" s="13"/>
      <c r="FQ28" s="11"/>
      <c r="FR28" s="12"/>
      <c r="FS28" s="12"/>
      <c r="FT28" s="11"/>
      <c r="FU28" s="13"/>
      <c r="FV28" s="11">
        <v>13</v>
      </c>
      <c r="FW28" s="11">
        <v>6</v>
      </c>
      <c r="FX28" s="13">
        <v>813.75</v>
      </c>
      <c r="FY28" s="11">
        <v>15</v>
      </c>
      <c r="FZ28" s="12">
        <v>-1</v>
      </c>
      <c r="GA28" s="12">
        <v>-1</v>
      </c>
      <c r="GB28" s="11">
        <v>2</v>
      </c>
      <c r="GC28" s="13">
        <v>190.36</v>
      </c>
      <c r="GD28" s="11">
        <v>6</v>
      </c>
      <c r="GE28" s="11"/>
      <c r="GF28" s="13"/>
      <c r="GG28" s="11">
        <v>5</v>
      </c>
      <c r="GH28" s="12"/>
      <c r="GI28" s="12"/>
      <c r="GJ28" s="11"/>
      <c r="GK28" s="13"/>
      <c r="GL28" s="11"/>
      <c r="GM28" s="11"/>
      <c r="GN28" s="13"/>
      <c r="GO28" s="11"/>
      <c r="GP28" s="12"/>
      <c r="GQ28" s="12"/>
      <c r="GR28" s="11">
        <v>6</v>
      </c>
      <c r="GS28" s="13">
        <v>1070.04</v>
      </c>
      <c r="GT28" s="11">
        <v>10</v>
      </c>
      <c r="GU28" s="11">
        <v>10</v>
      </c>
      <c r="GV28" s="13">
        <v>1903.13</v>
      </c>
      <c r="GW28" s="11">
        <v>10</v>
      </c>
      <c r="GX28" s="12">
        <v>-0.4</v>
      </c>
      <c r="GY28" s="12">
        <v>-0.4377</v>
      </c>
      <c r="GZ28" s="11"/>
      <c r="HA28" s="13"/>
      <c r="HB28" s="11"/>
      <c r="HC28" s="11"/>
      <c r="HD28" s="13"/>
      <c r="HE28" s="11"/>
      <c r="HF28" s="12"/>
      <c r="HG28" s="12"/>
      <c r="HH28" s="11">
        <v>1</v>
      </c>
      <c r="HI28" s="13">
        <v>211.94</v>
      </c>
      <c r="HJ28" s="11">
        <v>4</v>
      </c>
      <c r="HK28" s="11"/>
      <c r="HL28" s="13"/>
      <c r="HM28" s="11">
        <v>5</v>
      </c>
      <c r="HN28" s="12"/>
      <c r="HO28" s="12"/>
      <c r="HP28" s="11"/>
      <c r="HQ28" s="13"/>
      <c r="HR28" s="11">
        <v>6</v>
      </c>
      <c r="HS28" s="11"/>
      <c r="HT28" s="13"/>
      <c r="HU28" s="11">
        <v>6</v>
      </c>
      <c r="HV28" s="12"/>
      <c r="HW28" s="12"/>
      <c r="HX28" s="11"/>
      <c r="HY28" s="13"/>
      <c r="HZ28" s="11">
        <v>13</v>
      </c>
      <c r="IA28" s="11"/>
      <c r="IB28" s="13"/>
      <c r="IC28" s="11"/>
      <c r="ID28" s="12"/>
      <c r="IE28" s="12"/>
      <c r="IF28" s="11"/>
      <c r="IG28" s="13"/>
      <c r="IH28" s="11"/>
      <c r="II28" s="11"/>
      <c r="IJ28" s="13"/>
      <c r="IK28" s="11"/>
      <c r="IL28" s="12"/>
      <c r="IM28" s="12"/>
      <c r="IN28" s="11"/>
      <c r="IO28" s="13"/>
      <c r="IP28" s="11"/>
      <c r="IQ28" s="11"/>
      <c r="IR28" s="13"/>
      <c r="IS28" s="11"/>
      <c r="IT28" s="12"/>
      <c r="IU28" s="12"/>
      <c r="IV28" s="11"/>
      <c r="IW28" s="13"/>
      <c r="IX28" s="11"/>
      <c r="IY28" s="11"/>
      <c r="IZ28" s="13"/>
      <c r="JA28" s="11"/>
      <c r="JB28" s="12"/>
      <c r="JC28" s="12"/>
      <c r="JD28" s="11"/>
      <c r="JE28" s="13"/>
      <c r="JF28" s="11"/>
      <c r="JG28" s="11"/>
      <c r="JH28" s="13"/>
      <c r="JI28" s="11"/>
      <c r="JJ28" s="12"/>
      <c r="JK28" s="12"/>
      <c r="JL28" s="11"/>
      <c r="JM28" s="13"/>
      <c r="JN28" s="11"/>
      <c r="JO28" s="11"/>
      <c r="JP28" s="13"/>
      <c r="JQ28" s="11"/>
      <c r="JR28" s="12"/>
      <c r="JS28" s="12"/>
      <c r="JT28" s="11"/>
      <c r="JU28" s="13"/>
      <c r="JV28" s="11"/>
      <c r="JW28" s="11"/>
      <c r="JX28" s="13"/>
      <c r="JY28" s="11"/>
      <c r="JZ28" s="12"/>
      <c r="KA28" s="12"/>
      <c r="KB28" s="11"/>
      <c r="KC28" s="13"/>
      <c r="KD28" s="11"/>
      <c r="KE28" s="11"/>
      <c r="KF28" s="13"/>
      <c r="KG28" s="11"/>
      <c r="KH28" s="12"/>
      <c r="KI28" s="12"/>
      <c r="KJ28" s="11"/>
      <c r="KK28" s="13"/>
      <c r="KL28" s="11"/>
      <c r="KM28" s="11"/>
      <c r="KN28" s="13"/>
      <c r="KO28" s="11"/>
      <c r="KP28" s="12"/>
      <c r="KQ28" s="12"/>
      <c r="KR28" s="11">
        <v>984</v>
      </c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>
        <v>266</v>
      </c>
      <c r="LT28" s="11"/>
      <c r="LU28" s="11"/>
      <c r="LV28" s="11"/>
      <c r="LW28" s="11">
        <v>430</v>
      </c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>
        <v>330</v>
      </c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>
        <v>510</v>
      </c>
      <c r="NR28" s="11"/>
      <c r="NS28" s="11"/>
      <c r="NT28" s="11"/>
    </row>
    <row r="29">
      <c r="A29" s="10" t="s">
        <v>149</v>
      </c>
      <c r="B29" s="10" t="s">
        <v>168</v>
      </c>
      <c r="C29" s="10" t="s">
        <v>157</v>
      </c>
      <c r="D29" s="11">
        <v>590</v>
      </c>
      <c r="E29" s="11">
        <f>=ROUNDDOWN(14.047619047619,0)</f>
      </c>
      <c r="F29" s="11">
        <v>968</v>
      </c>
      <c r="G29" s="12">
        <v>0.9523</v>
      </c>
      <c r="H29" s="11"/>
      <c r="I29" s="11">
        <f>=ROUNDDOWN({0},0)</f>
      </c>
      <c r="J29" s="11"/>
      <c r="K29" s="12"/>
      <c r="L29" s="11">
        <v>2305</v>
      </c>
      <c r="M29" s="13">
        <v>49020.87</v>
      </c>
      <c r="N29" s="11">
        <v>4</v>
      </c>
      <c r="O29" s="14">
        <v>12255.22</v>
      </c>
      <c r="P29" s="11">
        <v>2813</v>
      </c>
      <c r="Q29" s="13">
        <v>60375.71</v>
      </c>
      <c r="R29" s="11">
        <v>4</v>
      </c>
      <c r="S29" s="14">
        <v>15093.93</v>
      </c>
      <c r="T29" s="12">
        <v>-0.1806</v>
      </c>
      <c r="U29" s="12">
        <v>-0.1881</v>
      </c>
      <c r="V29" s="12"/>
      <c r="W29" s="12">
        <v>-0.1881</v>
      </c>
      <c r="X29" s="11">
        <v>886</v>
      </c>
      <c r="Y29" s="13">
        <v>17772.07</v>
      </c>
      <c r="Z29" s="11">
        <v>4</v>
      </c>
      <c r="AA29" s="11">
        <v>667</v>
      </c>
      <c r="AB29" s="13">
        <v>14039.55</v>
      </c>
      <c r="AC29" s="11">
        <v>4</v>
      </c>
      <c r="AD29" s="12">
        <v>0.3283</v>
      </c>
      <c r="AE29" s="12">
        <v>0.2659</v>
      </c>
      <c r="AF29" s="11">
        <v>284</v>
      </c>
      <c r="AG29" s="13">
        <v>6590.37</v>
      </c>
      <c r="AH29" s="11">
        <v>4</v>
      </c>
      <c r="AI29" s="11">
        <v>237</v>
      </c>
      <c r="AJ29" s="13">
        <v>5536.25</v>
      </c>
      <c r="AK29" s="11">
        <v>4</v>
      </c>
      <c r="AL29" s="12">
        <v>0.1983</v>
      </c>
      <c r="AM29" s="12">
        <v>0.1904</v>
      </c>
      <c r="AN29" s="11">
        <v>184</v>
      </c>
      <c r="AO29" s="13">
        <v>4222.3</v>
      </c>
      <c r="AP29" s="11">
        <v>3</v>
      </c>
      <c r="AQ29" s="11">
        <v>613</v>
      </c>
      <c r="AR29" s="13">
        <v>12676.6</v>
      </c>
      <c r="AS29" s="11">
        <v>4</v>
      </c>
      <c r="AT29" s="12">
        <v>-0.6998</v>
      </c>
      <c r="AU29" s="12">
        <v>-0.6669</v>
      </c>
      <c r="AV29" s="11">
        <v>230</v>
      </c>
      <c r="AW29" s="13">
        <v>5263.86</v>
      </c>
      <c r="AX29" s="11">
        <v>4</v>
      </c>
      <c r="AY29" s="11">
        <v>321</v>
      </c>
      <c r="AZ29" s="13">
        <v>7201.8</v>
      </c>
      <c r="BA29" s="11">
        <v>4</v>
      </c>
      <c r="BB29" s="12">
        <v>-0.2835</v>
      </c>
      <c r="BC29" s="12">
        <v>-0.2691</v>
      </c>
      <c r="BD29" s="11">
        <v>257</v>
      </c>
      <c r="BE29" s="13">
        <v>5046.47</v>
      </c>
      <c r="BF29" s="11">
        <v>4</v>
      </c>
      <c r="BG29" s="11">
        <v>206</v>
      </c>
      <c r="BH29" s="13">
        <v>4162.72</v>
      </c>
      <c r="BI29" s="11">
        <v>4</v>
      </c>
      <c r="BJ29" s="12">
        <v>0.2476</v>
      </c>
      <c r="BK29" s="12">
        <v>0.2123</v>
      </c>
      <c r="BL29" s="11">
        <v>211</v>
      </c>
      <c r="BM29" s="13">
        <v>4246.37</v>
      </c>
      <c r="BN29" s="11">
        <v>4</v>
      </c>
      <c r="BO29" s="11">
        <v>180</v>
      </c>
      <c r="BP29" s="13">
        <v>3624.61</v>
      </c>
      <c r="BQ29" s="11">
        <v>4</v>
      </c>
      <c r="BR29" s="12">
        <v>0.1722</v>
      </c>
      <c r="BS29" s="12">
        <v>0.1715</v>
      </c>
      <c r="BT29" s="11"/>
      <c r="BU29" s="13"/>
      <c r="BV29" s="11"/>
      <c r="BW29" s="11"/>
      <c r="BX29" s="13"/>
      <c r="BY29" s="11"/>
      <c r="BZ29" s="12"/>
      <c r="CA29" s="12"/>
      <c r="CB29" s="11">
        <v>186</v>
      </c>
      <c r="CC29" s="13">
        <v>4313.65</v>
      </c>
      <c r="CD29" s="11">
        <v>2</v>
      </c>
      <c r="CE29" s="11">
        <v>273</v>
      </c>
      <c r="CF29" s="13">
        <v>6251.55</v>
      </c>
      <c r="CG29" s="11">
        <v>2</v>
      </c>
      <c r="CH29" s="12">
        <v>-0.3187</v>
      </c>
      <c r="CI29" s="12">
        <v>-0.31</v>
      </c>
      <c r="CJ29" s="11">
        <v>18</v>
      </c>
      <c r="CK29" s="13">
        <v>426.6</v>
      </c>
      <c r="CL29" s="11">
        <v>4</v>
      </c>
      <c r="CM29" s="11">
        <v>20</v>
      </c>
      <c r="CN29" s="13">
        <v>470.7</v>
      </c>
      <c r="CO29" s="11">
        <v>4</v>
      </c>
      <c r="CP29" s="12">
        <v>-0.1</v>
      </c>
      <c r="CQ29" s="12">
        <v>-0.0937</v>
      </c>
      <c r="CR29" s="11">
        <v>28</v>
      </c>
      <c r="CS29" s="13">
        <v>600.92</v>
      </c>
      <c r="CT29" s="11"/>
      <c r="CU29" s="11">
        <v>285</v>
      </c>
      <c r="CV29" s="13">
        <v>6078.37</v>
      </c>
      <c r="CW29" s="11">
        <v>3</v>
      </c>
      <c r="CX29" s="12">
        <v>-0.9018</v>
      </c>
      <c r="CY29" s="12">
        <v>-0.9011</v>
      </c>
      <c r="CZ29" s="11">
        <v>4</v>
      </c>
      <c r="DA29" s="13">
        <v>90.32</v>
      </c>
      <c r="DB29" s="11">
        <v>4</v>
      </c>
      <c r="DC29" s="11"/>
      <c r="DD29" s="13"/>
      <c r="DE29" s="11">
        <v>4</v>
      </c>
      <c r="DF29" s="12"/>
      <c r="DG29" s="12"/>
      <c r="DH29" s="11"/>
      <c r="DI29" s="13"/>
      <c r="DJ29" s="11"/>
      <c r="DK29" s="11"/>
      <c r="DL29" s="13"/>
      <c r="DM29" s="11"/>
      <c r="DN29" s="12"/>
      <c r="DO29" s="12"/>
      <c r="DP29" s="11"/>
      <c r="DQ29" s="13"/>
      <c r="DR29" s="11"/>
      <c r="DS29" s="11"/>
      <c r="DT29" s="13"/>
      <c r="DU29" s="11"/>
      <c r="DV29" s="12"/>
      <c r="DW29" s="12"/>
      <c r="DX29" s="11"/>
      <c r="DY29" s="13"/>
      <c r="DZ29" s="11"/>
      <c r="EA29" s="11"/>
      <c r="EB29" s="13"/>
      <c r="EC29" s="11"/>
      <c r="ED29" s="12"/>
      <c r="EE29" s="12"/>
      <c r="EF29" s="11"/>
      <c r="EG29" s="13"/>
      <c r="EH29" s="11"/>
      <c r="EI29" s="11"/>
      <c r="EJ29" s="13"/>
      <c r="EK29" s="11"/>
      <c r="EL29" s="12"/>
      <c r="EM29" s="12"/>
      <c r="EN29" s="11"/>
      <c r="EO29" s="13"/>
      <c r="EP29" s="11"/>
      <c r="EQ29" s="11"/>
      <c r="ER29" s="13"/>
      <c r="ES29" s="11"/>
      <c r="ET29" s="12"/>
      <c r="EU29" s="12"/>
      <c r="EV29" s="11"/>
      <c r="EW29" s="13"/>
      <c r="EX29" s="11"/>
      <c r="EY29" s="11"/>
      <c r="EZ29" s="13"/>
      <c r="FA29" s="11"/>
      <c r="FB29" s="12"/>
      <c r="FC29" s="12"/>
      <c r="FD29" s="11"/>
      <c r="FE29" s="13"/>
      <c r="FF29" s="11">
        <v>1</v>
      </c>
      <c r="FG29" s="11"/>
      <c r="FH29" s="13"/>
      <c r="FI29" s="11">
        <v>1</v>
      </c>
      <c r="FJ29" s="12"/>
      <c r="FK29" s="12"/>
      <c r="FL29" s="11"/>
      <c r="FM29" s="13"/>
      <c r="FN29" s="11">
        <v>1</v>
      </c>
      <c r="FO29" s="11">
        <v>3</v>
      </c>
      <c r="FP29" s="13">
        <v>74.49</v>
      </c>
      <c r="FQ29" s="11">
        <v>1</v>
      </c>
      <c r="FR29" s="12"/>
      <c r="FS29" s="12"/>
      <c r="FT29" s="11">
        <v>6</v>
      </c>
      <c r="FU29" s="13">
        <v>204.94</v>
      </c>
      <c r="FV29" s="11">
        <v>4</v>
      </c>
      <c r="FW29" s="11">
        <v>3</v>
      </c>
      <c r="FX29" s="13">
        <v>138.97</v>
      </c>
      <c r="FY29" s="11">
        <v>4</v>
      </c>
      <c r="FZ29" s="12">
        <v>1</v>
      </c>
      <c r="GA29" s="12">
        <v>0.4747</v>
      </c>
      <c r="GB29" s="11">
        <v>7</v>
      </c>
      <c r="GC29" s="13">
        <v>145.48</v>
      </c>
      <c r="GD29" s="11">
        <v>4</v>
      </c>
      <c r="GE29" s="11">
        <v>1</v>
      </c>
      <c r="GF29" s="13">
        <v>22.58</v>
      </c>
      <c r="GG29" s="11">
        <v>4</v>
      </c>
      <c r="GH29" s="12">
        <v>6</v>
      </c>
      <c r="GI29" s="12">
        <v>5.4429</v>
      </c>
      <c r="GJ29" s="11"/>
      <c r="GK29" s="13"/>
      <c r="GL29" s="11"/>
      <c r="GM29" s="11"/>
      <c r="GN29" s="13"/>
      <c r="GO29" s="11"/>
      <c r="GP29" s="12"/>
      <c r="GQ29" s="12"/>
      <c r="GR29" s="11">
        <v>4</v>
      </c>
      <c r="GS29" s="13">
        <v>97.52</v>
      </c>
      <c r="GT29" s="11">
        <v>4</v>
      </c>
      <c r="GU29" s="11"/>
      <c r="GV29" s="13"/>
      <c r="GW29" s="11">
        <v>3</v>
      </c>
      <c r="GX29" s="12"/>
      <c r="GY29" s="12"/>
      <c r="GZ29" s="11"/>
      <c r="HA29" s="13"/>
      <c r="HB29" s="11"/>
      <c r="HC29" s="11"/>
      <c r="HD29" s="13"/>
      <c r="HE29" s="11"/>
      <c r="HF29" s="12"/>
      <c r="HG29" s="12"/>
      <c r="HH29" s="11"/>
      <c r="HI29" s="13"/>
      <c r="HJ29" s="11">
        <v>2</v>
      </c>
      <c r="HK29" s="11">
        <v>4</v>
      </c>
      <c r="HL29" s="13">
        <v>97.52</v>
      </c>
      <c r="HM29" s="11">
        <v>1</v>
      </c>
      <c r="HN29" s="12"/>
      <c r="HO29" s="12"/>
      <c r="HP29" s="11"/>
      <c r="HQ29" s="13"/>
      <c r="HR29" s="11"/>
      <c r="HS29" s="11"/>
      <c r="HT29" s="13"/>
      <c r="HU29" s="11"/>
      <c r="HV29" s="12"/>
      <c r="HW29" s="12"/>
      <c r="HX29" s="11"/>
      <c r="HY29" s="13"/>
      <c r="HZ29" s="11">
        <v>4</v>
      </c>
      <c r="IA29" s="11"/>
      <c r="IB29" s="13"/>
      <c r="IC29" s="11"/>
      <c r="ID29" s="12"/>
      <c r="IE29" s="12"/>
      <c r="IF29" s="11"/>
      <c r="IG29" s="13"/>
      <c r="IH29" s="11"/>
      <c r="II29" s="11"/>
      <c r="IJ29" s="13"/>
      <c r="IK29" s="11"/>
      <c r="IL29" s="12"/>
      <c r="IM29" s="12"/>
      <c r="IN29" s="11"/>
      <c r="IO29" s="13"/>
      <c r="IP29" s="11"/>
      <c r="IQ29" s="11"/>
      <c r="IR29" s="13"/>
      <c r="IS29" s="11"/>
      <c r="IT29" s="12"/>
      <c r="IU29" s="12"/>
      <c r="IV29" s="11"/>
      <c r="IW29" s="13"/>
      <c r="IX29" s="11"/>
      <c r="IY29" s="11"/>
      <c r="IZ29" s="13"/>
      <c r="JA29" s="11"/>
      <c r="JB29" s="12"/>
      <c r="JC29" s="12"/>
      <c r="JD29" s="11"/>
      <c r="JE29" s="13"/>
      <c r="JF29" s="11">
        <v>4</v>
      </c>
      <c r="JG29" s="11"/>
      <c r="JH29" s="13"/>
      <c r="JI29" s="11"/>
      <c r="JJ29" s="12"/>
      <c r="JK29" s="12"/>
      <c r="JL29" s="11"/>
      <c r="JM29" s="13"/>
      <c r="JN29" s="11"/>
      <c r="JO29" s="11"/>
      <c r="JP29" s="13"/>
      <c r="JQ29" s="11"/>
      <c r="JR29" s="12"/>
      <c r="JS29" s="12"/>
      <c r="JT29" s="11"/>
      <c r="JU29" s="13"/>
      <c r="JV29" s="11"/>
      <c r="JW29" s="11"/>
      <c r="JX29" s="13"/>
      <c r="JY29" s="11"/>
      <c r="JZ29" s="12"/>
      <c r="KA29" s="12"/>
      <c r="KB29" s="11"/>
      <c r="KC29" s="13"/>
      <c r="KD29" s="11"/>
      <c r="KE29" s="11"/>
      <c r="KF29" s="13"/>
      <c r="KG29" s="11"/>
      <c r="KH29" s="12"/>
      <c r="KI29" s="12"/>
      <c r="KJ29" s="11"/>
      <c r="KK29" s="13"/>
      <c r="KL29" s="11"/>
      <c r="KM29" s="11"/>
      <c r="KN29" s="13"/>
      <c r="KO29" s="11"/>
      <c r="KP29" s="12"/>
      <c r="KQ29" s="12"/>
      <c r="KR29" s="11">
        <v>590</v>
      </c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>
        <v>150</v>
      </c>
      <c r="LI29" s="11"/>
      <c r="LJ29" s="11">
        <v>136</v>
      </c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>
        <v>110</v>
      </c>
      <c r="MO29" s="11"/>
      <c r="MP29" s="11"/>
      <c r="MQ29" s="11">
        <v>96</v>
      </c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>
        <v>168</v>
      </c>
      <c r="NG29" s="11"/>
      <c r="NH29" s="11"/>
      <c r="NI29" s="11">
        <v>104</v>
      </c>
      <c r="NJ29" s="11"/>
      <c r="NK29" s="11"/>
      <c r="NL29" s="11"/>
      <c r="NM29" s="11"/>
      <c r="NN29" s="11"/>
      <c r="NO29" s="11"/>
      <c r="NP29" s="11"/>
      <c r="NQ29" s="11">
        <v>60</v>
      </c>
      <c r="NR29" s="11">
        <v>144</v>
      </c>
      <c r="NS29" s="11"/>
      <c r="NT29" s="11"/>
    </row>
    <row r="30">
      <c r="A30" s="10" t="s">
        <v>149</v>
      </c>
      <c r="B30" s="10" t="s">
        <v>168</v>
      </c>
      <c r="C30" s="10" t="s">
        <v>151</v>
      </c>
      <c r="D30" s="11">
        <v>3798</v>
      </c>
      <c r="E30" s="11">
        <f>=ROUNDDOWN(14.6867749419954,0)</f>
      </c>
      <c r="F30" s="11">
        <v>5381</v>
      </c>
      <c r="G30" s="12">
        <v>0.8495</v>
      </c>
      <c r="H30" s="11">
        <v>1</v>
      </c>
      <c r="I30" s="11">
        <f>=ROUNDDOWN(5,0)</f>
      </c>
      <c r="J30" s="11"/>
      <c r="K30" s="12">
        <v>0.1027</v>
      </c>
      <c r="L30" s="11">
        <v>14048</v>
      </c>
      <c r="M30" s="13">
        <v>1640179.89</v>
      </c>
      <c r="N30" s="11">
        <v>57</v>
      </c>
      <c r="O30" s="14">
        <v>28775.09</v>
      </c>
      <c r="P30" s="11">
        <v>14634</v>
      </c>
      <c r="Q30" s="13">
        <v>1703378.73</v>
      </c>
      <c r="R30" s="11">
        <v>57</v>
      </c>
      <c r="S30" s="14">
        <v>29883.84</v>
      </c>
      <c r="T30" s="12">
        <v>-0.04</v>
      </c>
      <c r="U30" s="12">
        <v>-0.0371</v>
      </c>
      <c r="V30" s="12"/>
      <c r="W30" s="12">
        <v>-0.0371</v>
      </c>
      <c r="X30" s="11">
        <v>2411</v>
      </c>
      <c r="Y30" s="13">
        <v>296871.04</v>
      </c>
      <c r="Z30" s="11">
        <v>41</v>
      </c>
      <c r="AA30" s="11">
        <v>2527</v>
      </c>
      <c r="AB30" s="13">
        <v>306873.35</v>
      </c>
      <c r="AC30" s="11">
        <v>39</v>
      </c>
      <c r="AD30" s="12">
        <v>-0.0459</v>
      </c>
      <c r="AE30" s="12">
        <v>-0.0326</v>
      </c>
      <c r="AF30" s="11">
        <v>1830</v>
      </c>
      <c r="AG30" s="13">
        <v>226240.34</v>
      </c>
      <c r="AH30" s="11">
        <v>57</v>
      </c>
      <c r="AI30" s="11">
        <v>1697</v>
      </c>
      <c r="AJ30" s="13">
        <v>200750.39</v>
      </c>
      <c r="AK30" s="11">
        <v>57</v>
      </c>
      <c r="AL30" s="12">
        <v>0.0784</v>
      </c>
      <c r="AM30" s="12">
        <v>0.127</v>
      </c>
      <c r="AN30" s="11">
        <v>3051</v>
      </c>
      <c r="AO30" s="13">
        <v>341810.36</v>
      </c>
      <c r="AP30" s="11">
        <v>57</v>
      </c>
      <c r="AQ30" s="11">
        <v>2953</v>
      </c>
      <c r="AR30" s="13">
        <v>333292.01</v>
      </c>
      <c r="AS30" s="11">
        <v>55</v>
      </c>
      <c r="AT30" s="12">
        <v>0.0332</v>
      </c>
      <c r="AU30" s="12">
        <v>0.0256</v>
      </c>
      <c r="AV30" s="11">
        <v>2270</v>
      </c>
      <c r="AW30" s="13">
        <v>279206.81</v>
      </c>
      <c r="AX30" s="11">
        <v>57</v>
      </c>
      <c r="AY30" s="11">
        <v>1734</v>
      </c>
      <c r="AZ30" s="13">
        <v>209086.46</v>
      </c>
      <c r="BA30" s="11">
        <v>57</v>
      </c>
      <c r="BB30" s="12">
        <v>0.3091</v>
      </c>
      <c r="BC30" s="12">
        <v>0.3354</v>
      </c>
      <c r="BD30" s="11">
        <v>1631</v>
      </c>
      <c r="BE30" s="13">
        <v>166120</v>
      </c>
      <c r="BF30" s="11">
        <v>57</v>
      </c>
      <c r="BG30" s="11">
        <v>1297</v>
      </c>
      <c r="BH30" s="13">
        <v>130620.77</v>
      </c>
      <c r="BI30" s="11">
        <v>57</v>
      </c>
      <c r="BJ30" s="12">
        <v>0.2575</v>
      </c>
      <c r="BK30" s="12">
        <v>0.2718</v>
      </c>
      <c r="BL30" s="11">
        <v>1717</v>
      </c>
      <c r="BM30" s="13">
        <v>197495.65</v>
      </c>
      <c r="BN30" s="11">
        <v>55</v>
      </c>
      <c r="BO30" s="11">
        <v>1259</v>
      </c>
      <c r="BP30" s="13">
        <v>141933</v>
      </c>
      <c r="BQ30" s="11">
        <v>50</v>
      </c>
      <c r="BR30" s="12">
        <v>0.3638</v>
      </c>
      <c r="BS30" s="12">
        <v>0.3915</v>
      </c>
      <c r="BT30" s="11"/>
      <c r="BU30" s="13"/>
      <c r="BV30" s="11"/>
      <c r="BW30" s="11"/>
      <c r="BX30" s="13"/>
      <c r="BY30" s="11"/>
      <c r="BZ30" s="12"/>
      <c r="CA30" s="12"/>
      <c r="CB30" s="11">
        <v>706</v>
      </c>
      <c r="CC30" s="13">
        <v>79980.88</v>
      </c>
      <c r="CD30" s="11">
        <v>46</v>
      </c>
      <c r="CE30" s="11">
        <v>806</v>
      </c>
      <c r="CF30" s="13">
        <v>98528.24</v>
      </c>
      <c r="CG30" s="11">
        <v>42</v>
      </c>
      <c r="CH30" s="12">
        <v>-0.1241</v>
      </c>
      <c r="CI30" s="12">
        <v>-0.1882</v>
      </c>
      <c r="CJ30" s="11">
        <v>112</v>
      </c>
      <c r="CK30" s="13">
        <v>13305.21</v>
      </c>
      <c r="CL30" s="11">
        <v>43</v>
      </c>
      <c r="CM30" s="11">
        <v>299</v>
      </c>
      <c r="CN30" s="13">
        <v>34993.89</v>
      </c>
      <c r="CO30" s="11">
        <v>50</v>
      </c>
      <c r="CP30" s="12">
        <v>-0.6254</v>
      </c>
      <c r="CQ30" s="12">
        <v>-0.6198</v>
      </c>
      <c r="CR30" s="11">
        <v>126</v>
      </c>
      <c r="CS30" s="13">
        <v>15186.29</v>
      </c>
      <c r="CT30" s="11"/>
      <c r="CU30" s="11">
        <v>1817</v>
      </c>
      <c r="CV30" s="13">
        <v>221386.31</v>
      </c>
      <c r="CW30" s="11">
        <v>52</v>
      </c>
      <c r="CX30" s="12">
        <v>-0.9307</v>
      </c>
      <c r="CY30" s="12">
        <v>-0.9314</v>
      </c>
      <c r="CZ30" s="11">
        <v>20</v>
      </c>
      <c r="DA30" s="13">
        <v>2298.31</v>
      </c>
      <c r="DB30" s="11">
        <v>28</v>
      </c>
      <c r="DC30" s="11">
        <v>68</v>
      </c>
      <c r="DD30" s="13">
        <v>3953.97</v>
      </c>
      <c r="DE30" s="11">
        <v>27</v>
      </c>
      <c r="DF30" s="12">
        <v>-0.7059</v>
      </c>
      <c r="DG30" s="12">
        <v>-0.4187</v>
      </c>
      <c r="DH30" s="11"/>
      <c r="DI30" s="13"/>
      <c r="DJ30" s="11"/>
      <c r="DK30" s="11"/>
      <c r="DL30" s="13"/>
      <c r="DM30" s="11"/>
      <c r="DN30" s="12"/>
      <c r="DO30" s="12"/>
      <c r="DP30" s="11"/>
      <c r="DQ30" s="13"/>
      <c r="DR30" s="11"/>
      <c r="DS30" s="11"/>
      <c r="DT30" s="13"/>
      <c r="DU30" s="11"/>
      <c r="DV30" s="12"/>
      <c r="DW30" s="12"/>
      <c r="DX30" s="11"/>
      <c r="DY30" s="13"/>
      <c r="DZ30" s="11"/>
      <c r="EA30" s="11"/>
      <c r="EB30" s="13"/>
      <c r="EC30" s="11"/>
      <c r="ED30" s="12"/>
      <c r="EE30" s="12"/>
      <c r="EF30" s="11"/>
      <c r="EG30" s="13"/>
      <c r="EH30" s="11"/>
      <c r="EI30" s="11"/>
      <c r="EJ30" s="13"/>
      <c r="EK30" s="11"/>
      <c r="EL30" s="12"/>
      <c r="EM30" s="12"/>
      <c r="EN30" s="11">
        <v>6</v>
      </c>
      <c r="EO30" s="13">
        <v>579.68</v>
      </c>
      <c r="EP30" s="11">
        <v>13</v>
      </c>
      <c r="EQ30" s="11">
        <v>4</v>
      </c>
      <c r="ER30" s="13">
        <v>436.79</v>
      </c>
      <c r="ES30" s="11">
        <v>17</v>
      </c>
      <c r="ET30" s="12">
        <v>0.5</v>
      </c>
      <c r="EU30" s="12">
        <v>0.3271</v>
      </c>
      <c r="EV30" s="11">
        <v>8</v>
      </c>
      <c r="EW30" s="13">
        <v>1236.44</v>
      </c>
      <c r="EX30" s="11">
        <v>16</v>
      </c>
      <c r="EY30" s="11">
        <v>4</v>
      </c>
      <c r="EZ30" s="13">
        <v>571.99</v>
      </c>
      <c r="FA30" s="11">
        <v>4</v>
      </c>
      <c r="FB30" s="12">
        <v>1</v>
      </c>
      <c r="FC30" s="12">
        <v>1.1616</v>
      </c>
      <c r="FD30" s="11">
        <v>44</v>
      </c>
      <c r="FE30" s="13">
        <v>5037.95</v>
      </c>
      <c r="FF30" s="11">
        <v>18</v>
      </c>
      <c r="FG30" s="11">
        <v>17</v>
      </c>
      <c r="FH30" s="13">
        <v>2209.01</v>
      </c>
      <c r="FI30" s="11">
        <v>18</v>
      </c>
      <c r="FJ30" s="12">
        <v>1.5882</v>
      </c>
      <c r="FK30" s="12">
        <v>1.2806</v>
      </c>
      <c r="FL30" s="11">
        <v>34</v>
      </c>
      <c r="FM30" s="13">
        <v>4228.61</v>
      </c>
      <c r="FN30" s="11">
        <v>17</v>
      </c>
      <c r="FO30" s="11">
        <v>41</v>
      </c>
      <c r="FP30" s="13">
        <v>5196.1</v>
      </c>
      <c r="FQ30" s="11">
        <v>17</v>
      </c>
      <c r="FR30" s="12">
        <v>-0.1707</v>
      </c>
      <c r="FS30" s="12">
        <v>-0.1862</v>
      </c>
      <c r="FT30" s="11">
        <v>10</v>
      </c>
      <c r="FU30" s="13">
        <v>2128.61</v>
      </c>
      <c r="FV30" s="11">
        <v>57</v>
      </c>
      <c r="FW30" s="11">
        <v>25</v>
      </c>
      <c r="FX30" s="13">
        <v>3312.36</v>
      </c>
      <c r="FY30" s="11">
        <v>57</v>
      </c>
      <c r="FZ30" s="12">
        <v>-0.6</v>
      </c>
      <c r="GA30" s="12">
        <v>-0.3574</v>
      </c>
      <c r="GB30" s="11">
        <v>48</v>
      </c>
      <c r="GC30" s="13">
        <v>5593.8</v>
      </c>
      <c r="GD30" s="11">
        <v>40</v>
      </c>
      <c r="GE30" s="11">
        <v>69</v>
      </c>
      <c r="GF30" s="13">
        <v>7900.62</v>
      </c>
      <c r="GG30" s="11">
        <v>47</v>
      </c>
      <c r="GH30" s="12">
        <v>-0.3043</v>
      </c>
      <c r="GI30" s="12">
        <v>-0.292</v>
      </c>
      <c r="GJ30" s="11"/>
      <c r="GK30" s="13"/>
      <c r="GL30" s="11"/>
      <c r="GM30" s="11"/>
      <c r="GN30" s="13"/>
      <c r="GO30" s="11"/>
      <c r="GP30" s="12"/>
      <c r="GQ30" s="12"/>
      <c r="GR30" s="11">
        <v>21</v>
      </c>
      <c r="GS30" s="13">
        <v>2553.31</v>
      </c>
      <c r="GT30" s="11">
        <v>47</v>
      </c>
      <c r="GU30" s="11">
        <v>14</v>
      </c>
      <c r="GV30" s="13">
        <v>1885.57</v>
      </c>
      <c r="GW30" s="11">
        <v>30</v>
      </c>
      <c r="GX30" s="12">
        <v>0.5</v>
      </c>
      <c r="GY30" s="12">
        <v>0.3541</v>
      </c>
      <c r="GZ30" s="11"/>
      <c r="HA30" s="13"/>
      <c r="HB30" s="11"/>
      <c r="HC30" s="11"/>
      <c r="HD30" s="13"/>
      <c r="HE30" s="11"/>
      <c r="HF30" s="12"/>
      <c r="HG30" s="12"/>
      <c r="HH30" s="11">
        <v>2</v>
      </c>
      <c r="HI30" s="13">
        <v>254.51</v>
      </c>
      <c r="HJ30" s="11">
        <v>21</v>
      </c>
      <c r="HK30" s="11">
        <v>3</v>
      </c>
      <c r="HL30" s="13">
        <v>447.9</v>
      </c>
      <c r="HM30" s="11">
        <v>6</v>
      </c>
      <c r="HN30" s="12">
        <v>-0.3333</v>
      </c>
      <c r="HO30" s="12">
        <v>-0.4318</v>
      </c>
      <c r="HP30" s="11"/>
      <c r="HQ30" s="13"/>
      <c r="HR30" s="11"/>
      <c r="HS30" s="11"/>
      <c r="HT30" s="13"/>
      <c r="HU30" s="11"/>
      <c r="HV30" s="12"/>
      <c r="HW30" s="12"/>
      <c r="HX30" s="11">
        <v>1</v>
      </c>
      <c r="HY30" s="13">
        <v>52.09</v>
      </c>
      <c r="HZ30" s="11">
        <v>57</v>
      </c>
      <c r="IA30" s="11"/>
      <c r="IB30" s="13"/>
      <c r="IC30" s="11"/>
      <c r="ID30" s="12"/>
      <c r="IE30" s="12"/>
      <c r="IF30" s="11"/>
      <c r="IG30" s="13"/>
      <c r="IH30" s="11"/>
      <c r="II30" s="11"/>
      <c r="IJ30" s="13"/>
      <c r="IK30" s="11"/>
      <c r="IL30" s="12"/>
      <c r="IM30" s="12"/>
      <c r="IN30" s="11"/>
      <c r="IO30" s="13"/>
      <c r="IP30" s="11"/>
      <c r="IQ30" s="11"/>
      <c r="IR30" s="13"/>
      <c r="IS30" s="11"/>
      <c r="IT30" s="12"/>
      <c r="IU30" s="12"/>
      <c r="IV30" s="11"/>
      <c r="IW30" s="13"/>
      <c r="IX30" s="11"/>
      <c r="IY30" s="11"/>
      <c r="IZ30" s="13"/>
      <c r="JA30" s="11"/>
      <c r="JB30" s="12"/>
      <c r="JC30" s="12"/>
      <c r="JD30" s="11"/>
      <c r="JE30" s="13"/>
      <c r="JF30" s="11">
        <v>53</v>
      </c>
      <c r="JG30" s="11"/>
      <c r="JH30" s="13"/>
      <c r="JI30" s="11"/>
      <c r="JJ30" s="12"/>
      <c r="JK30" s="12"/>
      <c r="JL30" s="11"/>
      <c r="JM30" s="13"/>
      <c r="JN30" s="11"/>
      <c r="JO30" s="11"/>
      <c r="JP30" s="13"/>
      <c r="JQ30" s="11"/>
      <c r="JR30" s="12"/>
      <c r="JS30" s="12"/>
      <c r="JT30" s="11"/>
      <c r="JU30" s="13"/>
      <c r="JV30" s="11"/>
      <c r="JW30" s="11"/>
      <c r="JX30" s="13"/>
      <c r="JY30" s="11"/>
      <c r="JZ30" s="12"/>
      <c r="KA30" s="12"/>
      <c r="KB30" s="11"/>
      <c r="KC30" s="13"/>
      <c r="KD30" s="11"/>
      <c r="KE30" s="11"/>
      <c r="KF30" s="13"/>
      <c r="KG30" s="11"/>
      <c r="KH30" s="12"/>
      <c r="KI30" s="12"/>
      <c r="KJ30" s="11"/>
      <c r="KK30" s="13"/>
      <c r="KL30" s="11"/>
      <c r="KM30" s="11"/>
      <c r="KN30" s="13"/>
      <c r="KO30" s="11"/>
      <c r="KP30" s="12"/>
      <c r="KQ30" s="12"/>
      <c r="KR30" s="11">
        <v>3772</v>
      </c>
      <c r="KS30" s="11"/>
      <c r="KT30" s="11"/>
      <c r="KU30" s="11"/>
      <c r="KV30" s="11"/>
      <c r="KW30" s="11"/>
      <c r="KX30" s="11"/>
      <c r="KY30" s="11">
        <v>16</v>
      </c>
      <c r="KZ30" s="11">
        <v>10</v>
      </c>
      <c r="LA30" s="11"/>
      <c r="LB30" s="11"/>
      <c r="LC30" s="11"/>
      <c r="LD30" s="11"/>
      <c r="LE30" s="11"/>
      <c r="LF30" s="11"/>
      <c r="LG30" s="11">
        <v>1</v>
      </c>
      <c r="LH30" s="11">
        <v>120</v>
      </c>
      <c r="LI30" s="11">
        <v>260</v>
      </c>
      <c r="LJ30" s="11">
        <v>330</v>
      </c>
      <c r="LK30" s="11"/>
      <c r="LL30" s="11"/>
      <c r="LM30" s="11"/>
      <c r="LN30" s="11"/>
      <c r="LO30" s="11">
        <v>140</v>
      </c>
      <c r="LP30" s="11"/>
      <c r="LQ30" s="11"/>
      <c r="LR30" s="11"/>
      <c r="LS30" s="11"/>
      <c r="LT30" s="11"/>
      <c r="LU30" s="11">
        <v>180</v>
      </c>
      <c r="LV30" s="11"/>
      <c r="LW30" s="11"/>
      <c r="LX30" s="11"/>
      <c r="LY30" s="11">
        <v>30</v>
      </c>
      <c r="LZ30" s="11"/>
      <c r="MA30" s="11"/>
      <c r="MB30" s="11"/>
      <c r="MC30" s="11"/>
      <c r="MD30" s="11">
        <v>195</v>
      </c>
      <c r="ME30" s="11">
        <v>323</v>
      </c>
      <c r="MF30" s="11">
        <v>315</v>
      </c>
      <c r="MG30" s="11"/>
      <c r="MH30" s="11"/>
      <c r="MI30" s="11">
        <v>110</v>
      </c>
      <c r="MJ30" s="11"/>
      <c r="MK30" s="11"/>
      <c r="ML30" s="11"/>
      <c r="MM30" s="11"/>
      <c r="MN30" s="11">
        <v>400</v>
      </c>
      <c r="MO30" s="11"/>
      <c r="MP30" s="11"/>
      <c r="MQ30" s="11">
        <v>720</v>
      </c>
      <c r="MR30" s="11"/>
      <c r="MS30" s="11"/>
      <c r="MT30" s="11"/>
      <c r="MU30" s="11"/>
      <c r="MV30" s="11"/>
      <c r="MW30" s="11">
        <v>225</v>
      </c>
      <c r="MX30" s="11"/>
      <c r="MY30" s="11"/>
      <c r="MZ30" s="11">
        <v>35</v>
      </c>
      <c r="NA30" s="11"/>
      <c r="NB30" s="11"/>
      <c r="NC30" s="11">
        <v>65</v>
      </c>
      <c r="ND30" s="11"/>
      <c r="NE30" s="11"/>
      <c r="NF30" s="11">
        <v>555</v>
      </c>
      <c r="NG30" s="11"/>
      <c r="NH30" s="11">
        <v>260</v>
      </c>
      <c r="NI30" s="11">
        <v>275</v>
      </c>
      <c r="NJ30" s="11"/>
      <c r="NK30" s="11">
        <v>573</v>
      </c>
      <c r="NL30" s="11"/>
      <c r="NM30" s="11"/>
      <c r="NN30" s="11"/>
      <c r="NO30" s="11">
        <v>75</v>
      </c>
      <c r="NP30" s="11"/>
      <c r="NQ30" s="11">
        <v>40</v>
      </c>
      <c r="NR30" s="11">
        <v>155</v>
      </c>
      <c r="NS30" s="11"/>
      <c r="NT30" s="11"/>
    </row>
    <row r="31">
      <c r="A31" s="10" t="s">
        <v>149</v>
      </c>
      <c r="B31" s="10" t="s">
        <v>168</v>
      </c>
      <c r="C31" s="10" t="s">
        <v>152</v>
      </c>
      <c r="D31" s="11">
        <v>563</v>
      </c>
      <c r="E31" s="11">
        <f>=ROUNDDOWN(19.2808219178082,0)</f>
      </c>
      <c r="F31" s="11">
        <v>497</v>
      </c>
      <c r="G31" s="12">
        <v>1</v>
      </c>
      <c r="H31" s="11"/>
      <c r="I31" s="11">
        <f>=ROUNDDOWN({0},0)</f>
      </c>
      <c r="J31" s="11"/>
      <c r="K31" s="12">
        <v>0.3699</v>
      </c>
      <c r="L31" s="11">
        <v>2204</v>
      </c>
      <c r="M31" s="13">
        <v>201338.53</v>
      </c>
      <c r="N31" s="11">
        <v>4</v>
      </c>
      <c r="O31" s="14">
        <v>50334.63</v>
      </c>
      <c r="P31" s="11">
        <v>2864</v>
      </c>
      <c r="Q31" s="13">
        <v>260491.71</v>
      </c>
      <c r="R31" s="11">
        <v>4</v>
      </c>
      <c r="S31" s="14">
        <v>65122.93</v>
      </c>
      <c r="T31" s="12">
        <v>-0.2304</v>
      </c>
      <c r="U31" s="12">
        <v>-0.2271</v>
      </c>
      <c r="V31" s="12"/>
      <c r="W31" s="12">
        <v>-0.2271</v>
      </c>
      <c r="X31" s="11">
        <v>949</v>
      </c>
      <c r="Y31" s="13">
        <v>92395.49</v>
      </c>
      <c r="Z31" s="11">
        <v>4</v>
      </c>
      <c r="AA31" s="11">
        <v>1227</v>
      </c>
      <c r="AB31" s="13">
        <v>116618.31</v>
      </c>
      <c r="AC31" s="11">
        <v>4</v>
      </c>
      <c r="AD31" s="12">
        <v>-0.2266</v>
      </c>
      <c r="AE31" s="12">
        <v>-0.2077</v>
      </c>
      <c r="AF31" s="11">
        <v>334</v>
      </c>
      <c r="AG31" s="13">
        <v>31640.28</v>
      </c>
      <c r="AH31" s="11">
        <v>4</v>
      </c>
      <c r="AI31" s="11">
        <v>266</v>
      </c>
      <c r="AJ31" s="13">
        <v>25342.62</v>
      </c>
      <c r="AK31" s="11">
        <v>4</v>
      </c>
      <c r="AL31" s="12">
        <v>0.2556</v>
      </c>
      <c r="AM31" s="12">
        <v>0.2485</v>
      </c>
      <c r="AN31" s="11">
        <v>105</v>
      </c>
      <c r="AO31" s="13">
        <v>9262.5</v>
      </c>
      <c r="AP31" s="11">
        <v>4</v>
      </c>
      <c r="AQ31" s="11">
        <v>395</v>
      </c>
      <c r="AR31" s="13">
        <v>34675</v>
      </c>
      <c r="AS31" s="11">
        <v>2</v>
      </c>
      <c r="AT31" s="12">
        <v>-0.7342</v>
      </c>
      <c r="AU31" s="12">
        <v>-0.7329</v>
      </c>
      <c r="AV31" s="11">
        <v>400</v>
      </c>
      <c r="AW31" s="13">
        <v>33455.85</v>
      </c>
      <c r="AX31" s="11">
        <v>4</v>
      </c>
      <c r="AY31" s="11">
        <v>325</v>
      </c>
      <c r="AZ31" s="13">
        <v>27081.99</v>
      </c>
      <c r="BA31" s="11">
        <v>4</v>
      </c>
      <c r="BB31" s="12">
        <v>0.2308</v>
      </c>
      <c r="BC31" s="12">
        <v>0.2354</v>
      </c>
      <c r="BD31" s="11">
        <v>148</v>
      </c>
      <c r="BE31" s="13">
        <v>10997.98</v>
      </c>
      <c r="BF31" s="11">
        <v>4</v>
      </c>
      <c r="BG31" s="11">
        <v>74</v>
      </c>
      <c r="BH31" s="13">
        <v>5673.84</v>
      </c>
      <c r="BI31" s="11">
        <v>4</v>
      </c>
      <c r="BJ31" s="12">
        <v>1</v>
      </c>
      <c r="BK31" s="12">
        <v>0.9384</v>
      </c>
      <c r="BL31" s="11">
        <v>94</v>
      </c>
      <c r="BM31" s="13">
        <v>8134.34</v>
      </c>
      <c r="BN31" s="11">
        <v>4</v>
      </c>
      <c r="BO31" s="11">
        <v>95</v>
      </c>
      <c r="BP31" s="13">
        <v>8111.58</v>
      </c>
      <c r="BQ31" s="11">
        <v>2</v>
      </c>
      <c r="BR31" s="12">
        <v>-0.0105</v>
      </c>
      <c r="BS31" s="12">
        <v>0.0028</v>
      </c>
      <c r="BT31" s="11"/>
      <c r="BU31" s="13"/>
      <c r="BV31" s="11"/>
      <c r="BW31" s="11"/>
      <c r="BX31" s="13"/>
      <c r="BY31" s="11"/>
      <c r="BZ31" s="12"/>
      <c r="CA31" s="12"/>
      <c r="CB31" s="11">
        <v>121</v>
      </c>
      <c r="CC31" s="13">
        <v>10732.81</v>
      </c>
      <c r="CD31" s="11">
        <v>4</v>
      </c>
      <c r="CE31" s="11">
        <v>296</v>
      </c>
      <c r="CF31" s="13">
        <v>26239.44</v>
      </c>
      <c r="CG31" s="11">
        <v>2</v>
      </c>
      <c r="CH31" s="12">
        <v>-0.5912</v>
      </c>
      <c r="CI31" s="12">
        <v>-0.591</v>
      </c>
      <c r="CJ31" s="11">
        <v>30</v>
      </c>
      <c r="CK31" s="13">
        <v>2646</v>
      </c>
      <c r="CL31" s="11">
        <v>2</v>
      </c>
      <c r="CM31" s="11">
        <v>73</v>
      </c>
      <c r="CN31" s="13">
        <v>6488.19</v>
      </c>
      <c r="CO31" s="11">
        <v>2</v>
      </c>
      <c r="CP31" s="12">
        <v>-0.589</v>
      </c>
      <c r="CQ31" s="12">
        <v>-0.5922</v>
      </c>
      <c r="CR31" s="11">
        <v>5</v>
      </c>
      <c r="CS31" s="13">
        <v>465.47</v>
      </c>
      <c r="CT31" s="11"/>
      <c r="CU31" s="11">
        <v>110</v>
      </c>
      <c r="CV31" s="13">
        <v>9894.37</v>
      </c>
      <c r="CW31" s="11">
        <v>2</v>
      </c>
      <c r="CX31" s="12">
        <v>-0.9545</v>
      </c>
      <c r="CY31" s="12">
        <v>-0.953</v>
      </c>
      <c r="CZ31" s="11">
        <v>9</v>
      </c>
      <c r="DA31" s="13">
        <v>725.04</v>
      </c>
      <c r="DB31" s="11">
        <v>2</v>
      </c>
      <c r="DC31" s="11"/>
      <c r="DD31" s="13"/>
      <c r="DE31" s="11">
        <v>2</v>
      </c>
      <c r="DF31" s="12"/>
      <c r="DG31" s="12"/>
      <c r="DH31" s="11"/>
      <c r="DI31" s="13"/>
      <c r="DJ31" s="11"/>
      <c r="DK31" s="11"/>
      <c r="DL31" s="13"/>
      <c r="DM31" s="11"/>
      <c r="DN31" s="12"/>
      <c r="DO31" s="12"/>
      <c r="DP31" s="11"/>
      <c r="DQ31" s="13"/>
      <c r="DR31" s="11"/>
      <c r="DS31" s="11"/>
      <c r="DT31" s="13"/>
      <c r="DU31" s="11"/>
      <c r="DV31" s="12"/>
      <c r="DW31" s="12"/>
      <c r="DX31" s="11"/>
      <c r="DY31" s="13"/>
      <c r="DZ31" s="11"/>
      <c r="EA31" s="11"/>
      <c r="EB31" s="13"/>
      <c r="EC31" s="11"/>
      <c r="ED31" s="12"/>
      <c r="EE31" s="12"/>
      <c r="EF31" s="11"/>
      <c r="EG31" s="13"/>
      <c r="EH31" s="11"/>
      <c r="EI31" s="11"/>
      <c r="EJ31" s="13"/>
      <c r="EK31" s="11"/>
      <c r="EL31" s="12"/>
      <c r="EM31" s="12"/>
      <c r="EN31" s="11"/>
      <c r="EO31" s="13"/>
      <c r="EP31" s="11">
        <v>2</v>
      </c>
      <c r="EQ31" s="11"/>
      <c r="ER31" s="13"/>
      <c r="ES31" s="11">
        <v>2</v>
      </c>
      <c r="ET31" s="12"/>
      <c r="EU31" s="12"/>
      <c r="EV31" s="11"/>
      <c r="EW31" s="13"/>
      <c r="EX31" s="11"/>
      <c r="EY31" s="11"/>
      <c r="EZ31" s="13"/>
      <c r="FA31" s="11"/>
      <c r="FB31" s="12"/>
      <c r="FC31" s="12"/>
      <c r="FD31" s="11">
        <v>6</v>
      </c>
      <c r="FE31" s="13">
        <v>525</v>
      </c>
      <c r="FF31" s="11">
        <v>2</v>
      </c>
      <c r="FG31" s="11"/>
      <c r="FH31" s="13"/>
      <c r="FI31" s="11">
        <v>2</v>
      </c>
      <c r="FJ31" s="12"/>
      <c r="FK31" s="12"/>
      <c r="FL31" s="11"/>
      <c r="FM31" s="13"/>
      <c r="FN31" s="11">
        <v>2</v>
      </c>
      <c r="FO31" s="11"/>
      <c r="FP31" s="13"/>
      <c r="FQ31" s="11">
        <v>2</v>
      </c>
      <c r="FR31" s="12"/>
      <c r="FS31" s="12"/>
      <c r="FT31" s="11">
        <v>1</v>
      </c>
      <c r="FU31" s="13">
        <v>164.99</v>
      </c>
      <c r="FV31" s="11">
        <v>4</v>
      </c>
      <c r="FW31" s="11">
        <v>2</v>
      </c>
      <c r="FX31" s="13">
        <v>269.98</v>
      </c>
      <c r="FY31" s="11">
        <v>4</v>
      </c>
      <c r="FZ31" s="12">
        <v>-0.5</v>
      </c>
      <c r="GA31" s="12">
        <v>-0.3889</v>
      </c>
      <c r="GB31" s="11"/>
      <c r="GC31" s="13"/>
      <c r="GD31" s="11">
        <v>2</v>
      </c>
      <c r="GE31" s="11"/>
      <c r="GF31" s="13"/>
      <c r="GG31" s="11">
        <v>2</v>
      </c>
      <c r="GH31" s="12"/>
      <c r="GI31" s="12"/>
      <c r="GJ31" s="11"/>
      <c r="GK31" s="13"/>
      <c r="GL31" s="11"/>
      <c r="GM31" s="11"/>
      <c r="GN31" s="13"/>
      <c r="GO31" s="11"/>
      <c r="GP31" s="12"/>
      <c r="GQ31" s="12"/>
      <c r="GR31" s="11">
        <v>2</v>
      </c>
      <c r="GS31" s="13">
        <v>192.78</v>
      </c>
      <c r="GT31" s="11">
        <v>2</v>
      </c>
      <c r="GU31" s="11">
        <v>1</v>
      </c>
      <c r="GV31" s="13">
        <v>96.39</v>
      </c>
      <c r="GW31" s="11">
        <v>2</v>
      </c>
      <c r="GX31" s="12">
        <v>1</v>
      </c>
      <c r="GY31" s="12">
        <v>1</v>
      </c>
      <c r="GZ31" s="11"/>
      <c r="HA31" s="13"/>
      <c r="HB31" s="11"/>
      <c r="HC31" s="11"/>
      <c r="HD31" s="13"/>
      <c r="HE31" s="11"/>
      <c r="HF31" s="12"/>
      <c r="HG31" s="12"/>
      <c r="HH31" s="11"/>
      <c r="HI31" s="13"/>
      <c r="HJ31" s="11">
        <v>4</v>
      </c>
      <c r="HK31" s="11"/>
      <c r="HL31" s="13"/>
      <c r="HM31" s="11"/>
      <c r="HN31" s="12"/>
      <c r="HO31" s="12"/>
      <c r="HP31" s="11"/>
      <c r="HQ31" s="13"/>
      <c r="HR31" s="11"/>
      <c r="HS31" s="11"/>
      <c r="HT31" s="13"/>
      <c r="HU31" s="11"/>
      <c r="HV31" s="12"/>
      <c r="HW31" s="12"/>
      <c r="HX31" s="11"/>
      <c r="HY31" s="13"/>
      <c r="HZ31" s="11">
        <v>4</v>
      </c>
      <c r="IA31" s="11"/>
      <c r="IB31" s="13"/>
      <c r="IC31" s="11"/>
      <c r="ID31" s="12"/>
      <c r="IE31" s="12"/>
      <c r="IF31" s="11"/>
      <c r="IG31" s="13"/>
      <c r="IH31" s="11"/>
      <c r="II31" s="11"/>
      <c r="IJ31" s="13"/>
      <c r="IK31" s="11"/>
      <c r="IL31" s="12"/>
      <c r="IM31" s="12"/>
      <c r="IN31" s="11"/>
      <c r="IO31" s="13"/>
      <c r="IP31" s="11"/>
      <c r="IQ31" s="11"/>
      <c r="IR31" s="13"/>
      <c r="IS31" s="11"/>
      <c r="IT31" s="12"/>
      <c r="IU31" s="12"/>
      <c r="IV31" s="11"/>
      <c r="IW31" s="13"/>
      <c r="IX31" s="11"/>
      <c r="IY31" s="11"/>
      <c r="IZ31" s="13"/>
      <c r="JA31" s="11"/>
      <c r="JB31" s="12"/>
      <c r="JC31" s="12"/>
      <c r="JD31" s="11"/>
      <c r="JE31" s="13"/>
      <c r="JF31" s="11">
        <v>4</v>
      </c>
      <c r="JG31" s="11"/>
      <c r="JH31" s="13"/>
      <c r="JI31" s="11"/>
      <c r="JJ31" s="12"/>
      <c r="JK31" s="12"/>
      <c r="JL31" s="11"/>
      <c r="JM31" s="13"/>
      <c r="JN31" s="11"/>
      <c r="JO31" s="11"/>
      <c r="JP31" s="13"/>
      <c r="JQ31" s="11"/>
      <c r="JR31" s="12"/>
      <c r="JS31" s="12"/>
      <c r="JT31" s="11"/>
      <c r="JU31" s="13"/>
      <c r="JV31" s="11"/>
      <c r="JW31" s="11"/>
      <c r="JX31" s="13"/>
      <c r="JY31" s="11"/>
      <c r="JZ31" s="12"/>
      <c r="KA31" s="12"/>
      <c r="KB31" s="11"/>
      <c r="KC31" s="13"/>
      <c r="KD31" s="11"/>
      <c r="KE31" s="11"/>
      <c r="KF31" s="13"/>
      <c r="KG31" s="11"/>
      <c r="KH31" s="12"/>
      <c r="KI31" s="12"/>
      <c r="KJ31" s="11"/>
      <c r="KK31" s="13"/>
      <c r="KL31" s="11"/>
      <c r="KM31" s="11"/>
      <c r="KN31" s="13"/>
      <c r="KO31" s="11"/>
      <c r="KP31" s="12"/>
      <c r="KQ31" s="12"/>
      <c r="KR31" s="11">
        <v>563</v>
      </c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>
        <v>227</v>
      </c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>
        <v>100</v>
      </c>
      <c r="MX31" s="11"/>
      <c r="MY31" s="11"/>
      <c r="MZ31" s="11"/>
      <c r="NA31" s="11"/>
      <c r="NB31" s="11"/>
      <c r="NC31" s="11"/>
      <c r="ND31" s="11"/>
      <c r="NE31" s="11"/>
      <c r="NF31" s="11">
        <v>70</v>
      </c>
      <c r="NG31" s="11"/>
      <c r="NH31" s="11"/>
      <c r="NI31" s="11"/>
      <c r="NJ31" s="11"/>
      <c r="NK31" s="11"/>
      <c r="NL31" s="11"/>
      <c r="NM31" s="11"/>
      <c r="NN31" s="11"/>
      <c r="NO31" s="11">
        <v>100</v>
      </c>
      <c r="NP31" s="11"/>
      <c r="NQ31" s="11"/>
      <c r="NR31" s="11"/>
      <c r="NS31" s="11"/>
      <c r="NT31" s="11"/>
    </row>
    <row r="32">
      <c r="A32" s="10" t="s">
        <v>149</v>
      </c>
      <c r="B32" s="10" t="s">
        <v>168</v>
      </c>
      <c r="C32" s="10" t="s">
        <v>153</v>
      </c>
      <c r="D32" s="11">
        <v>1898</v>
      </c>
      <c r="E32" s="11">
        <f>=ROUNDDOWN(26.7700987306065,0)</f>
      </c>
      <c r="F32" s="11">
        <v>1006</v>
      </c>
      <c r="G32" s="12">
        <v>0.8562</v>
      </c>
      <c r="H32" s="11"/>
      <c r="I32" s="11">
        <f>=ROUNDDOWN({0},0)</f>
      </c>
      <c r="J32" s="11"/>
      <c r="K32" s="12"/>
      <c r="L32" s="11">
        <v>4067</v>
      </c>
      <c r="M32" s="13">
        <v>366893.01</v>
      </c>
      <c r="N32" s="11">
        <v>31</v>
      </c>
      <c r="O32" s="14">
        <v>11835.26</v>
      </c>
      <c r="P32" s="11">
        <v>4656</v>
      </c>
      <c r="Q32" s="13">
        <v>404850.22</v>
      </c>
      <c r="R32" s="11">
        <v>31</v>
      </c>
      <c r="S32" s="14">
        <v>13059.68</v>
      </c>
      <c r="T32" s="12">
        <v>-0.1265</v>
      </c>
      <c r="U32" s="12">
        <v>-0.0938</v>
      </c>
      <c r="V32" s="12"/>
      <c r="W32" s="12">
        <v>-0.0938</v>
      </c>
      <c r="X32" s="11">
        <v>701</v>
      </c>
      <c r="Y32" s="13">
        <v>63119.41</v>
      </c>
      <c r="Z32" s="11">
        <v>19</v>
      </c>
      <c r="AA32" s="11">
        <v>924</v>
      </c>
      <c r="AB32" s="13">
        <v>78719.05</v>
      </c>
      <c r="AC32" s="11">
        <v>17</v>
      </c>
      <c r="AD32" s="12">
        <v>-0.2413</v>
      </c>
      <c r="AE32" s="12">
        <v>-0.1982</v>
      </c>
      <c r="AF32" s="11">
        <v>532</v>
      </c>
      <c r="AG32" s="13">
        <v>45715.45</v>
      </c>
      <c r="AH32" s="11">
        <v>31</v>
      </c>
      <c r="AI32" s="11">
        <v>536</v>
      </c>
      <c r="AJ32" s="13">
        <v>47089.48</v>
      </c>
      <c r="AK32" s="11">
        <v>31</v>
      </c>
      <c r="AL32" s="12">
        <v>-0.0075</v>
      </c>
      <c r="AM32" s="12">
        <v>-0.0292</v>
      </c>
      <c r="AN32" s="11">
        <v>751</v>
      </c>
      <c r="AO32" s="13">
        <v>68523.6</v>
      </c>
      <c r="AP32" s="11">
        <v>29</v>
      </c>
      <c r="AQ32" s="11">
        <v>1061</v>
      </c>
      <c r="AR32" s="13">
        <v>96675.34</v>
      </c>
      <c r="AS32" s="11">
        <v>29</v>
      </c>
      <c r="AT32" s="12">
        <v>-0.2922</v>
      </c>
      <c r="AU32" s="12">
        <v>-0.2912</v>
      </c>
      <c r="AV32" s="11">
        <v>856</v>
      </c>
      <c r="AW32" s="13">
        <v>85319.6</v>
      </c>
      <c r="AX32" s="11">
        <v>31</v>
      </c>
      <c r="AY32" s="11">
        <v>293</v>
      </c>
      <c r="AZ32" s="13">
        <v>27055.35</v>
      </c>
      <c r="BA32" s="11">
        <v>31</v>
      </c>
      <c r="BB32" s="12">
        <v>1.9215</v>
      </c>
      <c r="BC32" s="12">
        <v>2.1535</v>
      </c>
      <c r="BD32" s="11">
        <v>393</v>
      </c>
      <c r="BE32" s="13">
        <v>30947.96</v>
      </c>
      <c r="BF32" s="11">
        <v>31</v>
      </c>
      <c r="BG32" s="11">
        <v>388</v>
      </c>
      <c r="BH32" s="13">
        <v>28074.16</v>
      </c>
      <c r="BI32" s="11">
        <v>31</v>
      </c>
      <c r="BJ32" s="12">
        <v>0.0129</v>
      </c>
      <c r="BK32" s="12">
        <v>0.1024</v>
      </c>
      <c r="BL32" s="11">
        <v>494</v>
      </c>
      <c r="BM32" s="13">
        <v>41656.07</v>
      </c>
      <c r="BN32" s="11">
        <v>30</v>
      </c>
      <c r="BO32" s="11">
        <v>352</v>
      </c>
      <c r="BP32" s="13">
        <v>29718.07</v>
      </c>
      <c r="BQ32" s="11">
        <v>29</v>
      </c>
      <c r="BR32" s="12">
        <v>0.4034</v>
      </c>
      <c r="BS32" s="12">
        <v>0.4017</v>
      </c>
      <c r="BT32" s="11"/>
      <c r="BU32" s="13"/>
      <c r="BV32" s="11"/>
      <c r="BW32" s="11"/>
      <c r="BX32" s="13"/>
      <c r="BY32" s="11"/>
      <c r="BZ32" s="12"/>
      <c r="CA32" s="12"/>
      <c r="CB32" s="11">
        <v>172</v>
      </c>
      <c r="CC32" s="13">
        <v>16485.6</v>
      </c>
      <c r="CD32" s="11">
        <v>17</v>
      </c>
      <c r="CE32" s="11">
        <v>104</v>
      </c>
      <c r="CF32" s="13">
        <v>9896.39</v>
      </c>
      <c r="CG32" s="11">
        <v>14</v>
      </c>
      <c r="CH32" s="12">
        <v>0.6538</v>
      </c>
      <c r="CI32" s="12">
        <v>0.6658</v>
      </c>
      <c r="CJ32" s="11">
        <v>52</v>
      </c>
      <c r="CK32" s="13">
        <v>4856.76</v>
      </c>
      <c r="CL32" s="11">
        <v>24</v>
      </c>
      <c r="CM32" s="11">
        <v>79</v>
      </c>
      <c r="CN32" s="13">
        <v>7224.37</v>
      </c>
      <c r="CO32" s="11">
        <v>25</v>
      </c>
      <c r="CP32" s="12">
        <v>-0.3418</v>
      </c>
      <c r="CQ32" s="12">
        <v>-0.3277</v>
      </c>
      <c r="CR32" s="11">
        <v>55</v>
      </c>
      <c r="CS32" s="13">
        <v>4589.37</v>
      </c>
      <c r="CT32" s="11"/>
      <c r="CU32" s="11">
        <v>865</v>
      </c>
      <c r="CV32" s="13">
        <v>75276.07</v>
      </c>
      <c r="CW32" s="11">
        <v>29</v>
      </c>
      <c r="CX32" s="12">
        <v>-0.9364</v>
      </c>
      <c r="CY32" s="12">
        <v>-0.939</v>
      </c>
      <c r="CZ32" s="11">
        <v>4</v>
      </c>
      <c r="DA32" s="13">
        <v>308.8</v>
      </c>
      <c r="DB32" s="11">
        <v>8</v>
      </c>
      <c r="DC32" s="11">
        <v>2</v>
      </c>
      <c r="DD32" s="13">
        <v>147</v>
      </c>
      <c r="DE32" s="11">
        <v>10</v>
      </c>
      <c r="DF32" s="12">
        <v>1</v>
      </c>
      <c r="DG32" s="12">
        <v>1.1007</v>
      </c>
      <c r="DH32" s="11"/>
      <c r="DI32" s="13"/>
      <c r="DJ32" s="11"/>
      <c r="DK32" s="11"/>
      <c r="DL32" s="13"/>
      <c r="DM32" s="11"/>
      <c r="DN32" s="12"/>
      <c r="DO32" s="12"/>
      <c r="DP32" s="11"/>
      <c r="DQ32" s="13"/>
      <c r="DR32" s="11"/>
      <c r="DS32" s="11"/>
      <c r="DT32" s="13"/>
      <c r="DU32" s="11"/>
      <c r="DV32" s="12"/>
      <c r="DW32" s="12"/>
      <c r="DX32" s="11"/>
      <c r="DY32" s="13"/>
      <c r="DZ32" s="11"/>
      <c r="EA32" s="11"/>
      <c r="EB32" s="13"/>
      <c r="EC32" s="11"/>
      <c r="ED32" s="12"/>
      <c r="EE32" s="12"/>
      <c r="EF32" s="11"/>
      <c r="EG32" s="13"/>
      <c r="EH32" s="11"/>
      <c r="EI32" s="11"/>
      <c r="EJ32" s="13"/>
      <c r="EK32" s="11"/>
      <c r="EL32" s="12"/>
      <c r="EM32" s="12"/>
      <c r="EN32" s="11">
        <v>3</v>
      </c>
      <c r="EO32" s="13">
        <v>343.95</v>
      </c>
      <c r="EP32" s="11">
        <v>9</v>
      </c>
      <c r="EQ32" s="11"/>
      <c r="ER32" s="13"/>
      <c r="ES32" s="11">
        <v>10</v>
      </c>
      <c r="ET32" s="12"/>
      <c r="EU32" s="12"/>
      <c r="EV32" s="11">
        <v>5</v>
      </c>
      <c r="EW32" s="13">
        <v>574.53</v>
      </c>
      <c r="EX32" s="11">
        <v>10</v>
      </c>
      <c r="EY32" s="11">
        <v>5</v>
      </c>
      <c r="EZ32" s="13">
        <v>518.6</v>
      </c>
      <c r="FA32" s="11">
        <v>4</v>
      </c>
      <c r="FB32" s="12"/>
      <c r="FC32" s="12">
        <v>0.1078</v>
      </c>
      <c r="FD32" s="11">
        <v>5</v>
      </c>
      <c r="FE32" s="13">
        <v>492.65</v>
      </c>
      <c r="FF32" s="11">
        <v>11</v>
      </c>
      <c r="FG32" s="11">
        <v>1</v>
      </c>
      <c r="FH32" s="13">
        <v>99.75</v>
      </c>
      <c r="FI32" s="11">
        <v>11</v>
      </c>
      <c r="FJ32" s="12">
        <v>4</v>
      </c>
      <c r="FK32" s="12">
        <v>3.9388</v>
      </c>
      <c r="FL32" s="11">
        <v>5</v>
      </c>
      <c r="FM32" s="13">
        <v>404.25</v>
      </c>
      <c r="FN32" s="11">
        <v>1</v>
      </c>
      <c r="FO32" s="11">
        <v>1</v>
      </c>
      <c r="FP32" s="13">
        <v>80.85</v>
      </c>
      <c r="FQ32" s="11">
        <v>1</v>
      </c>
      <c r="FR32" s="12">
        <v>4</v>
      </c>
      <c r="FS32" s="12">
        <v>4</v>
      </c>
      <c r="FT32" s="11">
        <v>12</v>
      </c>
      <c r="FU32" s="13">
        <v>1236.14</v>
      </c>
      <c r="FV32" s="11">
        <v>31</v>
      </c>
      <c r="FW32" s="11">
        <v>10</v>
      </c>
      <c r="FX32" s="13">
        <v>1331.18</v>
      </c>
      <c r="FY32" s="11">
        <v>31</v>
      </c>
      <c r="FZ32" s="12">
        <v>0.2</v>
      </c>
      <c r="GA32" s="12">
        <v>-0.0714</v>
      </c>
      <c r="GB32" s="11">
        <v>19</v>
      </c>
      <c r="GC32" s="13">
        <v>1656.82</v>
      </c>
      <c r="GD32" s="11">
        <v>24</v>
      </c>
      <c r="GE32" s="11">
        <v>31</v>
      </c>
      <c r="GF32" s="13">
        <v>2511.86</v>
      </c>
      <c r="GG32" s="11">
        <v>27</v>
      </c>
      <c r="GH32" s="12">
        <v>-0.3871</v>
      </c>
      <c r="GI32" s="12">
        <v>-0.3404</v>
      </c>
      <c r="GJ32" s="11"/>
      <c r="GK32" s="13"/>
      <c r="GL32" s="11"/>
      <c r="GM32" s="11"/>
      <c r="GN32" s="13"/>
      <c r="GO32" s="11"/>
      <c r="GP32" s="12"/>
      <c r="GQ32" s="12"/>
      <c r="GR32" s="11">
        <v>4</v>
      </c>
      <c r="GS32" s="13">
        <v>386.33</v>
      </c>
      <c r="GT32" s="11">
        <v>24</v>
      </c>
      <c r="GU32" s="11">
        <v>2</v>
      </c>
      <c r="GV32" s="13">
        <v>185.04</v>
      </c>
      <c r="GW32" s="11">
        <v>15</v>
      </c>
      <c r="GX32" s="12">
        <v>1</v>
      </c>
      <c r="GY32" s="12">
        <v>1.0878</v>
      </c>
      <c r="GZ32" s="11"/>
      <c r="HA32" s="13"/>
      <c r="HB32" s="11"/>
      <c r="HC32" s="11"/>
      <c r="HD32" s="13"/>
      <c r="HE32" s="11"/>
      <c r="HF32" s="12"/>
      <c r="HG32" s="12"/>
      <c r="HH32" s="11">
        <v>2</v>
      </c>
      <c r="HI32" s="13">
        <v>204.12</v>
      </c>
      <c r="HJ32" s="11">
        <v>15</v>
      </c>
      <c r="HK32" s="11">
        <v>2</v>
      </c>
      <c r="HL32" s="13">
        <v>247.66</v>
      </c>
      <c r="HM32" s="11">
        <v>8</v>
      </c>
      <c r="HN32" s="12"/>
      <c r="HO32" s="12">
        <v>-0.1758</v>
      </c>
      <c r="HP32" s="11"/>
      <c r="HQ32" s="13"/>
      <c r="HR32" s="11"/>
      <c r="HS32" s="11"/>
      <c r="HT32" s="13"/>
      <c r="HU32" s="11"/>
      <c r="HV32" s="12"/>
      <c r="HW32" s="12"/>
      <c r="HX32" s="11">
        <v>2</v>
      </c>
      <c r="HY32" s="13">
        <v>71.6</v>
      </c>
      <c r="HZ32" s="11">
        <v>31</v>
      </c>
      <c r="IA32" s="11"/>
      <c r="IB32" s="13"/>
      <c r="IC32" s="11"/>
      <c r="ID32" s="12"/>
      <c r="IE32" s="12"/>
      <c r="IF32" s="11"/>
      <c r="IG32" s="13"/>
      <c r="IH32" s="11"/>
      <c r="II32" s="11"/>
      <c r="IJ32" s="13"/>
      <c r="IK32" s="11"/>
      <c r="IL32" s="12"/>
      <c r="IM32" s="12"/>
      <c r="IN32" s="11"/>
      <c r="IO32" s="13"/>
      <c r="IP32" s="11"/>
      <c r="IQ32" s="11"/>
      <c r="IR32" s="13"/>
      <c r="IS32" s="11"/>
      <c r="IT32" s="12"/>
      <c r="IU32" s="12"/>
      <c r="IV32" s="11"/>
      <c r="IW32" s="13"/>
      <c r="IX32" s="11"/>
      <c r="IY32" s="11"/>
      <c r="IZ32" s="13"/>
      <c r="JA32" s="11"/>
      <c r="JB32" s="12"/>
      <c r="JC32" s="12"/>
      <c r="JD32" s="11"/>
      <c r="JE32" s="13"/>
      <c r="JF32" s="11">
        <v>29</v>
      </c>
      <c r="JG32" s="11"/>
      <c r="JH32" s="13"/>
      <c r="JI32" s="11"/>
      <c r="JJ32" s="12"/>
      <c r="JK32" s="12"/>
      <c r="JL32" s="11"/>
      <c r="JM32" s="13"/>
      <c r="JN32" s="11"/>
      <c r="JO32" s="11"/>
      <c r="JP32" s="13"/>
      <c r="JQ32" s="11"/>
      <c r="JR32" s="12"/>
      <c r="JS32" s="12"/>
      <c r="JT32" s="11"/>
      <c r="JU32" s="13"/>
      <c r="JV32" s="11"/>
      <c r="JW32" s="11"/>
      <c r="JX32" s="13"/>
      <c r="JY32" s="11"/>
      <c r="JZ32" s="12"/>
      <c r="KA32" s="12"/>
      <c r="KB32" s="11"/>
      <c r="KC32" s="13"/>
      <c r="KD32" s="11"/>
      <c r="KE32" s="11"/>
      <c r="KF32" s="13"/>
      <c r="KG32" s="11"/>
      <c r="KH32" s="12"/>
      <c r="KI32" s="12"/>
      <c r="KJ32" s="11"/>
      <c r="KK32" s="13"/>
      <c r="KL32" s="11"/>
      <c r="KM32" s="11"/>
      <c r="KN32" s="13"/>
      <c r="KO32" s="11"/>
      <c r="KP32" s="12"/>
      <c r="KQ32" s="12"/>
      <c r="KR32" s="11">
        <v>1898</v>
      </c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>
        <v>40</v>
      </c>
      <c r="LI32" s="11">
        <v>90</v>
      </c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>
        <v>20</v>
      </c>
      <c r="LV32" s="11"/>
      <c r="LW32" s="11"/>
      <c r="LX32" s="11"/>
      <c r="LY32" s="11"/>
      <c r="LZ32" s="11"/>
      <c r="MA32" s="11"/>
      <c r="MB32" s="11"/>
      <c r="MC32" s="11"/>
      <c r="MD32" s="11"/>
      <c r="ME32" s="11">
        <v>75</v>
      </c>
      <c r="MF32" s="11"/>
      <c r="MG32" s="11"/>
      <c r="MH32" s="11"/>
      <c r="MI32" s="11">
        <v>20</v>
      </c>
      <c r="MJ32" s="11"/>
      <c r="MK32" s="11"/>
      <c r="ML32" s="11"/>
      <c r="MM32" s="11"/>
      <c r="MN32" s="11">
        <v>130</v>
      </c>
      <c r="MO32" s="11"/>
      <c r="MP32" s="11"/>
      <c r="MQ32" s="11">
        <v>95</v>
      </c>
      <c r="MR32" s="11"/>
      <c r="MS32" s="11"/>
      <c r="MT32" s="11"/>
      <c r="MU32" s="11"/>
      <c r="MV32" s="11"/>
      <c r="MW32" s="11">
        <v>55</v>
      </c>
      <c r="MX32" s="11"/>
      <c r="MY32" s="11"/>
      <c r="MZ32" s="11">
        <v>35</v>
      </c>
      <c r="NA32" s="11"/>
      <c r="NB32" s="11"/>
      <c r="NC32" s="11"/>
      <c r="ND32" s="11"/>
      <c r="NE32" s="11"/>
      <c r="NF32" s="11">
        <v>190</v>
      </c>
      <c r="NG32" s="11"/>
      <c r="NH32" s="11"/>
      <c r="NI32" s="11">
        <v>20</v>
      </c>
      <c r="NJ32" s="11"/>
      <c r="NK32" s="11">
        <v>216</v>
      </c>
      <c r="NL32" s="11"/>
      <c r="NM32" s="11"/>
      <c r="NN32" s="11"/>
      <c r="NO32" s="11"/>
      <c r="NP32" s="11"/>
      <c r="NQ32" s="11">
        <v>20</v>
      </c>
      <c r="NR32" s="11"/>
      <c r="NS32" s="11"/>
      <c r="NT32" s="11"/>
    </row>
    <row r="33">
      <c r="A33" s="10" t="s">
        <v>149</v>
      </c>
      <c r="B33" s="10" t="s">
        <v>168</v>
      </c>
      <c r="C33" s="10" t="s">
        <v>158</v>
      </c>
      <c r="D33" s="11">
        <v>1872</v>
      </c>
      <c r="E33" s="11">
        <f>=ROUNDDOWN(18.5898709036743,0)</f>
      </c>
      <c r="F33" s="11">
        <v>1954</v>
      </c>
      <c r="G33" s="12">
        <v>0.9579</v>
      </c>
      <c r="H33" s="11"/>
      <c r="I33" s="11">
        <f>=ROUNDDOWN({0},0)</f>
      </c>
      <c r="J33" s="11"/>
      <c r="K33" s="12"/>
      <c r="L33" s="11">
        <v>5964</v>
      </c>
      <c r="M33" s="13">
        <v>121799.25</v>
      </c>
      <c r="N33" s="11">
        <v>16</v>
      </c>
      <c r="O33" s="14">
        <v>7612.45</v>
      </c>
      <c r="P33" s="11">
        <v>8661</v>
      </c>
      <c r="Q33" s="13">
        <v>170225.18</v>
      </c>
      <c r="R33" s="11">
        <v>15</v>
      </c>
      <c r="S33" s="14">
        <v>11348.35</v>
      </c>
      <c r="T33" s="12">
        <v>-0.3114</v>
      </c>
      <c r="U33" s="12">
        <v>-0.2845</v>
      </c>
      <c r="V33" s="12">
        <v>0.0667</v>
      </c>
      <c r="W33" s="12">
        <v>-0.3292</v>
      </c>
      <c r="X33" s="11">
        <v>1387</v>
      </c>
      <c r="Y33" s="13">
        <v>29825.82</v>
      </c>
      <c r="Z33" s="11">
        <v>14</v>
      </c>
      <c r="AA33" s="11">
        <v>1431</v>
      </c>
      <c r="AB33" s="13">
        <v>29043.46</v>
      </c>
      <c r="AC33" s="11">
        <v>14</v>
      </c>
      <c r="AD33" s="12">
        <v>-0.0307</v>
      </c>
      <c r="AE33" s="12">
        <v>0.0269</v>
      </c>
      <c r="AF33" s="11">
        <v>611</v>
      </c>
      <c r="AG33" s="13">
        <v>12740.56</v>
      </c>
      <c r="AH33" s="11">
        <v>16</v>
      </c>
      <c r="AI33" s="11">
        <v>846</v>
      </c>
      <c r="AJ33" s="13">
        <v>18030.34</v>
      </c>
      <c r="AK33" s="11">
        <v>15</v>
      </c>
      <c r="AL33" s="12">
        <v>-0.2778</v>
      </c>
      <c r="AM33" s="12">
        <v>-0.2934</v>
      </c>
      <c r="AN33" s="11">
        <v>1097</v>
      </c>
      <c r="AO33" s="13">
        <v>22087.21</v>
      </c>
      <c r="AP33" s="11">
        <v>15</v>
      </c>
      <c r="AQ33" s="11">
        <v>2457</v>
      </c>
      <c r="AR33" s="13">
        <v>45193.37</v>
      </c>
      <c r="AS33" s="11">
        <v>15</v>
      </c>
      <c r="AT33" s="12">
        <v>-0.5535</v>
      </c>
      <c r="AU33" s="12">
        <v>-0.5113</v>
      </c>
      <c r="AV33" s="11">
        <v>682</v>
      </c>
      <c r="AW33" s="13">
        <v>14395.95</v>
      </c>
      <c r="AX33" s="11">
        <v>16</v>
      </c>
      <c r="AY33" s="11">
        <v>986</v>
      </c>
      <c r="AZ33" s="13">
        <v>20721.46</v>
      </c>
      <c r="BA33" s="11">
        <v>15</v>
      </c>
      <c r="BB33" s="12">
        <v>-0.3083</v>
      </c>
      <c r="BC33" s="12">
        <v>-0.3053</v>
      </c>
      <c r="BD33" s="11">
        <v>658</v>
      </c>
      <c r="BE33" s="13">
        <v>12562.92</v>
      </c>
      <c r="BF33" s="11">
        <v>16</v>
      </c>
      <c r="BG33" s="11">
        <v>389</v>
      </c>
      <c r="BH33" s="13">
        <v>7125.63</v>
      </c>
      <c r="BI33" s="11">
        <v>15</v>
      </c>
      <c r="BJ33" s="12">
        <v>0.6915</v>
      </c>
      <c r="BK33" s="12">
        <v>0.7631</v>
      </c>
      <c r="BL33" s="11">
        <v>881</v>
      </c>
      <c r="BM33" s="13">
        <v>16383.26</v>
      </c>
      <c r="BN33" s="11">
        <v>15</v>
      </c>
      <c r="BO33" s="11">
        <v>693</v>
      </c>
      <c r="BP33" s="13">
        <v>12573.44</v>
      </c>
      <c r="BQ33" s="11">
        <v>14</v>
      </c>
      <c r="BR33" s="12">
        <v>0.2713</v>
      </c>
      <c r="BS33" s="12">
        <v>0.303</v>
      </c>
      <c r="BT33" s="11"/>
      <c r="BU33" s="13"/>
      <c r="BV33" s="11"/>
      <c r="BW33" s="11"/>
      <c r="BX33" s="13"/>
      <c r="BY33" s="11"/>
      <c r="BZ33" s="12"/>
      <c r="CA33" s="12"/>
      <c r="CB33" s="11">
        <v>424</v>
      </c>
      <c r="CC33" s="13">
        <v>9240.39</v>
      </c>
      <c r="CD33" s="11">
        <v>9</v>
      </c>
      <c r="CE33" s="11">
        <v>607</v>
      </c>
      <c r="CF33" s="13">
        <v>12976</v>
      </c>
      <c r="CG33" s="11">
        <v>9</v>
      </c>
      <c r="CH33" s="12">
        <v>-0.3015</v>
      </c>
      <c r="CI33" s="12">
        <v>-0.2879</v>
      </c>
      <c r="CJ33" s="11">
        <v>111</v>
      </c>
      <c r="CK33" s="13">
        <v>2199.6</v>
      </c>
      <c r="CL33" s="11">
        <v>16</v>
      </c>
      <c r="CM33" s="11">
        <v>161</v>
      </c>
      <c r="CN33" s="13">
        <v>3221.62</v>
      </c>
      <c r="CO33" s="11">
        <v>15</v>
      </c>
      <c r="CP33" s="12">
        <v>-0.3106</v>
      </c>
      <c r="CQ33" s="12">
        <v>-0.3172</v>
      </c>
      <c r="CR33" s="11">
        <v>54</v>
      </c>
      <c r="CS33" s="13">
        <v>1101.92</v>
      </c>
      <c r="CT33" s="11"/>
      <c r="CU33" s="11">
        <v>997</v>
      </c>
      <c r="CV33" s="13">
        <v>19156.62</v>
      </c>
      <c r="CW33" s="11">
        <v>15</v>
      </c>
      <c r="CX33" s="12">
        <v>-0.9458</v>
      </c>
      <c r="CY33" s="12">
        <v>-0.9425</v>
      </c>
      <c r="CZ33" s="11">
        <v>2</v>
      </c>
      <c r="DA33" s="13">
        <v>33.08</v>
      </c>
      <c r="DB33" s="11">
        <v>11</v>
      </c>
      <c r="DC33" s="11"/>
      <c r="DD33" s="13"/>
      <c r="DE33" s="11">
        <v>10</v>
      </c>
      <c r="DF33" s="12"/>
      <c r="DG33" s="12"/>
      <c r="DH33" s="11"/>
      <c r="DI33" s="13"/>
      <c r="DJ33" s="11"/>
      <c r="DK33" s="11"/>
      <c r="DL33" s="13"/>
      <c r="DM33" s="11"/>
      <c r="DN33" s="12"/>
      <c r="DO33" s="12"/>
      <c r="DP33" s="11"/>
      <c r="DQ33" s="13"/>
      <c r="DR33" s="11"/>
      <c r="DS33" s="11"/>
      <c r="DT33" s="13"/>
      <c r="DU33" s="11"/>
      <c r="DV33" s="12"/>
      <c r="DW33" s="12"/>
      <c r="DX33" s="11"/>
      <c r="DY33" s="13"/>
      <c r="DZ33" s="11"/>
      <c r="EA33" s="11"/>
      <c r="EB33" s="13"/>
      <c r="EC33" s="11"/>
      <c r="ED33" s="12"/>
      <c r="EE33" s="12"/>
      <c r="EF33" s="11"/>
      <c r="EG33" s="13"/>
      <c r="EH33" s="11"/>
      <c r="EI33" s="11"/>
      <c r="EJ33" s="13"/>
      <c r="EK33" s="11"/>
      <c r="EL33" s="12"/>
      <c r="EM33" s="12"/>
      <c r="EN33" s="11">
        <v>5</v>
      </c>
      <c r="EO33" s="13">
        <v>111.78</v>
      </c>
      <c r="EP33" s="11">
        <v>6</v>
      </c>
      <c r="EQ33" s="11">
        <v>7</v>
      </c>
      <c r="ER33" s="13">
        <v>159.04</v>
      </c>
      <c r="ES33" s="11">
        <v>5</v>
      </c>
      <c r="ET33" s="12">
        <v>-0.2857</v>
      </c>
      <c r="EU33" s="12">
        <v>-0.2972</v>
      </c>
      <c r="EV33" s="11"/>
      <c r="EW33" s="13"/>
      <c r="EX33" s="11"/>
      <c r="EY33" s="11"/>
      <c r="EZ33" s="13"/>
      <c r="FA33" s="11"/>
      <c r="FB33" s="12"/>
      <c r="FC33" s="12"/>
      <c r="FD33" s="11">
        <v>12</v>
      </c>
      <c r="FE33" s="13">
        <v>217.99</v>
      </c>
      <c r="FF33" s="11">
        <v>5</v>
      </c>
      <c r="FG33" s="11">
        <v>3</v>
      </c>
      <c r="FH33" s="13">
        <v>70.86</v>
      </c>
      <c r="FI33" s="11">
        <v>4</v>
      </c>
      <c r="FJ33" s="12">
        <v>3</v>
      </c>
      <c r="FK33" s="12">
        <v>2.0763</v>
      </c>
      <c r="FL33" s="11">
        <v>1</v>
      </c>
      <c r="FM33" s="13">
        <v>18.19</v>
      </c>
      <c r="FN33" s="11">
        <v>6</v>
      </c>
      <c r="FO33" s="11">
        <v>31</v>
      </c>
      <c r="FP33" s="13">
        <v>613.97</v>
      </c>
      <c r="FQ33" s="11">
        <v>5</v>
      </c>
      <c r="FR33" s="12">
        <v>-0.9677</v>
      </c>
      <c r="FS33" s="12">
        <v>-0.9704</v>
      </c>
      <c r="FT33" s="11">
        <v>8</v>
      </c>
      <c r="FU33" s="13">
        <v>275.92</v>
      </c>
      <c r="FV33" s="11">
        <v>16</v>
      </c>
      <c r="FW33" s="11">
        <v>13</v>
      </c>
      <c r="FX33" s="13">
        <v>550.82</v>
      </c>
      <c r="FY33" s="11">
        <v>15</v>
      </c>
      <c r="FZ33" s="12">
        <v>-0.3846</v>
      </c>
      <c r="GA33" s="12">
        <v>-0.4991</v>
      </c>
      <c r="GB33" s="11">
        <v>22</v>
      </c>
      <c r="GC33" s="13">
        <v>445.64</v>
      </c>
      <c r="GD33" s="11">
        <v>15</v>
      </c>
      <c r="GE33" s="11">
        <v>40</v>
      </c>
      <c r="GF33" s="13">
        <v>788.55</v>
      </c>
      <c r="GG33" s="11">
        <v>14</v>
      </c>
      <c r="GH33" s="12">
        <v>-0.45</v>
      </c>
      <c r="GI33" s="12">
        <v>-0.4349</v>
      </c>
      <c r="GJ33" s="11"/>
      <c r="GK33" s="13"/>
      <c r="GL33" s="11"/>
      <c r="GM33" s="11"/>
      <c r="GN33" s="13"/>
      <c r="GO33" s="11"/>
      <c r="GP33" s="12"/>
      <c r="GQ33" s="12"/>
      <c r="GR33" s="11">
        <v>9</v>
      </c>
      <c r="GS33" s="13">
        <v>159.02</v>
      </c>
      <c r="GT33" s="11">
        <v>14</v>
      </c>
      <c r="GU33" s="11"/>
      <c r="GV33" s="13"/>
      <c r="GW33" s="11">
        <v>8</v>
      </c>
      <c r="GX33" s="12"/>
      <c r="GY33" s="12"/>
      <c r="GZ33" s="11"/>
      <c r="HA33" s="13"/>
      <c r="HB33" s="11"/>
      <c r="HC33" s="11"/>
      <c r="HD33" s="13"/>
      <c r="HE33" s="11"/>
      <c r="HF33" s="12"/>
      <c r="HG33" s="12"/>
      <c r="HH33" s="11"/>
      <c r="HI33" s="13"/>
      <c r="HJ33" s="11">
        <v>8</v>
      </c>
      <c r="HK33" s="11"/>
      <c r="HL33" s="13"/>
      <c r="HM33" s="11">
        <v>3</v>
      </c>
      <c r="HN33" s="12"/>
      <c r="HO33" s="12"/>
      <c r="HP33" s="11"/>
      <c r="HQ33" s="13"/>
      <c r="HR33" s="11"/>
      <c r="HS33" s="11"/>
      <c r="HT33" s="13"/>
      <c r="HU33" s="11"/>
      <c r="HV33" s="12"/>
      <c r="HW33" s="12"/>
      <c r="HX33" s="11"/>
      <c r="HY33" s="13"/>
      <c r="HZ33" s="11">
        <v>16</v>
      </c>
      <c r="IA33" s="11"/>
      <c r="IB33" s="13"/>
      <c r="IC33" s="11"/>
      <c r="ID33" s="12"/>
      <c r="IE33" s="12"/>
      <c r="IF33" s="11"/>
      <c r="IG33" s="13"/>
      <c r="IH33" s="11"/>
      <c r="II33" s="11"/>
      <c r="IJ33" s="13"/>
      <c r="IK33" s="11"/>
      <c r="IL33" s="12"/>
      <c r="IM33" s="12"/>
      <c r="IN33" s="11"/>
      <c r="IO33" s="13"/>
      <c r="IP33" s="11"/>
      <c r="IQ33" s="11"/>
      <c r="IR33" s="13"/>
      <c r="IS33" s="11"/>
      <c r="IT33" s="12"/>
      <c r="IU33" s="12"/>
      <c r="IV33" s="11"/>
      <c r="IW33" s="13"/>
      <c r="IX33" s="11"/>
      <c r="IY33" s="11"/>
      <c r="IZ33" s="13"/>
      <c r="JA33" s="11"/>
      <c r="JB33" s="12"/>
      <c r="JC33" s="12"/>
      <c r="JD33" s="11"/>
      <c r="JE33" s="13"/>
      <c r="JF33" s="11">
        <v>16</v>
      </c>
      <c r="JG33" s="11"/>
      <c r="JH33" s="13"/>
      <c r="JI33" s="11"/>
      <c r="JJ33" s="12"/>
      <c r="JK33" s="12"/>
      <c r="JL33" s="11"/>
      <c r="JM33" s="13"/>
      <c r="JN33" s="11"/>
      <c r="JO33" s="11"/>
      <c r="JP33" s="13"/>
      <c r="JQ33" s="11"/>
      <c r="JR33" s="12"/>
      <c r="JS33" s="12"/>
      <c r="JT33" s="11"/>
      <c r="JU33" s="13"/>
      <c r="JV33" s="11"/>
      <c r="JW33" s="11"/>
      <c r="JX33" s="13"/>
      <c r="JY33" s="11"/>
      <c r="JZ33" s="12"/>
      <c r="KA33" s="12"/>
      <c r="KB33" s="11"/>
      <c r="KC33" s="13"/>
      <c r="KD33" s="11"/>
      <c r="KE33" s="11"/>
      <c r="KF33" s="13"/>
      <c r="KG33" s="11"/>
      <c r="KH33" s="12"/>
      <c r="KI33" s="12"/>
      <c r="KJ33" s="11"/>
      <c r="KK33" s="13"/>
      <c r="KL33" s="11"/>
      <c r="KM33" s="11"/>
      <c r="KN33" s="13"/>
      <c r="KO33" s="11"/>
      <c r="KP33" s="12"/>
      <c r="KQ33" s="12"/>
      <c r="KR33" s="11">
        <v>1846</v>
      </c>
      <c r="KS33" s="11"/>
      <c r="KT33" s="11"/>
      <c r="KU33" s="11"/>
      <c r="KV33" s="11"/>
      <c r="KW33" s="11"/>
      <c r="KX33" s="11"/>
      <c r="KY33" s="11"/>
      <c r="KZ33" s="11">
        <v>26</v>
      </c>
      <c r="LA33" s="11"/>
      <c r="LB33" s="11"/>
      <c r="LC33" s="11"/>
      <c r="LD33" s="11"/>
      <c r="LE33" s="11"/>
      <c r="LF33" s="11"/>
      <c r="LG33" s="11"/>
      <c r="LH33" s="11"/>
      <c r="LI33" s="11"/>
      <c r="LJ33" s="11">
        <v>50</v>
      </c>
      <c r="LK33" s="11"/>
      <c r="LL33" s="11"/>
      <c r="LM33" s="11"/>
      <c r="LN33" s="11"/>
      <c r="LO33" s="11">
        <v>180</v>
      </c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>
        <v>244</v>
      </c>
      <c r="MO33" s="11"/>
      <c r="MP33" s="11"/>
      <c r="MQ33" s="11">
        <v>550</v>
      </c>
      <c r="MR33" s="11">
        <v>110</v>
      </c>
      <c r="MS33" s="11"/>
      <c r="MT33" s="11"/>
      <c r="MU33" s="11"/>
      <c r="MV33" s="11"/>
      <c r="MW33" s="11">
        <v>60</v>
      </c>
      <c r="MX33" s="11"/>
      <c r="MY33" s="11"/>
      <c r="MZ33" s="11"/>
      <c r="NA33" s="11"/>
      <c r="NB33" s="11"/>
      <c r="NC33" s="11"/>
      <c r="ND33" s="11"/>
      <c r="NE33" s="11"/>
      <c r="NF33" s="11">
        <v>50</v>
      </c>
      <c r="NG33" s="11"/>
      <c r="NH33" s="11"/>
      <c r="NI33" s="11">
        <v>150</v>
      </c>
      <c r="NJ33" s="11"/>
      <c r="NK33" s="11">
        <v>200</v>
      </c>
      <c r="NL33" s="11"/>
      <c r="NM33" s="11"/>
      <c r="NN33" s="11"/>
      <c r="NO33" s="11"/>
      <c r="NP33" s="11"/>
      <c r="NQ33" s="11"/>
      <c r="NR33" s="11">
        <v>360</v>
      </c>
      <c r="NS33" s="11"/>
      <c r="NT33" s="11"/>
    </row>
    <row r="34">
      <c r="A34" s="10" t="s">
        <v>149</v>
      </c>
      <c r="B34" s="10" t="s">
        <v>169</v>
      </c>
      <c r="C34" s="10" t="s">
        <v>155</v>
      </c>
      <c r="D34" s="11">
        <v>8721</v>
      </c>
      <c r="E34" s="11">
        <f>=ROUNDDOWN({0},0)</f>
      </c>
      <c r="F34" s="11">
        <v>9806</v>
      </c>
      <c r="G34" s="12"/>
      <c r="H34" s="11">
        <v>1</v>
      </c>
      <c r="I34" s="11">
        <f>=ROUNDDOWN({0},0)</f>
      </c>
      <c r="J34" s="11"/>
      <c r="K34" s="12"/>
      <c r="L34" s="11">
        <v>28588</v>
      </c>
      <c r="M34" s="13">
        <v>2379231.55</v>
      </c>
      <c r="N34" s="11">
        <v>112</v>
      </c>
      <c r="O34" s="14">
        <v>21243.14</v>
      </c>
      <c r="P34" s="11">
        <v>33628</v>
      </c>
      <c r="Q34" s="13">
        <v>2599321.55</v>
      </c>
      <c r="R34" s="11">
        <v>111</v>
      </c>
      <c r="S34" s="14">
        <v>23417.31</v>
      </c>
      <c r="T34" s="12">
        <v>-0.1499</v>
      </c>
      <c r="U34" s="12">
        <v>-0.0847</v>
      </c>
      <c r="V34" s="12">
        <v>0.009</v>
      </c>
      <c r="W34" s="12">
        <v>-0.0928</v>
      </c>
      <c r="X34" s="11">
        <v>6334</v>
      </c>
      <c r="Y34" s="13">
        <v>499983.83</v>
      </c>
      <c r="Z34" s="11">
        <v>82</v>
      </c>
      <c r="AA34" s="11">
        <v>6776</v>
      </c>
      <c r="AB34" s="13">
        <v>545293.72</v>
      </c>
      <c r="AC34" s="11">
        <v>78</v>
      </c>
      <c r="AD34" s="12">
        <v>-0.0652</v>
      </c>
      <c r="AE34" s="12">
        <v>-0.0831</v>
      </c>
      <c r="AF34" s="11">
        <v>3591</v>
      </c>
      <c r="AG34" s="13">
        <v>322927</v>
      </c>
      <c r="AH34" s="11">
        <v>112</v>
      </c>
      <c r="AI34" s="11">
        <v>3582</v>
      </c>
      <c r="AJ34" s="13">
        <v>296749.08</v>
      </c>
      <c r="AK34" s="11">
        <v>111</v>
      </c>
      <c r="AL34" s="12">
        <v>0.0025</v>
      </c>
      <c r="AM34" s="12">
        <v>0.0882</v>
      </c>
      <c r="AN34" s="11">
        <v>5188</v>
      </c>
      <c r="AO34" s="13">
        <v>445905.97</v>
      </c>
      <c r="AP34" s="11">
        <v>108</v>
      </c>
      <c r="AQ34" s="11">
        <v>7479</v>
      </c>
      <c r="AR34" s="13">
        <v>522512.32</v>
      </c>
      <c r="AS34" s="11">
        <v>105</v>
      </c>
      <c r="AT34" s="12">
        <v>-0.3063</v>
      </c>
      <c r="AU34" s="12">
        <v>-0.1466</v>
      </c>
      <c r="AV34" s="11">
        <v>4438</v>
      </c>
      <c r="AW34" s="13">
        <v>417642.07</v>
      </c>
      <c r="AX34" s="11">
        <v>112</v>
      </c>
      <c r="AY34" s="11">
        <v>3659</v>
      </c>
      <c r="AZ34" s="13">
        <v>291147.06</v>
      </c>
      <c r="BA34" s="11">
        <v>111</v>
      </c>
      <c r="BB34" s="12">
        <v>0.2129</v>
      </c>
      <c r="BC34" s="12">
        <v>0.4345</v>
      </c>
      <c r="BD34" s="11">
        <v>3087</v>
      </c>
      <c r="BE34" s="13">
        <v>225675.33</v>
      </c>
      <c r="BF34" s="11">
        <v>112</v>
      </c>
      <c r="BG34" s="11">
        <v>2354</v>
      </c>
      <c r="BH34" s="13">
        <v>175657.12</v>
      </c>
      <c r="BI34" s="11">
        <v>111</v>
      </c>
      <c r="BJ34" s="12">
        <v>0.3114</v>
      </c>
      <c r="BK34" s="12">
        <v>0.2847</v>
      </c>
      <c r="BL34" s="11">
        <v>3397</v>
      </c>
      <c r="BM34" s="13">
        <v>267915.69</v>
      </c>
      <c r="BN34" s="11">
        <v>108</v>
      </c>
      <c r="BO34" s="11">
        <v>2579</v>
      </c>
      <c r="BP34" s="13">
        <v>195960.7</v>
      </c>
      <c r="BQ34" s="11">
        <v>99</v>
      </c>
      <c r="BR34" s="12">
        <v>0.3172</v>
      </c>
      <c r="BS34" s="12">
        <v>0.3672</v>
      </c>
      <c r="BT34" s="11"/>
      <c r="BU34" s="13"/>
      <c r="BV34" s="11"/>
      <c r="BW34" s="11"/>
      <c r="BX34" s="13"/>
      <c r="BY34" s="11"/>
      <c r="BZ34" s="12"/>
      <c r="CA34" s="12"/>
      <c r="CB34" s="11">
        <v>1609</v>
      </c>
      <c r="CC34" s="13">
        <v>120753.33</v>
      </c>
      <c r="CD34" s="11">
        <v>78</v>
      </c>
      <c r="CE34" s="11">
        <v>2086</v>
      </c>
      <c r="CF34" s="13">
        <v>153891.62</v>
      </c>
      <c r="CG34" s="11">
        <v>69</v>
      </c>
      <c r="CH34" s="12">
        <v>-0.2287</v>
      </c>
      <c r="CI34" s="12">
        <v>-0.2153</v>
      </c>
      <c r="CJ34" s="11">
        <v>323</v>
      </c>
      <c r="CK34" s="13">
        <v>23434.17</v>
      </c>
      <c r="CL34" s="11">
        <v>89</v>
      </c>
      <c r="CM34" s="11">
        <v>632</v>
      </c>
      <c r="CN34" s="13">
        <v>52398.77</v>
      </c>
      <c r="CO34" s="11">
        <v>96</v>
      </c>
      <c r="CP34" s="12">
        <v>-0.4889</v>
      </c>
      <c r="CQ34" s="12">
        <v>-0.5528</v>
      </c>
      <c r="CR34" s="11">
        <v>268</v>
      </c>
      <c r="CS34" s="13">
        <v>21943.97</v>
      </c>
      <c r="CT34" s="11"/>
      <c r="CU34" s="11">
        <v>4074</v>
      </c>
      <c r="CV34" s="13">
        <v>331791.74</v>
      </c>
      <c r="CW34" s="11">
        <v>101</v>
      </c>
      <c r="CX34" s="12">
        <v>-0.9342</v>
      </c>
      <c r="CY34" s="12">
        <v>-0.9339</v>
      </c>
      <c r="CZ34" s="11">
        <v>39</v>
      </c>
      <c r="DA34" s="13">
        <v>3455.55</v>
      </c>
      <c r="DB34" s="11">
        <v>53</v>
      </c>
      <c r="DC34" s="11">
        <v>70</v>
      </c>
      <c r="DD34" s="13">
        <v>4100.97</v>
      </c>
      <c r="DE34" s="11">
        <v>53</v>
      </c>
      <c r="DF34" s="12">
        <v>-0.4429</v>
      </c>
      <c r="DG34" s="12">
        <v>-0.1574</v>
      </c>
      <c r="DH34" s="11"/>
      <c r="DI34" s="13"/>
      <c r="DJ34" s="11"/>
      <c r="DK34" s="11"/>
      <c r="DL34" s="13"/>
      <c r="DM34" s="11"/>
      <c r="DN34" s="12"/>
      <c r="DO34" s="12"/>
      <c r="DP34" s="11"/>
      <c r="DQ34" s="13"/>
      <c r="DR34" s="11"/>
      <c r="DS34" s="11"/>
      <c r="DT34" s="13"/>
      <c r="DU34" s="11"/>
      <c r="DV34" s="12"/>
      <c r="DW34" s="12"/>
      <c r="DX34" s="11"/>
      <c r="DY34" s="13"/>
      <c r="DZ34" s="11"/>
      <c r="EA34" s="11"/>
      <c r="EB34" s="13"/>
      <c r="EC34" s="11"/>
      <c r="ED34" s="12"/>
      <c r="EE34" s="12"/>
      <c r="EF34" s="11"/>
      <c r="EG34" s="13"/>
      <c r="EH34" s="11"/>
      <c r="EI34" s="11"/>
      <c r="EJ34" s="13"/>
      <c r="EK34" s="11"/>
      <c r="EL34" s="12"/>
      <c r="EM34" s="12"/>
      <c r="EN34" s="11">
        <v>14</v>
      </c>
      <c r="EO34" s="13">
        <v>1035.41</v>
      </c>
      <c r="EP34" s="11">
        <v>30</v>
      </c>
      <c r="EQ34" s="11">
        <v>11</v>
      </c>
      <c r="ER34" s="13">
        <v>595.83</v>
      </c>
      <c r="ES34" s="11">
        <v>34</v>
      </c>
      <c r="ET34" s="12">
        <v>0.2727</v>
      </c>
      <c r="EU34" s="12">
        <v>0.7378</v>
      </c>
      <c r="EV34" s="11">
        <v>13</v>
      </c>
      <c r="EW34" s="13">
        <v>1810.97</v>
      </c>
      <c r="EX34" s="11">
        <v>26</v>
      </c>
      <c r="EY34" s="11">
        <v>9</v>
      </c>
      <c r="EZ34" s="13">
        <v>1090.59</v>
      </c>
      <c r="FA34" s="11">
        <v>8</v>
      </c>
      <c r="FB34" s="12">
        <v>0.4444</v>
      </c>
      <c r="FC34" s="12">
        <v>0.6605</v>
      </c>
      <c r="FD34" s="11">
        <v>67</v>
      </c>
      <c r="FE34" s="13">
        <v>6273.59</v>
      </c>
      <c r="FF34" s="11">
        <v>37</v>
      </c>
      <c r="FG34" s="11">
        <v>21</v>
      </c>
      <c r="FH34" s="13">
        <v>2379.62</v>
      </c>
      <c r="FI34" s="11">
        <v>36</v>
      </c>
      <c r="FJ34" s="12">
        <v>2.1905</v>
      </c>
      <c r="FK34" s="12">
        <v>1.6364</v>
      </c>
      <c r="FL34" s="11">
        <v>40</v>
      </c>
      <c r="FM34" s="13">
        <v>4651.05</v>
      </c>
      <c r="FN34" s="11">
        <v>27</v>
      </c>
      <c r="FO34" s="11">
        <v>76</v>
      </c>
      <c r="FP34" s="13">
        <v>5965.41</v>
      </c>
      <c r="FQ34" s="11">
        <v>26</v>
      </c>
      <c r="FR34" s="12">
        <v>-0.4737</v>
      </c>
      <c r="FS34" s="12">
        <v>-0.2203</v>
      </c>
      <c r="FT34" s="11">
        <v>37</v>
      </c>
      <c r="FU34" s="13">
        <v>4010.6</v>
      </c>
      <c r="FV34" s="11">
        <v>112</v>
      </c>
      <c r="FW34" s="11">
        <v>53</v>
      </c>
      <c r="FX34" s="13">
        <v>5603.31</v>
      </c>
      <c r="FY34" s="11">
        <v>111</v>
      </c>
      <c r="FZ34" s="12">
        <v>-0.3019</v>
      </c>
      <c r="GA34" s="12">
        <v>-0.2842</v>
      </c>
      <c r="GB34" s="11">
        <v>96</v>
      </c>
      <c r="GC34" s="13">
        <v>7841.74</v>
      </c>
      <c r="GD34" s="11">
        <v>85</v>
      </c>
      <c r="GE34" s="11">
        <v>141</v>
      </c>
      <c r="GF34" s="13">
        <v>11223.61</v>
      </c>
      <c r="GG34" s="11">
        <v>94</v>
      </c>
      <c r="GH34" s="12">
        <v>-0.3191</v>
      </c>
      <c r="GI34" s="12">
        <v>-0.3013</v>
      </c>
      <c r="GJ34" s="11"/>
      <c r="GK34" s="13"/>
      <c r="GL34" s="11"/>
      <c r="GM34" s="11"/>
      <c r="GN34" s="13"/>
      <c r="GO34" s="11"/>
      <c r="GP34" s="12"/>
      <c r="GQ34" s="12"/>
      <c r="GR34" s="11">
        <v>40</v>
      </c>
      <c r="GS34" s="13">
        <v>3388.96</v>
      </c>
      <c r="GT34" s="11">
        <v>91</v>
      </c>
      <c r="GU34" s="11">
        <v>17</v>
      </c>
      <c r="GV34" s="13">
        <v>2167</v>
      </c>
      <c r="GW34" s="11">
        <v>58</v>
      </c>
      <c r="GX34" s="12">
        <v>1.3529</v>
      </c>
      <c r="GY34" s="12">
        <v>0.5639</v>
      </c>
      <c r="GZ34" s="11"/>
      <c r="HA34" s="13"/>
      <c r="HB34" s="11"/>
      <c r="HC34" s="11"/>
      <c r="HD34" s="13"/>
      <c r="HE34" s="11"/>
      <c r="HF34" s="12"/>
      <c r="HG34" s="12"/>
      <c r="HH34" s="11">
        <v>4</v>
      </c>
      <c r="HI34" s="13">
        <v>458.63</v>
      </c>
      <c r="HJ34" s="11">
        <v>50</v>
      </c>
      <c r="HK34" s="11">
        <v>9</v>
      </c>
      <c r="HL34" s="13">
        <v>793.08</v>
      </c>
      <c r="HM34" s="11">
        <v>18</v>
      </c>
      <c r="HN34" s="12">
        <v>-0.5556</v>
      </c>
      <c r="HO34" s="12">
        <v>-0.4217</v>
      </c>
      <c r="HP34" s="11"/>
      <c r="HQ34" s="13"/>
      <c r="HR34" s="11"/>
      <c r="HS34" s="11"/>
      <c r="HT34" s="13"/>
      <c r="HU34" s="11"/>
      <c r="HV34" s="12"/>
      <c r="HW34" s="12"/>
      <c r="HX34" s="11">
        <v>3</v>
      </c>
      <c r="HY34" s="13">
        <v>123.69</v>
      </c>
      <c r="HZ34" s="11">
        <v>112</v>
      </c>
      <c r="IA34" s="11"/>
      <c r="IB34" s="13"/>
      <c r="IC34" s="11"/>
      <c r="ID34" s="12"/>
      <c r="IE34" s="12"/>
      <c r="IF34" s="11"/>
      <c r="IG34" s="13"/>
      <c r="IH34" s="11"/>
      <c r="II34" s="11"/>
      <c r="IJ34" s="13"/>
      <c r="IK34" s="11"/>
      <c r="IL34" s="12"/>
      <c r="IM34" s="12"/>
      <c r="IN34" s="11"/>
      <c r="IO34" s="13"/>
      <c r="IP34" s="11"/>
      <c r="IQ34" s="11"/>
      <c r="IR34" s="13"/>
      <c r="IS34" s="11"/>
      <c r="IT34" s="12"/>
      <c r="IU34" s="12"/>
      <c r="IV34" s="11"/>
      <c r="IW34" s="13"/>
      <c r="IX34" s="11"/>
      <c r="IY34" s="11"/>
      <c r="IZ34" s="13"/>
      <c r="JA34" s="11"/>
      <c r="JB34" s="12"/>
      <c r="JC34" s="12"/>
      <c r="JD34" s="11"/>
      <c r="JE34" s="13"/>
      <c r="JF34" s="11">
        <v>106</v>
      </c>
      <c r="JG34" s="11"/>
      <c r="JH34" s="13"/>
      <c r="JI34" s="11"/>
      <c r="JJ34" s="12"/>
      <c r="JK34" s="12"/>
      <c r="JL34" s="11"/>
      <c r="JM34" s="13"/>
      <c r="JN34" s="11"/>
      <c r="JO34" s="11"/>
      <c r="JP34" s="13"/>
      <c r="JQ34" s="11"/>
      <c r="JR34" s="12"/>
      <c r="JS34" s="12"/>
      <c r="JT34" s="11"/>
      <c r="JU34" s="13"/>
      <c r="JV34" s="11"/>
      <c r="JW34" s="11"/>
      <c r="JX34" s="13"/>
      <c r="JY34" s="11"/>
      <c r="JZ34" s="12"/>
      <c r="KA34" s="12"/>
      <c r="KB34" s="11"/>
      <c r="KC34" s="13"/>
      <c r="KD34" s="11"/>
      <c r="KE34" s="11"/>
      <c r="KF34" s="13"/>
      <c r="KG34" s="11"/>
      <c r="KH34" s="12"/>
      <c r="KI34" s="12"/>
      <c r="KJ34" s="11"/>
      <c r="KK34" s="13"/>
      <c r="KL34" s="11"/>
      <c r="KM34" s="11"/>
      <c r="KN34" s="13"/>
      <c r="KO34" s="11"/>
      <c r="KP34" s="12"/>
      <c r="KQ34" s="12"/>
      <c r="KR34" s="11">
        <v>8669</v>
      </c>
      <c r="KS34" s="11"/>
      <c r="KT34" s="11"/>
      <c r="KU34" s="11"/>
      <c r="KV34" s="11"/>
      <c r="KW34" s="11"/>
      <c r="KX34" s="11"/>
      <c r="KY34" s="11">
        <v>16</v>
      </c>
      <c r="KZ34" s="11">
        <v>36</v>
      </c>
      <c r="LA34" s="11"/>
      <c r="LB34" s="11"/>
      <c r="LC34" s="11"/>
      <c r="LD34" s="11"/>
      <c r="LE34" s="11"/>
      <c r="LF34" s="11"/>
      <c r="LG34" s="11">
        <v>1</v>
      </c>
      <c r="LH34" s="11">
        <v>310</v>
      </c>
      <c r="LI34" s="11">
        <v>350</v>
      </c>
      <c r="LJ34" s="11">
        <v>743</v>
      </c>
      <c r="LK34" s="11"/>
      <c r="LL34" s="11"/>
      <c r="LM34" s="11"/>
      <c r="LN34" s="11"/>
      <c r="LO34" s="11">
        <v>320</v>
      </c>
      <c r="LP34" s="11"/>
      <c r="LQ34" s="11"/>
      <c r="LR34" s="11"/>
      <c r="LS34" s="11"/>
      <c r="LT34" s="11"/>
      <c r="LU34" s="11">
        <v>200</v>
      </c>
      <c r="LV34" s="11"/>
      <c r="LW34" s="11"/>
      <c r="LX34" s="11"/>
      <c r="LY34" s="11">
        <v>30</v>
      </c>
      <c r="LZ34" s="11"/>
      <c r="MA34" s="11"/>
      <c r="MB34" s="11"/>
      <c r="MC34" s="11"/>
      <c r="MD34" s="11">
        <v>195</v>
      </c>
      <c r="ME34" s="11">
        <v>398</v>
      </c>
      <c r="MF34" s="11">
        <v>315</v>
      </c>
      <c r="MG34" s="11"/>
      <c r="MH34" s="11"/>
      <c r="MI34" s="11">
        <v>130</v>
      </c>
      <c r="MJ34" s="11"/>
      <c r="MK34" s="11"/>
      <c r="ML34" s="11"/>
      <c r="MM34" s="11"/>
      <c r="MN34" s="11">
        <v>884</v>
      </c>
      <c r="MO34" s="11"/>
      <c r="MP34" s="11"/>
      <c r="MQ34" s="11">
        <v>1461</v>
      </c>
      <c r="MR34" s="11">
        <v>110</v>
      </c>
      <c r="MS34" s="11"/>
      <c r="MT34" s="11"/>
      <c r="MU34" s="11"/>
      <c r="MV34" s="11"/>
      <c r="MW34" s="11">
        <v>440</v>
      </c>
      <c r="MX34" s="11"/>
      <c r="MY34" s="11"/>
      <c r="MZ34" s="11">
        <v>70</v>
      </c>
      <c r="NA34" s="11"/>
      <c r="NB34" s="11"/>
      <c r="NC34" s="11">
        <v>65</v>
      </c>
      <c r="ND34" s="11"/>
      <c r="NE34" s="11"/>
      <c r="NF34" s="11">
        <v>1033</v>
      </c>
      <c r="NG34" s="11"/>
      <c r="NH34" s="11">
        <v>260</v>
      </c>
      <c r="NI34" s="11">
        <v>549</v>
      </c>
      <c r="NJ34" s="11"/>
      <c r="NK34" s="11">
        <v>989</v>
      </c>
      <c r="NL34" s="11"/>
      <c r="NM34" s="11"/>
      <c r="NN34" s="11"/>
      <c r="NO34" s="11">
        <v>175</v>
      </c>
      <c r="NP34" s="11"/>
      <c r="NQ34" s="11">
        <v>120</v>
      </c>
      <c r="NR34" s="11">
        <v>659</v>
      </c>
      <c r="NS34" s="11"/>
      <c r="NT34" s="11"/>
    </row>
    <row r="35">
      <c r="A35" s="10" t="s">
        <v>149</v>
      </c>
      <c r="B35" s="10" t="s">
        <v>170</v>
      </c>
      <c r="C35" s="10" t="s">
        <v>157</v>
      </c>
      <c r="D35" s="11">
        <v>3464</v>
      </c>
      <c r="E35" s="11">
        <f>=ROUNDDOWN(10.8216182442987,0)</f>
      </c>
      <c r="F35" s="11">
        <v>7124</v>
      </c>
      <c r="G35" s="12">
        <v>0.9768</v>
      </c>
      <c r="H35" s="11"/>
      <c r="I35" s="11">
        <f>=ROUNDDOWN({0},0)</f>
      </c>
      <c r="J35" s="11"/>
      <c r="K35" s="12">
        <v>0.2722</v>
      </c>
      <c r="L35" s="11">
        <v>15549</v>
      </c>
      <c r="M35" s="13">
        <v>240143.1</v>
      </c>
      <c r="N35" s="11">
        <v>10</v>
      </c>
      <c r="O35" s="14">
        <v>24014.31</v>
      </c>
      <c r="P35" s="11">
        <v>24689</v>
      </c>
      <c r="Q35" s="13">
        <v>380137.93</v>
      </c>
      <c r="R35" s="11">
        <v>11</v>
      </c>
      <c r="S35" s="14">
        <v>34557.99</v>
      </c>
      <c r="T35" s="12">
        <v>-0.3702</v>
      </c>
      <c r="U35" s="12">
        <v>-0.3683</v>
      </c>
      <c r="V35" s="12">
        <v>-0.0909</v>
      </c>
      <c r="W35" s="12">
        <v>-0.3051</v>
      </c>
      <c r="X35" s="11">
        <v>5384</v>
      </c>
      <c r="Y35" s="13">
        <v>86296.39</v>
      </c>
      <c r="Z35" s="11">
        <v>10</v>
      </c>
      <c r="AA35" s="11">
        <v>8231</v>
      </c>
      <c r="AB35" s="13">
        <v>131229.44</v>
      </c>
      <c r="AC35" s="11">
        <v>11</v>
      </c>
      <c r="AD35" s="12">
        <v>-0.3459</v>
      </c>
      <c r="AE35" s="12">
        <v>-0.3424</v>
      </c>
      <c r="AF35" s="11">
        <v>974</v>
      </c>
      <c r="AG35" s="13">
        <v>14448.2</v>
      </c>
      <c r="AH35" s="11">
        <v>10</v>
      </c>
      <c r="AI35" s="11">
        <v>1011</v>
      </c>
      <c r="AJ35" s="13">
        <v>15312.16</v>
      </c>
      <c r="AK35" s="11">
        <v>11</v>
      </c>
      <c r="AL35" s="12">
        <v>-0.0366</v>
      </c>
      <c r="AM35" s="12">
        <v>-0.0564</v>
      </c>
      <c r="AN35" s="11">
        <v>1969</v>
      </c>
      <c r="AO35" s="13">
        <v>28302.98</v>
      </c>
      <c r="AP35" s="11">
        <v>10</v>
      </c>
      <c r="AQ35" s="11">
        <v>3065</v>
      </c>
      <c r="AR35" s="13">
        <v>44279.64</v>
      </c>
      <c r="AS35" s="11">
        <v>11</v>
      </c>
      <c r="AT35" s="12">
        <v>-0.3576</v>
      </c>
      <c r="AU35" s="12">
        <v>-0.3608</v>
      </c>
      <c r="AV35" s="11">
        <v>1553</v>
      </c>
      <c r="AW35" s="13">
        <v>24594.2</v>
      </c>
      <c r="AX35" s="11">
        <v>10</v>
      </c>
      <c r="AY35" s="11">
        <v>1280</v>
      </c>
      <c r="AZ35" s="13">
        <v>20975.69</v>
      </c>
      <c r="BA35" s="11">
        <v>11</v>
      </c>
      <c r="BB35" s="12">
        <v>0.2133</v>
      </c>
      <c r="BC35" s="12">
        <v>0.1725</v>
      </c>
      <c r="BD35" s="11">
        <v>347</v>
      </c>
      <c r="BE35" s="13">
        <v>4439.7</v>
      </c>
      <c r="BF35" s="11">
        <v>10</v>
      </c>
      <c r="BG35" s="11">
        <v>851</v>
      </c>
      <c r="BH35" s="13">
        <v>11434.1</v>
      </c>
      <c r="BI35" s="11">
        <v>11</v>
      </c>
      <c r="BJ35" s="12">
        <v>-0.5922</v>
      </c>
      <c r="BK35" s="12">
        <v>-0.6117</v>
      </c>
      <c r="BL35" s="11">
        <v>2349</v>
      </c>
      <c r="BM35" s="13">
        <v>33778.62</v>
      </c>
      <c r="BN35" s="11">
        <v>10</v>
      </c>
      <c r="BO35" s="11">
        <v>3125</v>
      </c>
      <c r="BP35" s="13">
        <v>44937.5</v>
      </c>
      <c r="BQ35" s="11">
        <v>11</v>
      </c>
      <c r="BR35" s="12">
        <v>-0.2483</v>
      </c>
      <c r="BS35" s="12">
        <v>-0.2483</v>
      </c>
      <c r="BT35" s="11">
        <v>2098</v>
      </c>
      <c r="BU35" s="13">
        <v>34487.02</v>
      </c>
      <c r="BV35" s="11">
        <v>10</v>
      </c>
      <c r="BW35" s="11">
        <v>2446</v>
      </c>
      <c r="BX35" s="13">
        <v>40062.8</v>
      </c>
      <c r="BY35" s="11">
        <v>11</v>
      </c>
      <c r="BZ35" s="12">
        <v>-0.1423</v>
      </c>
      <c r="CA35" s="12">
        <v>-0.1392</v>
      </c>
      <c r="CB35" s="11">
        <v>105</v>
      </c>
      <c r="CC35" s="13">
        <v>1718.85</v>
      </c>
      <c r="CD35" s="11">
        <v>6</v>
      </c>
      <c r="CE35" s="11">
        <v>357</v>
      </c>
      <c r="CF35" s="13">
        <v>5844.09</v>
      </c>
      <c r="CG35" s="11">
        <v>5</v>
      </c>
      <c r="CH35" s="12">
        <v>-0.7059</v>
      </c>
      <c r="CI35" s="12">
        <v>-0.7059</v>
      </c>
      <c r="CJ35" s="11">
        <v>455</v>
      </c>
      <c r="CK35" s="13">
        <v>7042.89</v>
      </c>
      <c r="CL35" s="11">
        <v>8</v>
      </c>
      <c r="CM35" s="11">
        <v>1094</v>
      </c>
      <c r="CN35" s="13">
        <v>17017.22</v>
      </c>
      <c r="CO35" s="11">
        <v>9</v>
      </c>
      <c r="CP35" s="12">
        <v>-0.5841</v>
      </c>
      <c r="CQ35" s="12">
        <v>-0.5861</v>
      </c>
      <c r="CR35" s="11">
        <v>85</v>
      </c>
      <c r="CS35" s="13">
        <v>1280.01</v>
      </c>
      <c r="CT35" s="11"/>
      <c r="CU35" s="11">
        <v>2988</v>
      </c>
      <c r="CV35" s="13">
        <v>45091.2</v>
      </c>
      <c r="CW35" s="11">
        <v>11</v>
      </c>
      <c r="CX35" s="12">
        <v>-0.9716</v>
      </c>
      <c r="CY35" s="12">
        <v>-0.9716</v>
      </c>
      <c r="CZ35" s="11"/>
      <c r="DA35" s="13"/>
      <c r="DB35" s="11">
        <v>10</v>
      </c>
      <c r="DC35" s="11">
        <v>6</v>
      </c>
      <c r="DD35" s="13">
        <v>93.54</v>
      </c>
      <c r="DE35" s="11">
        <v>11</v>
      </c>
      <c r="DF35" s="12"/>
      <c r="DG35" s="12"/>
      <c r="DH35" s="11">
        <v>40</v>
      </c>
      <c r="DI35" s="13">
        <v>631.62</v>
      </c>
      <c r="DJ35" s="11">
        <v>5</v>
      </c>
      <c r="DK35" s="11">
        <v>124</v>
      </c>
      <c r="DL35" s="13">
        <v>1965.4</v>
      </c>
      <c r="DM35" s="11">
        <v>5</v>
      </c>
      <c r="DN35" s="12">
        <v>-0.6774</v>
      </c>
      <c r="DO35" s="12">
        <v>-0.6786</v>
      </c>
      <c r="DP35" s="11"/>
      <c r="DQ35" s="13"/>
      <c r="DR35" s="11"/>
      <c r="DS35" s="11"/>
      <c r="DT35" s="13"/>
      <c r="DU35" s="11"/>
      <c r="DV35" s="12"/>
      <c r="DW35" s="12"/>
      <c r="DX35" s="11">
        <v>101</v>
      </c>
      <c r="DY35" s="13">
        <v>1570.55</v>
      </c>
      <c r="DZ35" s="11">
        <v>3</v>
      </c>
      <c r="EA35" s="11">
        <v>51</v>
      </c>
      <c r="EB35" s="13">
        <v>793.05</v>
      </c>
      <c r="EC35" s="11">
        <v>3</v>
      </c>
      <c r="ED35" s="12">
        <v>0.9804</v>
      </c>
      <c r="EE35" s="12">
        <v>0.9804</v>
      </c>
      <c r="EF35" s="11"/>
      <c r="EG35" s="13"/>
      <c r="EH35" s="11"/>
      <c r="EI35" s="11"/>
      <c r="EJ35" s="13"/>
      <c r="EK35" s="11"/>
      <c r="EL35" s="12"/>
      <c r="EM35" s="12"/>
      <c r="EN35" s="11">
        <v>16</v>
      </c>
      <c r="EO35" s="13">
        <v>249.44</v>
      </c>
      <c r="EP35" s="11">
        <v>8</v>
      </c>
      <c r="EQ35" s="11">
        <v>9</v>
      </c>
      <c r="ER35" s="13">
        <v>140.31</v>
      </c>
      <c r="ES35" s="11">
        <v>9</v>
      </c>
      <c r="ET35" s="12">
        <v>0.7778</v>
      </c>
      <c r="EU35" s="12">
        <v>0.7778</v>
      </c>
      <c r="EV35" s="11"/>
      <c r="EW35" s="13"/>
      <c r="EX35" s="11"/>
      <c r="EY35" s="11"/>
      <c r="EZ35" s="13"/>
      <c r="FA35" s="11"/>
      <c r="FB35" s="12"/>
      <c r="FC35" s="12"/>
      <c r="FD35" s="11"/>
      <c r="FE35" s="13"/>
      <c r="FF35" s="11">
        <v>1</v>
      </c>
      <c r="FG35" s="11">
        <v>2</v>
      </c>
      <c r="FH35" s="13">
        <v>31.18</v>
      </c>
      <c r="FI35" s="11">
        <v>1</v>
      </c>
      <c r="FJ35" s="12"/>
      <c r="FK35" s="12"/>
      <c r="FL35" s="11">
        <v>33</v>
      </c>
      <c r="FM35" s="13">
        <v>565.95</v>
      </c>
      <c r="FN35" s="11">
        <v>5</v>
      </c>
      <c r="FO35" s="11">
        <v>24</v>
      </c>
      <c r="FP35" s="13">
        <v>411.6</v>
      </c>
      <c r="FQ35" s="11">
        <v>7</v>
      </c>
      <c r="FR35" s="12">
        <v>0.375</v>
      </c>
      <c r="FS35" s="12">
        <v>0.375</v>
      </c>
      <c r="FT35" s="11">
        <v>6</v>
      </c>
      <c r="FU35" s="13">
        <v>197.94</v>
      </c>
      <c r="FV35" s="11">
        <v>10</v>
      </c>
      <c r="FW35" s="11">
        <v>7</v>
      </c>
      <c r="FX35" s="13">
        <v>230.93</v>
      </c>
      <c r="FY35" s="11">
        <v>11</v>
      </c>
      <c r="FZ35" s="12">
        <v>-0.1429</v>
      </c>
      <c r="GA35" s="12">
        <v>-0.1429</v>
      </c>
      <c r="GB35" s="11">
        <v>27</v>
      </c>
      <c r="GC35" s="13">
        <v>420.93</v>
      </c>
      <c r="GD35" s="11">
        <v>8</v>
      </c>
      <c r="GE35" s="11">
        <v>12</v>
      </c>
      <c r="GF35" s="13">
        <v>187.08</v>
      </c>
      <c r="GG35" s="11">
        <v>9</v>
      </c>
      <c r="GH35" s="12">
        <v>1.25</v>
      </c>
      <c r="GI35" s="12">
        <v>1.25</v>
      </c>
      <c r="GJ35" s="11"/>
      <c r="GK35" s="13"/>
      <c r="GL35" s="11"/>
      <c r="GM35" s="11"/>
      <c r="GN35" s="13"/>
      <c r="GO35" s="11"/>
      <c r="GP35" s="12"/>
      <c r="GQ35" s="12"/>
      <c r="GR35" s="11"/>
      <c r="GS35" s="13"/>
      <c r="GT35" s="11">
        <v>10</v>
      </c>
      <c r="GU35" s="11">
        <v>2</v>
      </c>
      <c r="GV35" s="13">
        <v>33.68</v>
      </c>
      <c r="GW35" s="11">
        <v>2</v>
      </c>
      <c r="GX35" s="12"/>
      <c r="GY35" s="12"/>
      <c r="GZ35" s="11"/>
      <c r="HA35" s="13"/>
      <c r="HB35" s="11"/>
      <c r="HC35" s="11"/>
      <c r="HD35" s="13"/>
      <c r="HE35" s="11"/>
      <c r="HF35" s="12"/>
      <c r="HG35" s="12"/>
      <c r="HH35" s="11">
        <v>7</v>
      </c>
      <c r="HI35" s="13">
        <v>117.81</v>
      </c>
      <c r="HJ35" s="11">
        <v>3</v>
      </c>
      <c r="HK35" s="11">
        <v>4</v>
      </c>
      <c r="HL35" s="13">
        <v>67.32</v>
      </c>
      <c r="HM35" s="11">
        <v>3</v>
      </c>
      <c r="HN35" s="12">
        <v>0.75</v>
      </c>
      <c r="HO35" s="12">
        <v>0.75</v>
      </c>
      <c r="HP35" s="11"/>
      <c r="HQ35" s="13"/>
      <c r="HR35" s="11"/>
      <c r="HS35" s="11"/>
      <c r="HT35" s="13"/>
      <c r="HU35" s="11"/>
      <c r="HV35" s="12"/>
      <c r="HW35" s="12"/>
      <c r="HX35" s="11"/>
      <c r="HY35" s="13"/>
      <c r="HZ35" s="11">
        <v>8</v>
      </c>
      <c r="IA35" s="11"/>
      <c r="IB35" s="13"/>
      <c r="IC35" s="11"/>
      <c r="ID35" s="12"/>
      <c r="IE35" s="12"/>
      <c r="IF35" s="11"/>
      <c r="IG35" s="13"/>
      <c r="IH35" s="11"/>
      <c r="II35" s="11"/>
      <c r="IJ35" s="13"/>
      <c r="IK35" s="11"/>
      <c r="IL35" s="12"/>
      <c r="IM35" s="12"/>
      <c r="IN35" s="11"/>
      <c r="IO35" s="13"/>
      <c r="IP35" s="11"/>
      <c r="IQ35" s="11"/>
      <c r="IR35" s="13"/>
      <c r="IS35" s="11"/>
      <c r="IT35" s="12"/>
      <c r="IU35" s="12"/>
      <c r="IV35" s="11"/>
      <c r="IW35" s="13"/>
      <c r="IX35" s="11"/>
      <c r="IY35" s="11"/>
      <c r="IZ35" s="13"/>
      <c r="JA35" s="11"/>
      <c r="JB35" s="12"/>
      <c r="JC35" s="12"/>
      <c r="JD35" s="11"/>
      <c r="JE35" s="13"/>
      <c r="JF35" s="11">
        <v>8</v>
      </c>
      <c r="JG35" s="11"/>
      <c r="JH35" s="13"/>
      <c r="JI35" s="11"/>
      <c r="JJ35" s="12"/>
      <c r="JK35" s="12"/>
      <c r="JL35" s="11"/>
      <c r="JM35" s="13"/>
      <c r="JN35" s="11"/>
      <c r="JO35" s="11"/>
      <c r="JP35" s="13"/>
      <c r="JQ35" s="11"/>
      <c r="JR35" s="12"/>
      <c r="JS35" s="12"/>
      <c r="JT35" s="11"/>
      <c r="JU35" s="13"/>
      <c r="JV35" s="11"/>
      <c r="JW35" s="11"/>
      <c r="JX35" s="13"/>
      <c r="JY35" s="11"/>
      <c r="JZ35" s="12"/>
      <c r="KA35" s="12"/>
      <c r="KB35" s="11"/>
      <c r="KC35" s="13"/>
      <c r="KD35" s="11"/>
      <c r="KE35" s="11"/>
      <c r="KF35" s="13"/>
      <c r="KG35" s="11"/>
      <c r="KH35" s="12"/>
      <c r="KI35" s="12"/>
      <c r="KJ35" s="11"/>
      <c r="KK35" s="13"/>
      <c r="KL35" s="11"/>
      <c r="KM35" s="11"/>
      <c r="KN35" s="13"/>
      <c r="KO35" s="11"/>
      <c r="KP35" s="12"/>
      <c r="KQ35" s="12"/>
      <c r="KR35" s="11">
        <v>3114</v>
      </c>
      <c r="KS35" s="11"/>
      <c r="KT35" s="11"/>
      <c r="KU35" s="11"/>
      <c r="KV35" s="11">
        <v>350</v>
      </c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>
        <v>1200</v>
      </c>
      <c r="LJ35" s="11"/>
      <c r="LK35" s="11"/>
      <c r="LL35" s="11"/>
      <c r="LM35" s="11"/>
      <c r="LN35" s="11"/>
      <c r="LO35" s="11">
        <v>500</v>
      </c>
      <c r="LP35" s="11"/>
      <c r="LQ35" s="11">
        <v>504</v>
      </c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>
        <v>500</v>
      </c>
      <c r="MH35" s="11"/>
      <c r="MI35" s="11"/>
      <c r="MJ35" s="11"/>
      <c r="MK35" s="11"/>
      <c r="ML35" s="11">
        <v>500</v>
      </c>
      <c r="MM35" s="11"/>
      <c r="MN35" s="11">
        <v>260</v>
      </c>
      <c r="MO35" s="11"/>
      <c r="MP35" s="11"/>
      <c r="MQ35" s="11">
        <v>200</v>
      </c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>
        <v>300</v>
      </c>
      <c r="NG35" s="11"/>
      <c r="NH35" s="11"/>
      <c r="NI35" s="11"/>
      <c r="NJ35" s="11"/>
      <c r="NK35" s="11">
        <v>980</v>
      </c>
      <c r="NL35" s="11"/>
      <c r="NM35" s="11"/>
      <c r="NN35" s="11"/>
      <c r="NO35" s="11">
        <v>1300</v>
      </c>
      <c r="NP35" s="11"/>
      <c r="NQ35" s="11">
        <v>880</v>
      </c>
      <c r="NR35" s="11"/>
      <c r="NS35" s="11"/>
      <c r="NT35" s="11"/>
    </row>
    <row r="36">
      <c r="A36" s="10" t="s">
        <v>149</v>
      </c>
      <c r="B36" s="10" t="s">
        <v>170</v>
      </c>
      <c r="C36" s="10" t="s">
        <v>151</v>
      </c>
      <c r="D36" s="11">
        <v>24271</v>
      </c>
      <c r="E36" s="11">
        <f>=ROUNDDOWN(21.5646379386939,0)</f>
      </c>
      <c r="F36" s="11">
        <v>20359</v>
      </c>
      <c r="G36" s="12">
        <v>0.9614</v>
      </c>
      <c r="H36" s="11">
        <v>352</v>
      </c>
      <c r="I36" s="11">
        <f>=ROUNDDOWN(14.4262295081967,0)</f>
      </c>
      <c r="J36" s="11"/>
      <c r="K36" s="12">
        <v>0.453</v>
      </c>
      <c r="L36" s="11">
        <v>50716</v>
      </c>
      <c r="M36" s="13">
        <v>3904270.9</v>
      </c>
      <c r="N36" s="11">
        <v>78</v>
      </c>
      <c r="O36" s="14">
        <v>50054.76</v>
      </c>
      <c r="P36" s="11">
        <v>92016</v>
      </c>
      <c r="Q36" s="13">
        <v>7023933.28</v>
      </c>
      <c r="R36" s="11">
        <v>92</v>
      </c>
      <c r="S36" s="14">
        <v>76347.1</v>
      </c>
      <c r="T36" s="12">
        <v>-0.4488</v>
      </c>
      <c r="U36" s="12">
        <v>-0.4441</v>
      </c>
      <c r="V36" s="12">
        <v>-0.1522</v>
      </c>
      <c r="W36" s="12">
        <v>-0.3444</v>
      </c>
      <c r="X36" s="11">
        <v>13331</v>
      </c>
      <c r="Y36" s="13">
        <v>1074312.95</v>
      </c>
      <c r="Z36" s="11">
        <v>54</v>
      </c>
      <c r="AA36" s="11">
        <v>22692</v>
      </c>
      <c r="AB36" s="13">
        <v>1787199.29</v>
      </c>
      <c r="AC36" s="11">
        <v>62</v>
      </c>
      <c r="AD36" s="12">
        <v>-0.4125</v>
      </c>
      <c r="AE36" s="12">
        <v>-0.3989</v>
      </c>
      <c r="AF36" s="11">
        <v>5153</v>
      </c>
      <c r="AG36" s="13">
        <v>408336.47</v>
      </c>
      <c r="AH36" s="11">
        <v>72</v>
      </c>
      <c r="AI36" s="11">
        <v>5019</v>
      </c>
      <c r="AJ36" s="13">
        <v>403159.07</v>
      </c>
      <c r="AK36" s="11">
        <v>86</v>
      </c>
      <c r="AL36" s="12">
        <v>0.0267</v>
      </c>
      <c r="AM36" s="12">
        <v>0.0128</v>
      </c>
      <c r="AN36" s="11">
        <v>8108</v>
      </c>
      <c r="AO36" s="13">
        <v>627809.47</v>
      </c>
      <c r="AP36" s="11">
        <v>67</v>
      </c>
      <c r="AQ36" s="11">
        <v>11977</v>
      </c>
      <c r="AR36" s="13">
        <v>897255.7</v>
      </c>
      <c r="AS36" s="11">
        <v>76</v>
      </c>
      <c r="AT36" s="12">
        <v>-0.323</v>
      </c>
      <c r="AU36" s="12">
        <v>-0.3003</v>
      </c>
      <c r="AV36" s="11">
        <v>3767</v>
      </c>
      <c r="AW36" s="13">
        <v>278803.38</v>
      </c>
      <c r="AX36" s="11">
        <v>74</v>
      </c>
      <c r="AY36" s="11">
        <v>6389</v>
      </c>
      <c r="AZ36" s="13">
        <v>468432.41</v>
      </c>
      <c r="BA36" s="11">
        <v>86</v>
      </c>
      <c r="BB36" s="12">
        <v>-0.4104</v>
      </c>
      <c r="BC36" s="12">
        <v>-0.4048</v>
      </c>
      <c r="BD36" s="11">
        <v>4009</v>
      </c>
      <c r="BE36" s="13">
        <v>270623.17</v>
      </c>
      <c r="BF36" s="11">
        <v>74</v>
      </c>
      <c r="BG36" s="11">
        <v>5864</v>
      </c>
      <c r="BH36" s="13">
        <v>394436.22</v>
      </c>
      <c r="BI36" s="11">
        <v>86</v>
      </c>
      <c r="BJ36" s="12">
        <v>-0.3163</v>
      </c>
      <c r="BK36" s="12">
        <v>-0.3139</v>
      </c>
      <c r="BL36" s="11">
        <v>5756</v>
      </c>
      <c r="BM36" s="13">
        <v>419716.25</v>
      </c>
      <c r="BN36" s="11">
        <v>74</v>
      </c>
      <c r="BO36" s="11">
        <v>8839</v>
      </c>
      <c r="BP36" s="13">
        <v>662440.34</v>
      </c>
      <c r="BQ36" s="11">
        <v>86</v>
      </c>
      <c r="BR36" s="12">
        <v>-0.3488</v>
      </c>
      <c r="BS36" s="12">
        <v>-0.3664</v>
      </c>
      <c r="BT36" s="11">
        <v>5568</v>
      </c>
      <c r="BU36" s="13">
        <v>440625.65</v>
      </c>
      <c r="BV36" s="11">
        <v>70</v>
      </c>
      <c r="BW36" s="11">
        <v>9332</v>
      </c>
      <c r="BX36" s="13">
        <v>740705.95</v>
      </c>
      <c r="BY36" s="11">
        <v>86</v>
      </c>
      <c r="BZ36" s="12">
        <v>-0.4033</v>
      </c>
      <c r="CA36" s="12">
        <v>-0.4051</v>
      </c>
      <c r="CB36" s="11">
        <v>1959</v>
      </c>
      <c r="CC36" s="13">
        <v>148869.83</v>
      </c>
      <c r="CD36" s="11">
        <v>74</v>
      </c>
      <c r="CE36" s="11">
        <v>4770</v>
      </c>
      <c r="CF36" s="13">
        <v>359004.4</v>
      </c>
      <c r="CG36" s="11">
        <v>84</v>
      </c>
      <c r="CH36" s="12">
        <v>-0.5893</v>
      </c>
      <c r="CI36" s="12">
        <v>-0.5853</v>
      </c>
      <c r="CJ36" s="11">
        <v>444</v>
      </c>
      <c r="CK36" s="13">
        <v>33530.46</v>
      </c>
      <c r="CL36" s="11">
        <v>51</v>
      </c>
      <c r="CM36" s="11">
        <v>1343</v>
      </c>
      <c r="CN36" s="13">
        <v>104642.65</v>
      </c>
      <c r="CO36" s="11">
        <v>61</v>
      </c>
      <c r="CP36" s="12">
        <v>-0.6694</v>
      </c>
      <c r="CQ36" s="12">
        <v>-0.6796</v>
      </c>
      <c r="CR36" s="11">
        <v>530</v>
      </c>
      <c r="CS36" s="13">
        <v>40578.8</v>
      </c>
      <c r="CT36" s="11"/>
      <c r="CU36" s="11">
        <v>13053</v>
      </c>
      <c r="CV36" s="13">
        <v>992874.71</v>
      </c>
      <c r="CW36" s="11">
        <v>82</v>
      </c>
      <c r="CX36" s="12">
        <v>-0.9594</v>
      </c>
      <c r="CY36" s="12">
        <v>-0.9591</v>
      </c>
      <c r="CZ36" s="11">
        <v>516</v>
      </c>
      <c r="DA36" s="13">
        <v>39777.08</v>
      </c>
      <c r="DB36" s="11">
        <v>70</v>
      </c>
      <c r="DC36" s="11">
        <v>844</v>
      </c>
      <c r="DD36" s="13">
        <v>65327.94</v>
      </c>
      <c r="DE36" s="11">
        <v>78</v>
      </c>
      <c r="DF36" s="12">
        <v>-0.3886</v>
      </c>
      <c r="DG36" s="12">
        <v>-0.3911</v>
      </c>
      <c r="DH36" s="11">
        <v>178</v>
      </c>
      <c r="DI36" s="13">
        <v>13332.85</v>
      </c>
      <c r="DJ36" s="11">
        <v>6</v>
      </c>
      <c r="DK36" s="11">
        <v>246</v>
      </c>
      <c r="DL36" s="13">
        <v>19316.2</v>
      </c>
      <c r="DM36" s="11">
        <v>4</v>
      </c>
      <c r="DN36" s="12">
        <v>-0.2764</v>
      </c>
      <c r="DO36" s="12">
        <v>-0.3098</v>
      </c>
      <c r="DP36" s="11">
        <v>259</v>
      </c>
      <c r="DQ36" s="13">
        <v>20643.51</v>
      </c>
      <c r="DR36" s="11">
        <v>52</v>
      </c>
      <c r="DS36" s="11">
        <v>393</v>
      </c>
      <c r="DT36" s="13">
        <v>31052.75</v>
      </c>
      <c r="DU36" s="11">
        <v>47</v>
      </c>
      <c r="DV36" s="12">
        <v>-0.341</v>
      </c>
      <c r="DW36" s="12">
        <v>-0.3352</v>
      </c>
      <c r="DX36" s="11">
        <v>381</v>
      </c>
      <c r="DY36" s="13">
        <v>28792.7</v>
      </c>
      <c r="DZ36" s="11">
        <v>26</v>
      </c>
      <c r="EA36" s="11">
        <v>901</v>
      </c>
      <c r="EB36" s="13">
        <v>68969.61</v>
      </c>
      <c r="EC36" s="11">
        <v>26</v>
      </c>
      <c r="ED36" s="12">
        <v>-0.5771</v>
      </c>
      <c r="EE36" s="12">
        <v>-0.5825</v>
      </c>
      <c r="EF36" s="11">
        <v>179</v>
      </c>
      <c r="EG36" s="13">
        <v>13280.59</v>
      </c>
      <c r="EH36" s="11">
        <v>30</v>
      </c>
      <c r="EI36" s="11"/>
      <c r="EJ36" s="13"/>
      <c r="EK36" s="11"/>
      <c r="EL36" s="12"/>
      <c r="EM36" s="12"/>
      <c r="EN36" s="11">
        <v>226</v>
      </c>
      <c r="EO36" s="13">
        <v>17462.4</v>
      </c>
      <c r="EP36" s="11">
        <v>34</v>
      </c>
      <c r="EQ36" s="11">
        <v>14</v>
      </c>
      <c r="ER36" s="13">
        <v>968.38</v>
      </c>
      <c r="ES36" s="11">
        <v>36</v>
      </c>
      <c r="ET36" s="12">
        <v>15.1429</v>
      </c>
      <c r="EU36" s="12">
        <v>17.0326</v>
      </c>
      <c r="EV36" s="11">
        <v>81</v>
      </c>
      <c r="EW36" s="13">
        <v>6374.19</v>
      </c>
      <c r="EX36" s="11">
        <v>22</v>
      </c>
      <c r="EY36" s="11">
        <v>43</v>
      </c>
      <c r="EZ36" s="13">
        <v>3435.91</v>
      </c>
      <c r="FA36" s="11">
        <v>14</v>
      </c>
      <c r="FB36" s="12">
        <v>0.8837</v>
      </c>
      <c r="FC36" s="12">
        <v>0.8552</v>
      </c>
      <c r="FD36" s="11">
        <v>72</v>
      </c>
      <c r="FE36" s="13">
        <v>5091.92</v>
      </c>
      <c r="FF36" s="11">
        <v>22</v>
      </c>
      <c r="FG36" s="11">
        <v>32</v>
      </c>
      <c r="FH36" s="13">
        <v>2215.52</v>
      </c>
      <c r="FI36" s="11">
        <v>21</v>
      </c>
      <c r="FJ36" s="12">
        <v>1.25</v>
      </c>
      <c r="FK36" s="12">
        <v>1.2983</v>
      </c>
      <c r="FL36" s="11">
        <v>44</v>
      </c>
      <c r="FM36" s="13">
        <v>3622.36</v>
      </c>
      <c r="FN36" s="11">
        <v>24</v>
      </c>
      <c r="FO36" s="11">
        <v>45</v>
      </c>
      <c r="FP36" s="13">
        <v>3685.81</v>
      </c>
      <c r="FQ36" s="11">
        <v>24</v>
      </c>
      <c r="FR36" s="12">
        <v>-0.0222</v>
      </c>
      <c r="FS36" s="12">
        <v>-0.0172</v>
      </c>
      <c r="FT36" s="11">
        <v>14</v>
      </c>
      <c r="FU36" s="13">
        <v>1774.36</v>
      </c>
      <c r="FV36" s="11">
        <v>76</v>
      </c>
      <c r="FW36" s="11">
        <v>40</v>
      </c>
      <c r="FX36" s="13">
        <v>4859.6</v>
      </c>
      <c r="FY36" s="11">
        <v>88</v>
      </c>
      <c r="FZ36" s="12">
        <v>-0.65</v>
      </c>
      <c r="GA36" s="12">
        <v>-0.6349</v>
      </c>
      <c r="GB36" s="11">
        <v>67</v>
      </c>
      <c r="GC36" s="13">
        <v>4934.45</v>
      </c>
      <c r="GD36" s="11">
        <v>39</v>
      </c>
      <c r="GE36" s="11">
        <v>126</v>
      </c>
      <c r="GF36" s="13">
        <v>9497.62</v>
      </c>
      <c r="GG36" s="11">
        <v>47</v>
      </c>
      <c r="GH36" s="12">
        <v>-0.4683</v>
      </c>
      <c r="GI36" s="12">
        <v>-0.4805</v>
      </c>
      <c r="GJ36" s="11"/>
      <c r="GK36" s="13"/>
      <c r="GL36" s="11"/>
      <c r="GM36" s="11"/>
      <c r="GN36" s="13"/>
      <c r="GO36" s="11"/>
      <c r="GP36" s="12"/>
      <c r="GQ36" s="12"/>
      <c r="GR36" s="11">
        <v>18</v>
      </c>
      <c r="GS36" s="13">
        <v>1496.83</v>
      </c>
      <c r="GT36" s="11">
        <v>45</v>
      </c>
      <c r="GU36" s="11">
        <v>14</v>
      </c>
      <c r="GV36" s="13">
        <v>1072.45</v>
      </c>
      <c r="GW36" s="11">
        <v>34</v>
      </c>
      <c r="GX36" s="12">
        <v>0.2857</v>
      </c>
      <c r="GY36" s="12">
        <v>0.3957</v>
      </c>
      <c r="GZ36" s="11"/>
      <c r="HA36" s="13"/>
      <c r="HB36" s="11"/>
      <c r="HC36" s="11"/>
      <c r="HD36" s="13"/>
      <c r="HE36" s="11"/>
      <c r="HF36" s="12"/>
      <c r="HG36" s="12"/>
      <c r="HH36" s="11">
        <v>51</v>
      </c>
      <c r="HI36" s="13">
        <v>4138.51</v>
      </c>
      <c r="HJ36" s="11">
        <v>39</v>
      </c>
      <c r="HK36" s="11">
        <v>37</v>
      </c>
      <c r="HL36" s="13">
        <v>3115.53</v>
      </c>
      <c r="HM36" s="11">
        <v>21</v>
      </c>
      <c r="HN36" s="12">
        <v>0.3784</v>
      </c>
      <c r="HO36" s="12">
        <v>0.3283</v>
      </c>
      <c r="HP36" s="11">
        <v>3</v>
      </c>
      <c r="HQ36" s="13">
        <v>266.01</v>
      </c>
      <c r="HR36" s="11">
        <v>16</v>
      </c>
      <c r="HS36" s="11">
        <v>3</v>
      </c>
      <c r="HT36" s="13">
        <v>265.22</v>
      </c>
      <c r="HU36" s="11">
        <v>15</v>
      </c>
      <c r="HV36" s="12"/>
      <c r="HW36" s="12">
        <v>0.003</v>
      </c>
      <c r="HX36" s="11">
        <v>2</v>
      </c>
      <c r="HY36" s="13">
        <v>76.71</v>
      </c>
      <c r="HZ36" s="11">
        <v>65</v>
      </c>
      <c r="IA36" s="11"/>
      <c r="IB36" s="13"/>
      <c r="IC36" s="11"/>
      <c r="ID36" s="12"/>
      <c r="IE36" s="12"/>
      <c r="IF36" s="11"/>
      <c r="IG36" s="13"/>
      <c r="IH36" s="11"/>
      <c r="II36" s="11"/>
      <c r="IJ36" s="13"/>
      <c r="IK36" s="11"/>
      <c r="IL36" s="12"/>
      <c r="IM36" s="12"/>
      <c r="IN36" s="11"/>
      <c r="IO36" s="13"/>
      <c r="IP36" s="11"/>
      <c r="IQ36" s="11"/>
      <c r="IR36" s="13"/>
      <c r="IS36" s="11"/>
      <c r="IT36" s="12"/>
      <c r="IU36" s="12"/>
      <c r="IV36" s="11"/>
      <c r="IW36" s="13"/>
      <c r="IX36" s="11"/>
      <c r="IY36" s="11"/>
      <c r="IZ36" s="13"/>
      <c r="JA36" s="11"/>
      <c r="JB36" s="12"/>
      <c r="JC36" s="12"/>
      <c r="JD36" s="11"/>
      <c r="JE36" s="13"/>
      <c r="JF36" s="11">
        <v>62</v>
      </c>
      <c r="JG36" s="11"/>
      <c r="JH36" s="13"/>
      <c r="JI36" s="11"/>
      <c r="JJ36" s="12"/>
      <c r="JK36" s="12"/>
      <c r="JL36" s="11"/>
      <c r="JM36" s="13"/>
      <c r="JN36" s="11"/>
      <c r="JO36" s="11"/>
      <c r="JP36" s="13"/>
      <c r="JQ36" s="11"/>
      <c r="JR36" s="12"/>
      <c r="JS36" s="12"/>
      <c r="JT36" s="11"/>
      <c r="JU36" s="13"/>
      <c r="JV36" s="11"/>
      <c r="JW36" s="11"/>
      <c r="JX36" s="13"/>
      <c r="JY36" s="11"/>
      <c r="JZ36" s="12"/>
      <c r="KA36" s="12"/>
      <c r="KB36" s="11"/>
      <c r="KC36" s="13"/>
      <c r="KD36" s="11"/>
      <c r="KE36" s="11"/>
      <c r="KF36" s="13"/>
      <c r="KG36" s="11"/>
      <c r="KH36" s="12"/>
      <c r="KI36" s="12"/>
      <c r="KJ36" s="11"/>
      <c r="KK36" s="13"/>
      <c r="KL36" s="11"/>
      <c r="KM36" s="11"/>
      <c r="KN36" s="13"/>
      <c r="KO36" s="11"/>
      <c r="KP36" s="12"/>
      <c r="KQ36" s="12"/>
      <c r="KR36" s="11">
        <v>13124</v>
      </c>
      <c r="KS36" s="11">
        <v>4852</v>
      </c>
      <c r="KT36" s="11"/>
      <c r="KU36" s="11"/>
      <c r="KV36" s="11">
        <v>6185</v>
      </c>
      <c r="KW36" s="11"/>
      <c r="KX36" s="11"/>
      <c r="KY36" s="11"/>
      <c r="KZ36" s="11">
        <v>36</v>
      </c>
      <c r="LA36" s="11"/>
      <c r="LB36" s="11"/>
      <c r="LC36" s="11">
        <v>74</v>
      </c>
      <c r="LD36" s="11"/>
      <c r="LE36" s="11"/>
      <c r="LF36" s="11"/>
      <c r="LG36" s="11">
        <v>352</v>
      </c>
      <c r="LH36" s="11"/>
      <c r="LI36" s="11">
        <v>850</v>
      </c>
      <c r="LJ36" s="11"/>
      <c r="LK36" s="11">
        <v>162</v>
      </c>
      <c r="LL36" s="11"/>
      <c r="LM36" s="11"/>
      <c r="LN36" s="11"/>
      <c r="LO36" s="11"/>
      <c r="LP36" s="11"/>
      <c r="LQ36" s="11">
        <v>390</v>
      </c>
      <c r="LR36" s="11">
        <v>317</v>
      </c>
      <c r="LS36" s="11"/>
      <c r="LT36" s="11">
        <v>180</v>
      </c>
      <c r="LU36" s="11"/>
      <c r="LV36" s="11">
        <v>255</v>
      </c>
      <c r="LW36" s="11">
        <v>220</v>
      </c>
      <c r="LX36" s="11">
        <v>270</v>
      </c>
      <c r="LY36" s="11">
        <v>833</v>
      </c>
      <c r="LZ36" s="11">
        <v>770</v>
      </c>
      <c r="MA36" s="11"/>
      <c r="MB36" s="11">
        <v>180</v>
      </c>
      <c r="MC36" s="11">
        <v>730</v>
      </c>
      <c r="MD36" s="11"/>
      <c r="ME36" s="11"/>
      <c r="MF36" s="11">
        <v>400</v>
      </c>
      <c r="MG36" s="11"/>
      <c r="MH36" s="11">
        <v>590</v>
      </c>
      <c r="MI36" s="11"/>
      <c r="MJ36" s="11">
        <v>40</v>
      </c>
      <c r="MK36" s="11"/>
      <c r="ML36" s="11">
        <v>832</v>
      </c>
      <c r="MM36" s="11">
        <v>110</v>
      </c>
      <c r="MN36" s="11">
        <v>180</v>
      </c>
      <c r="MO36" s="11">
        <v>750</v>
      </c>
      <c r="MP36" s="11">
        <v>520</v>
      </c>
      <c r="MQ36" s="11">
        <v>750</v>
      </c>
      <c r="MR36" s="11"/>
      <c r="MS36" s="11"/>
      <c r="MT36" s="11">
        <v>450</v>
      </c>
      <c r="MU36" s="11"/>
      <c r="MV36" s="11">
        <v>460</v>
      </c>
      <c r="MW36" s="11">
        <v>800</v>
      </c>
      <c r="MX36" s="11">
        <v>100</v>
      </c>
      <c r="MY36" s="11">
        <v>250</v>
      </c>
      <c r="MZ36" s="11">
        <v>300</v>
      </c>
      <c r="NA36" s="11">
        <v>220</v>
      </c>
      <c r="NB36" s="11">
        <v>330</v>
      </c>
      <c r="NC36" s="11">
        <v>635</v>
      </c>
      <c r="ND36" s="11"/>
      <c r="NE36" s="11"/>
      <c r="NF36" s="11">
        <v>300</v>
      </c>
      <c r="NG36" s="11"/>
      <c r="NH36" s="11"/>
      <c r="NI36" s="11">
        <v>2210</v>
      </c>
      <c r="NJ36" s="11">
        <v>200</v>
      </c>
      <c r="NK36" s="11">
        <v>820</v>
      </c>
      <c r="NL36" s="11">
        <v>80</v>
      </c>
      <c r="NM36" s="11"/>
      <c r="NN36" s="11">
        <v>270</v>
      </c>
      <c r="NO36" s="11">
        <v>780</v>
      </c>
      <c r="NP36" s="11"/>
      <c r="NQ36" s="11">
        <v>1835</v>
      </c>
      <c r="NR36" s="11">
        <v>990</v>
      </c>
      <c r="NS36" s="11"/>
      <c r="NT36" s="11"/>
    </row>
    <row r="37">
      <c r="A37" s="10" t="s">
        <v>149</v>
      </c>
      <c r="B37" s="10" t="s">
        <v>170</v>
      </c>
      <c r="C37" s="10" t="s">
        <v>152</v>
      </c>
      <c r="D37" s="11">
        <v>5376</v>
      </c>
      <c r="E37" s="11">
        <f>=ROUNDDOWN(34.3295019157088,0)</f>
      </c>
      <c r="F37" s="11">
        <v>1425</v>
      </c>
      <c r="G37" s="12">
        <v>0.9755</v>
      </c>
      <c r="H37" s="11"/>
      <c r="I37" s="11">
        <f>=ROUNDDOWN({0},0)</f>
      </c>
      <c r="J37" s="11"/>
      <c r="K37" s="12"/>
      <c r="L37" s="11">
        <v>7442</v>
      </c>
      <c r="M37" s="13">
        <v>520052.62</v>
      </c>
      <c r="N37" s="11">
        <v>17</v>
      </c>
      <c r="O37" s="14">
        <v>30591.33</v>
      </c>
      <c r="P37" s="11">
        <v>12714</v>
      </c>
      <c r="Q37" s="13">
        <v>920674.75</v>
      </c>
      <c r="R37" s="11">
        <v>20</v>
      </c>
      <c r="S37" s="14">
        <v>46033.74</v>
      </c>
      <c r="T37" s="12">
        <v>-0.4147</v>
      </c>
      <c r="U37" s="12">
        <v>-0.4351</v>
      </c>
      <c r="V37" s="12">
        <v>-0.15</v>
      </c>
      <c r="W37" s="12">
        <v>-0.3355</v>
      </c>
      <c r="X37" s="11">
        <v>2069</v>
      </c>
      <c r="Y37" s="13">
        <v>157947.69</v>
      </c>
      <c r="Z37" s="11">
        <v>15</v>
      </c>
      <c r="AA37" s="11">
        <v>3921</v>
      </c>
      <c r="AB37" s="13">
        <v>288501.85</v>
      </c>
      <c r="AC37" s="11">
        <v>15</v>
      </c>
      <c r="AD37" s="12">
        <v>-0.4723</v>
      </c>
      <c r="AE37" s="12">
        <v>-0.4525</v>
      </c>
      <c r="AF37" s="11">
        <v>1248</v>
      </c>
      <c r="AG37" s="13">
        <v>73518.08</v>
      </c>
      <c r="AH37" s="11">
        <v>15</v>
      </c>
      <c r="AI37" s="11">
        <v>1041</v>
      </c>
      <c r="AJ37" s="13">
        <v>66917.84</v>
      </c>
      <c r="AK37" s="11">
        <v>16</v>
      </c>
      <c r="AL37" s="12">
        <v>0.1988</v>
      </c>
      <c r="AM37" s="12">
        <v>0.0986</v>
      </c>
      <c r="AN37" s="11">
        <v>925</v>
      </c>
      <c r="AO37" s="13">
        <v>68588.59</v>
      </c>
      <c r="AP37" s="11">
        <v>13</v>
      </c>
      <c r="AQ37" s="11">
        <v>1047</v>
      </c>
      <c r="AR37" s="13">
        <v>76131.24</v>
      </c>
      <c r="AS37" s="11">
        <v>16</v>
      </c>
      <c r="AT37" s="12">
        <v>-0.1165</v>
      </c>
      <c r="AU37" s="12">
        <v>-0.0991</v>
      </c>
      <c r="AV37" s="11">
        <v>588</v>
      </c>
      <c r="AW37" s="13">
        <v>42443.65</v>
      </c>
      <c r="AX37" s="11">
        <v>15</v>
      </c>
      <c r="AY37" s="11">
        <v>1096</v>
      </c>
      <c r="AZ37" s="13">
        <v>80334.12</v>
      </c>
      <c r="BA37" s="11">
        <v>16</v>
      </c>
      <c r="BB37" s="12">
        <v>-0.4635</v>
      </c>
      <c r="BC37" s="12">
        <v>-0.4717</v>
      </c>
      <c r="BD37" s="11">
        <v>699</v>
      </c>
      <c r="BE37" s="13">
        <v>36349.8</v>
      </c>
      <c r="BF37" s="11">
        <v>15</v>
      </c>
      <c r="BG37" s="11">
        <v>670</v>
      </c>
      <c r="BH37" s="13">
        <v>34579.08</v>
      </c>
      <c r="BI37" s="11">
        <v>16</v>
      </c>
      <c r="BJ37" s="12">
        <v>0.0433</v>
      </c>
      <c r="BK37" s="12">
        <v>0.0512</v>
      </c>
      <c r="BL37" s="11">
        <v>427</v>
      </c>
      <c r="BM37" s="13">
        <v>31458.02</v>
      </c>
      <c r="BN37" s="11">
        <v>15</v>
      </c>
      <c r="BO37" s="11">
        <v>553</v>
      </c>
      <c r="BP37" s="13">
        <v>40854.85</v>
      </c>
      <c r="BQ37" s="11">
        <v>16</v>
      </c>
      <c r="BR37" s="12">
        <v>-0.2278</v>
      </c>
      <c r="BS37" s="12">
        <v>-0.23</v>
      </c>
      <c r="BT37" s="11">
        <v>326</v>
      </c>
      <c r="BU37" s="13">
        <v>25245.97</v>
      </c>
      <c r="BV37" s="11">
        <v>15</v>
      </c>
      <c r="BW37" s="11">
        <v>702</v>
      </c>
      <c r="BX37" s="13">
        <v>53683.68</v>
      </c>
      <c r="BY37" s="11">
        <v>16</v>
      </c>
      <c r="BZ37" s="12">
        <v>-0.5356</v>
      </c>
      <c r="CA37" s="12">
        <v>-0.5297</v>
      </c>
      <c r="CB37" s="11">
        <v>558</v>
      </c>
      <c r="CC37" s="13">
        <v>37297.23</v>
      </c>
      <c r="CD37" s="11">
        <v>15</v>
      </c>
      <c r="CE37" s="11">
        <v>791</v>
      </c>
      <c r="CF37" s="13">
        <v>58142.36</v>
      </c>
      <c r="CG37" s="11">
        <v>16</v>
      </c>
      <c r="CH37" s="12">
        <v>-0.2946</v>
      </c>
      <c r="CI37" s="12">
        <v>-0.3585</v>
      </c>
      <c r="CJ37" s="11">
        <v>384</v>
      </c>
      <c r="CK37" s="13">
        <v>30635.66</v>
      </c>
      <c r="CL37" s="11">
        <v>13</v>
      </c>
      <c r="CM37" s="11">
        <v>559</v>
      </c>
      <c r="CN37" s="13">
        <v>44261.79</v>
      </c>
      <c r="CO37" s="11">
        <v>8</v>
      </c>
      <c r="CP37" s="12">
        <v>-0.3131</v>
      </c>
      <c r="CQ37" s="12">
        <v>-0.3079</v>
      </c>
      <c r="CR37" s="11">
        <v>68</v>
      </c>
      <c r="CS37" s="13">
        <v>4965.11</v>
      </c>
      <c r="CT37" s="11"/>
      <c r="CU37" s="11">
        <v>2088</v>
      </c>
      <c r="CV37" s="13">
        <v>157830.01</v>
      </c>
      <c r="CW37" s="11">
        <v>16</v>
      </c>
      <c r="CX37" s="12">
        <v>-0.9674</v>
      </c>
      <c r="CY37" s="12">
        <v>-0.9685</v>
      </c>
      <c r="CZ37" s="11">
        <v>63</v>
      </c>
      <c r="DA37" s="13">
        <v>4641.28</v>
      </c>
      <c r="DB37" s="11">
        <v>15</v>
      </c>
      <c r="DC37" s="11">
        <v>66</v>
      </c>
      <c r="DD37" s="13">
        <v>4852.24</v>
      </c>
      <c r="DE37" s="11">
        <v>14</v>
      </c>
      <c r="DF37" s="12">
        <v>-0.0455</v>
      </c>
      <c r="DG37" s="12">
        <v>-0.0435</v>
      </c>
      <c r="DH37" s="11">
        <v>6</v>
      </c>
      <c r="DI37" s="13">
        <v>421.35</v>
      </c>
      <c r="DJ37" s="11">
        <v>2</v>
      </c>
      <c r="DK37" s="11">
        <v>4</v>
      </c>
      <c r="DL37" s="13">
        <v>270.86</v>
      </c>
      <c r="DM37" s="11">
        <v>2</v>
      </c>
      <c r="DN37" s="12">
        <v>0.5</v>
      </c>
      <c r="DO37" s="12">
        <v>0.5556</v>
      </c>
      <c r="DP37" s="11">
        <v>22</v>
      </c>
      <c r="DQ37" s="13">
        <v>1688.26</v>
      </c>
      <c r="DR37" s="11">
        <v>15</v>
      </c>
      <c r="DS37" s="11">
        <v>53</v>
      </c>
      <c r="DT37" s="13">
        <v>4150.17</v>
      </c>
      <c r="DU37" s="11">
        <v>14</v>
      </c>
      <c r="DV37" s="12">
        <v>-0.5849</v>
      </c>
      <c r="DW37" s="12">
        <v>-0.5932</v>
      </c>
      <c r="DX37" s="11">
        <v>8</v>
      </c>
      <c r="DY37" s="13">
        <v>561.84</v>
      </c>
      <c r="DZ37" s="11">
        <v>3</v>
      </c>
      <c r="EA37" s="11">
        <v>75</v>
      </c>
      <c r="EB37" s="13">
        <v>5947.74</v>
      </c>
      <c r="EC37" s="11">
        <v>4</v>
      </c>
      <c r="ED37" s="12">
        <v>-0.8933</v>
      </c>
      <c r="EE37" s="12">
        <v>-0.9055</v>
      </c>
      <c r="EF37" s="11"/>
      <c r="EG37" s="13"/>
      <c r="EH37" s="11"/>
      <c r="EI37" s="11"/>
      <c r="EJ37" s="13"/>
      <c r="EK37" s="11"/>
      <c r="EL37" s="12"/>
      <c r="EM37" s="12"/>
      <c r="EN37" s="11"/>
      <c r="EO37" s="13"/>
      <c r="EP37" s="11">
        <v>4</v>
      </c>
      <c r="EQ37" s="11"/>
      <c r="ER37" s="13"/>
      <c r="ES37" s="11">
        <v>4</v>
      </c>
      <c r="ET37" s="12"/>
      <c r="EU37" s="12"/>
      <c r="EV37" s="11"/>
      <c r="EW37" s="13"/>
      <c r="EX37" s="11"/>
      <c r="EY37" s="11"/>
      <c r="EZ37" s="13"/>
      <c r="FA37" s="11"/>
      <c r="FB37" s="12"/>
      <c r="FC37" s="12"/>
      <c r="FD37" s="11">
        <v>1</v>
      </c>
      <c r="FE37" s="13">
        <v>66.88</v>
      </c>
      <c r="FF37" s="11">
        <v>1</v>
      </c>
      <c r="FG37" s="11">
        <v>1</v>
      </c>
      <c r="FH37" s="13">
        <v>66.88</v>
      </c>
      <c r="FI37" s="11">
        <v>1</v>
      </c>
      <c r="FJ37" s="12"/>
      <c r="FK37" s="12"/>
      <c r="FL37" s="11">
        <v>25</v>
      </c>
      <c r="FM37" s="13">
        <v>1997.73</v>
      </c>
      <c r="FN37" s="11">
        <v>5</v>
      </c>
      <c r="FO37" s="11">
        <v>18</v>
      </c>
      <c r="FP37" s="13">
        <v>1448.78</v>
      </c>
      <c r="FQ37" s="11">
        <v>5</v>
      </c>
      <c r="FR37" s="12">
        <v>0.3889</v>
      </c>
      <c r="FS37" s="12">
        <v>0.3789</v>
      </c>
      <c r="FT37" s="11">
        <v>7</v>
      </c>
      <c r="FU37" s="13">
        <v>793.93</v>
      </c>
      <c r="FV37" s="11">
        <v>17</v>
      </c>
      <c r="FW37" s="11">
        <v>10</v>
      </c>
      <c r="FX37" s="13">
        <v>1179.9</v>
      </c>
      <c r="FY37" s="11">
        <v>20</v>
      </c>
      <c r="FZ37" s="12">
        <v>-0.3</v>
      </c>
      <c r="GA37" s="12">
        <v>-0.3271</v>
      </c>
      <c r="GB37" s="11">
        <v>2</v>
      </c>
      <c r="GC37" s="13">
        <v>153.61</v>
      </c>
      <c r="GD37" s="11">
        <v>8</v>
      </c>
      <c r="GE37" s="11">
        <v>3</v>
      </c>
      <c r="GF37" s="13">
        <v>221.25</v>
      </c>
      <c r="GG37" s="11">
        <v>8</v>
      </c>
      <c r="GH37" s="12">
        <v>-0.3333</v>
      </c>
      <c r="GI37" s="12">
        <v>-0.3057</v>
      </c>
      <c r="GJ37" s="11"/>
      <c r="GK37" s="13"/>
      <c r="GL37" s="11"/>
      <c r="GM37" s="11"/>
      <c r="GN37" s="13"/>
      <c r="GO37" s="11"/>
      <c r="GP37" s="12"/>
      <c r="GQ37" s="12"/>
      <c r="GR37" s="11">
        <v>15</v>
      </c>
      <c r="GS37" s="13">
        <v>1194.6</v>
      </c>
      <c r="GT37" s="11">
        <v>11</v>
      </c>
      <c r="GU37" s="11">
        <v>15</v>
      </c>
      <c r="GV37" s="13">
        <v>1227.88</v>
      </c>
      <c r="GW37" s="11">
        <v>6</v>
      </c>
      <c r="GX37" s="12"/>
      <c r="GY37" s="12">
        <v>-0.0271</v>
      </c>
      <c r="GZ37" s="11"/>
      <c r="HA37" s="13"/>
      <c r="HB37" s="11"/>
      <c r="HC37" s="11"/>
      <c r="HD37" s="13"/>
      <c r="HE37" s="11"/>
      <c r="HF37" s="12"/>
      <c r="HG37" s="12"/>
      <c r="HH37" s="11"/>
      <c r="HI37" s="13"/>
      <c r="HJ37" s="11">
        <v>2</v>
      </c>
      <c r="HK37" s="11"/>
      <c r="HL37" s="13"/>
      <c r="HM37" s="11"/>
      <c r="HN37" s="12"/>
      <c r="HO37" s="12"/>
      <c r="HP37" s="11">
        <v>1</v>
      </c>
      <c r="HQ37" s="13">
        <v>83.34</v>
      </c>
      <c r="HR37" s="11">
        <v>2</v>
      </c>
      <c r="HS37" s="11">
        <v>1</v>
      </c>
      <c r="HT37" s="13">
        <v>72.23</v>
      </c>
      <c r="HU37" s="11">
        <v>2</v>
      </c>
      <c r="HV37" s="12"/>
      <c r="HW37" s="12">
        <v>0.1538</v>
      </c>
      <c r="HX37" s="11"/>
      <c r="HY37" s="13"/>
      <c r="HZ37" s="11">
        <v>13</v>
      </c>
      <c r="IA37" s="11"/>
      <c r="IB37" s="13"/>
      <c r="IC37" s="11"/>
      <c r="ID37" s="12"/>
      <c r="IE37" s="12"/>
      <c r="IF37" s="11"/>
      <c r="IG37" s="13"/>
      <c r="IH37" s="11"/>
      <c r="II37" s="11"/>
      <c r="IJ37" s="13"/>
      <c r="IK37" s="11"/>
      <c r="IL37" s="12"/>
      <c r="IM37" s="12"/>
      <c r="IN37" s="11"/>
      <c r="IO37" s="13"/>
      <c r="IP37" s="11"/>
      <c r="IQ37" s="11"/>
      <c r="IR37" s="13"/>
      <c r="IS37" s="11"/>
      <c r="IT37" s="12"/>
      <c r="IU37" s="12"/>
      <c r="IV37" s="11"/>
      <c r="IW37" s="13"/>
      <c r="IX37" s="11"/>
      <c r="IY37" s="11"/>
      <c r="IZ37" s="13"/>
      <c r="JA37" s="11"/>
      <c r="JB37" s="12"/>
      <c r="JC37" s="12"/>
      <c r="JD37" s="11"/>
      <c r="JE37" s="13"/>
      <c r="JF37" s="11">
        <v>13</v>
      </c>
      <c r="JG37" s="11"/>
      <c r="JH37" s="13"/>
      <c r="JI37" s="11"/>
      <c r="JJ37" s="12"/>
      <c r="JK37" s="12"/>
      <c r="JL37" s="11"/>
      <c r="JM37" s="13"/>
      <c r="JN37" s="11"/>
      <c r="JO37" s="11"/>
      <c r="JP37" s="13"/>
      <c r="JQ37" s="11"/>
      <c r="JR37" s="12"/>
      <c r="JS37" s="12"/>
      <c r="JT37" s="11"/>
      <c r="JU37" s="13"/>
      <c r="JV37" s="11"/>
      <c r="JW37" s="11"/>
      <c r="JX37" s="13"/>
      <c r="JY37" s="11"/>
      <c r="JZ37" s="12"/>
      <c r="KA37" s="12"/>
      <c r="KB37" s="11"/>
      <c r="KC37" s="13"/>
      <c r="KD37" s="11"/>
      <c r="KE37" s="11"/>
      <c r="KF37" s="13"/>
      <c r="KG37" s="11"/>
      <c r="KH37" s="12"/>
      <c r="KI37" s="12"/>
      <c r="KJ37" s="11"/>
      <c r="KK37" s="13"/>
      <c r="KL37" s="11"/>
      <c r="KM37" s="11"/>
      <c r="KN37" s="13"/>
      <c r="KO37" s="11"/>
      <c r="KP37" s="12"/>
      <c r="KQ37" s="12"/>
      <c r="KR37" s="11">
        <v>3452</v>
      </c>
      <c r="KS37" s="11">
        <v>1607</v>
      </c>
      <c r="KT37" s="11"/>
      <c r="KU37" s="11"/>
      <c r="KV37" s="11">
        <v>220</v>
      </c>
      <c r="KW37" s="11"/>
      <c r="KX37" s="11"/>
      <c r="KY37" s="11">
        <v>85</v>
      </c>
      <c r="KZ37" s="11">
        <v>12</v>
      </c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>
        <v>85</v>
      </c>
      <c r="LL37" s="11"/>
      <c r="LM37" s="11">
        <v>660</v>
      </c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>
        <v>180</v>
      </c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>
        <v>500</v>
      </c>
      <c r="NL37" s="11"/>
      <c r="NM37" s="11"/>
      <c r="NN37" s="11"/>
      <c r="NO37" s="11"/>
      <c r="NP37" s="11"/>
      <c r="NQ37" s="11"/>
      <c r="NR37" s="11"/>
      <c r="NS37" s="11"/>
      <c r="NT37" s="11"/>
    </row>
    <row r="38">
      <c r="A38" s="10" t="s">
        <v>149</v>
      </c>
      <c r="B38" s="10" t="s">
        <v>170</v>
      </c>
      <c r="C38" s="10" t="s">
        <v>153</v>
      </c>
      <c r="D38" s="11">
        <v>18246</v>
      </c>
      <c r="E38" s="11">
        <f>=ROUNDDOWN(30.36445332002,0)</f>
      </c>
      <c r="F38" s="11">
        <v>7041</v>
      </c>
      <c r="G38" s="12">
        <v>0.9597</v>
      </c>
      <c r="H38" s="11">
        <v>6</v>
      </c>
      <c r="I38" s="11">
        <f>=ROUNDDOWN(0.174418604651163,0)</f>
      </c>
      <c r="J38" s="11"/>
      <c r="K38" s="12">
        <v>0.4192</v>
      </c>
      <c r="L38" s="11">
        <v>25346</v>
      </c>
      <c r="M38" s="13">
        <v>1599064.44</v>
      </c>
      <c r="N38" s="11">
        <v>76</v>
      </c>
      <c r="O38" s="14">
        <v>21040.32</v>
      </c>
      <c r="P38" s="11">
        <v>45318</v>
      </c>
      <c r="Q38" s="13">
        <v>2888074.65</v>
      </c>
      <c r="R38" s="11">
        <v>91</v>
      </c>
      <c r="S38" s="14">
        <v>31737.08</v>
      </c>
      <c r="T38" s="12">
        <v>-0.4407</v>
      </c>
      <c r="U38" s="12">
        <v>-0.4463</v>
      </c>
      <c r="V38" s="12">
        <v>-0.1648</v>
      </c>
      <c r="W38" s="12">
        <v>-0.337</v>
      </c>
      <c r="X38" s="11">
        <v>5242</v>
      </c>
      <c r="Y38" s="13">
        <v>351799.66</v>
      </c>
      <c r="Z38" s="11">
        <v>51</v>
      </c>
      <c r="AA38" s="11">
        <v>10766</v>
      </c>
      <c r="AB38" s="13">
        <v>721134.49</v>
      </c>
      <c r="AC38" s="11">
        <v>54</v>
      </c>
      <c r="AD38" s="12">
        <v>-0.5131</v>
      </c>
      <c r="AE38" s="12">
        <v>-0.5122</v>
      </c>
      <c r="AF38" s="11">
        <v>2464</v>
      </c>
      <c r="AG38" s="13">
        <v>157779.96</v>
      </c>
      <c r="AH38" s="11">
        <v>72</v>
      </c>
      <c r="AI38" s="11">
        <v>2992</v>
      </c>
      <c r="AJ38" s="13">
        <v>194188.82</v>
      </c>
      <c r="AK38" s="11">
        <v>89</v>
      </c>
      <c r="AL38" s="12">
        <v>-0.1765</v>
      </c>
      <c r="AM38" s="12">
        <v>-0.1875</v>
      </c>
      <c r="AN38" s="11">
        <v>4285</v>
      </c>
      <c r="AO38" s="13">
        <v>275892.04</v>
      </c>
      <c r="AP38" s="11">
        <v>68</v>
      </c>
      <c r="AQ38" s="11">
        <v>7191</v>
      </c>
      <c r="AR38" s="13">
        <v>458083.63</v>
      </c>
      <c r="AS38" s="11">
        <v>78</v>
      </c>
      <c r="AT38" s="12">
        <v>-0.4041</v>
      </c>
      <c r="AU38" s="12">
        <v>-0.3977</v>
      </c>
      <c r="AV38" s="11">
        <v>820</v>
      </c>
      <c r="AW38" s="13">
        <v>49830.98</v>
      </c>
      <c r="AX38" s="11">
        <v>74</v>
      </c>
      <c r="AY38" s="11">
        <v>1207</v>
      </c>
      <c r="AZ38" s="13">
        <v>74548.69</v>
      </c>
      <c r="BA38" s="11">
        <v>89</v>
      </c>
      <c r="BB38" s="12">
        <v>-0.3206</v>
      </c>
      <c r="BC38" s="12">
        <v>-0.3316</v>
      </c>
      <c r="BD38" s="11">
        <v>3658</v>
      </c>
      <c r="BE38" s="13">
        <v>190428.05</v>
      </c>
      <c r="BF38" s="11">
        <v>74</v>
      </c>
      <c r="BG38" s="11">
        <v>4319</v>
      </c>
      <c r="BH38" s="13">
        <v>238483.69</v>
      </c>
      <c r="BI38" s="11">
        <v>89</v>
      </c>
      <c r="BJ38" s="12">
        <v>-0.153</v>
      </c>
      <c r="BK38" s="12">
        <v>-0.2015</v>
      </c>
      <c r="BL38" s="11">
        <v>2210</v>
      </c>
      <c r="BM38" s="13">
        <v>136734.61</v>
      </c>
      <c r="BN38" s="11">
        <v>74</v>
      </c>
      <c r="BO38" s="11">
        <v>3315</v>
      </c>
      <c r="BP38" s="13">
        <v>209975.64</v>
      </c>
      <c r="BQ38" s="11">
        <v>89</v>
      </c>
      <c r="BR38" s="12">
        <v>-0.3333</v>
      </c>
      <c r="BS38" s="12">
        <v>-0.3488</v>
      </c>
      <c r="BT38" s="11">
        <v>4680</v>
      </c>
      <c r="BU38" s="13">
        <v>304752.13</v>
      </c>
      <c r="BV38" s="11">
        <v>70</v>
      </c>
      <c r="BW38" s="11">
        <v>6127</v>
      </c>
      <c r="BX38" s="13">
        <v>387651.79</v>
      </c>
      <c r="BY38" s="11">
        <v>89</v>
      </c>
      <c r="BZ38" s="12">
        <v>-0.2362</v>
      </c>
      <c r="CA38" s="12">
        <v>-0.2139</v>
      </c>
      <c r="CB38" s="11">
        <v>895</v>
      </c>
      <c r="CC38" s="13">
        <v>60427.77</v>
      </c>
      <c r="CD38" s="11">
        <v>68</v>
      </c>
      <c r="CE38" s="11">
        <v>938</v>
      </c>
      <c r="CF38" s="13">
        <v>64537.59</v>
      </c>
      <c r="CG38" s="11">
        <v>77</v>
      </c>
      <c r="CH38" s="12">
        <v>-0.0458</v>
      </c>
      <c r="CI38" s="12">
        <v>-0.0637</v>
      </c>
      <c r="CJ38" s="11">
        <v>182</v>
      </c>
      <c r="CK38" s="13">
        <v>11086.43</v>
      </c>
      <c r="CL38" s="11">
        <v>51</v>
      </c>
      <c r="CM38" s="11">
        <v>526</v>
      </c>
      <c r="CN38" s="13">
        <v>34016.93</v>
      </c>
      <c r="CO38" s="11">
        <v>60</v>
      </c>
      <c r="CP38" s="12">
        <v>-0.654</v>
      </c>
      <c r="CQ38" s="12">
        <v>-0.6741</v>
      </c>
      <c r="CR38" s="11">
        <v>210</v>
      </c>
      <c r="CS38" s="13">
        <v>13386.7</v>
      </c>
      <c r="CT38" s="11"/>
      <c r="CU38" s="11">
        <v>7175</v>
      </c>
      <c r="CV38" s="13">
        <v>455014.84</v>
      </c>
      <c r="CW38" s="11">
        <v>77</v>
      </c>
      <c r="CX38" s="12">
        <v>-0.9707</v>
      </c>
      <c r="CY38" s="12">
        <v>-0.9706</v>
      </c>
      <c r="CZ38" s="11">
        <v>186</v>
      </c>
      <c r="DA38" s="13">
        <v>11973.08</v>
      </c>
      <c r="DB38" s="11">
        <v>70</v>
      </c>
      <c r="DC38" s="11">
        <v>206</v>
      </c>
      <c r="DD38" s="13">
        <v>13137.81</v>
      </c>
      <c r="DE38" s="11">
        <v>81</v>
      </c>
      <c r="DF38" s="12">
        <v>-0.0971</v>
      </c>
      <c r="DG38" s="12">
        <v>-0.0887</v>
      </c>
      <c r="DH38" s="11">
        <v>6</v>
      </c>
      <c r="DI38" s="13">
        <v>341.58</v>
      </c>
      <c r="DJ38" s="11">
        <v>4</v>
      </c>
      <c r="DK38" s="11">
        <v>29</v>
      </c>
      <c r="DL38" s="13">
        <v>1629.96</v>
      </c>
      <c r="DM38" s="11">
        <v>2</v>
      </c>
      <c r="DN38" s="12">
        <v>-0.7931</v>
      </c>
      <c r="DO38" s="12">
        <v>-0.7904</v>
      </c>
      <c r="DP38" s="11">
        <v>277</v>
      </c>
      <c r="DQ38" s="13">
        <v>18667.54</v>
      </c>
      <c r="DR38" s="11">
        <v>50</v>
      </c>
      <c r="DS38" s="11">
        <v>323</v>
      </c>
      <c r="DT38" s="13">
        <v>21579.44</v>
      </c>
      <c r="DU38" s="11">
        <v>43</v>
      </c>
      <c r="DV38" s="12">
        <v>-0.1424</v>
      </c>
      <c r="DW38" s="12">
        <v>-0.1349</v>
      </c>
      <c r="DX38" s="11">
        <v>60</v>
      </c>
      <c r="DY38" s="13">
        <v>4053.33</v>
      </c>
      <c r="DZ38" s="11">
        <v>7</v>
      </c>
      <c r="EA38" s="11">
        <v>77</v>
      </c>
      <c r="EB38" s="13">
        <v>5104.73</v>
      </c>
      <c r="EC38" s="11">
        <v>9</v>
      </c>
      <c r="ED38" s="12">
        <v>-0.2208</v>
      </c>
      <c r="EE38" s="12">
        <v>-0.206</v>
      </c>
      <c r="EF38" s="11"/>
      <c r="EG38" s="13"/>
      <c r="EH38" s="11"/>
      <c r="EI38" s="11"/>
      <c r="EJ38" s="13"/>
      <c r="EK38" s="11"/>
      <c r="EL38" s="12"/>
      <c r="EM38" s="12"/>
      <c r="EN38" s="11">
        <v>43</v>
      </c>
      <c r="EO38" s="13">
        <v>2873.02</v>
      </c>
      <c r="EP38" s="11">
        <v>19</v>
      </c>
      <c r="EQ38" s="11"/>
      <c r="ER38" s="13"/>
      <c r="ES38" s="11">
        <v>20</v>
      </c>
      <c r="ET38" s="12"/>
      <c r="EU38" s="12"/>
      <c r="EV38" s="11">
        <v>13</v>
      </c>
      <c r="EW38" s="13">
        <v>859.11</v>
      </c>
      <c r="EX38" s="11">
        <v>12</v>
      </c>
      <c r="EY38" s="11">
        <v>22</v>
      </c>
      <c r="EZ38" s="13">
        <v>1427.89</v>
      </c>
      <c r="FA38" s="11">
        <v>9</v>
      </c>
      <c r="FB38" s="12">
        <v>-0.4091</v>
      </c>
      <c r="FC38" s="12">
        <v>-0.3983</v>
      </c>
      <c r="FD38" s="11">
        <v>34</v>
      </c>
      <c r="FE38" s="13">
        <v>1966.2</v>
      </c>
      <c r="FF38" s="11">
        <v>11</v>
      </c>
      <c r="FG38" s="11">
        <v>15</v>
      </c>
      <c r="FH38" s="13">
        <v>869.28</v>
      </c>
      <c r="FI38" s="11">
        <v>11</v>
      </c>
      <c r="FJ38" s="12">
        <v>1.2667</v>
      </c>
      <c r="FK38" s="12">
        <v>1.2619</v>
      </c>
      <c r="FL38" s="11">
        <v>23</v>
      </c>
      <c r="FM38" s="13">
        <v>1540.71</v>
      </c>
      <c r="FN38" s="11">
        <v>7</v>
      </c>
      <c r="FO38" s="11">
        <v>19</v>
      </c>
      <c r="FP38" s="13">
        <v>1294.6</v>
      </c>
      <c r="FQ38" s="11">
        <v>9</v>
      </c>
      <c r="FR38" s="12">
        <v>0.2105</v>
      </c>
      <c r="FS38" s="12">
        <v>0.1901</v>
      </c>
      <c r="FT38" s="11">
        <v>18</v>
      </c>
      <c r="FU38" s="13">
        <v>2145.63</v>
      </c>
      <c r="FV38" s="11">
        <v>74</v>
      </c>
      <c r="FW38" s="11">
        <v>30</v>
      </c>
      <c r="FX38" s="13">
        <v>2878.71</v>
      </c>
      <c r="FY38" s="11">
        <v>89</v>
      </c>
      <c r="FZ38" s="12">
        <v>-0.4</v>
      </c>
      <c r="GA38" s="12">
        <v>-0.2547</v>
      </c>
      <c r="GB38" s="11">
        <v>17</v>
      </c>
      <c r="GC38" s="13">
        <v>1029.01</v>
      </c>
      <c r="GD38" s="11">
        <v>35</v>
      </c>
      <c r="GE38" s="11">
        <v>23</v>
      </c>
      <c r="GF38" s="13">
        <v>1408.59</v>
      </c>
      <c r="GG38" s="11">
        <v>45</v>
      </c>
      <c r="GH38" s="12">
        <v>-0.2609</v>
      </c>
      <c r="GI38" s="12">
        <v>-0.2695</v>
      </c>
      <c r="GJ38" s="11"/>
      <c r="GK38" s="13"/>
      <c r="GL38" s="11"/>
      <c r="GM38" s="11"/>
      <c r="GN38" s="13"/>
      <c r="GO38" s="11"/>
      <c r="GP38" s="12"/>
      <c r="GQ38" s="12"/>
      <c r="GR38" s="11">
        <v>11</v>
      </c>
      <c r="GS38" s="13">
        <v>699.72</v>
      </c>
      <c r="GT38" s="11">
        <v>55</v>
      </c>
      <c r="GU38" s="11">
        <v>12</v>
      </c>
      <c r="GV38" s="13">
        <v>695.13</v>
      </c>
      <c r="GW38" s="11">
        <v>33</v>
      </c>
      <c r="GX38" s="12">
        <v>-0.0833</v>
      </c>
      <c r="GY38" s="12">
        <v>0.0066</v>
      </c>
      <c r="GZ38" s="11"/>
      <c r="HA38" s="13"/>
      <c r="HB38" s="11"/>
      <c r="HC38" s="11"/>
      <c r="HD38" s="13"/>
      <c r="HE38" s="11"/>
      <c r="HF38" s="12"/>
      <c r="HG38" s="12"/>
      <c r="HH38" s="11">
        <v>11</v>
      </c>
      <c r="HI38" s="13">
        <v>746.16</v>
      </c>
      <c r="HJ38" s="11">
        <v>25</v>
      </c>
      <c r="HK38" s="11">
        <v>6</v>
      </c>
      <c r="HL38" s="13">
        <v>412.4</v>
      </c>
      <c r="HM38" s="11">
        <v>6</v>
      </c>
      <c r="HN38" s="12">
        <v>0.8333</v>
      </c>
      <c r="HO38" s="12">
        <v>0.8093</v>
      </c>
      <c r="HP38" s="11">
        <v>1</v>
      </c>
      <c r="HQ38" s="13">
        <v>51.02</v>
      </c>
      <c r="HR38" s="11"/>
      <c r="HS38" s="11"/>
      <c r="HT38" s="13"/>
      <c r="HU38" s="11">
        <v>1</v>
      </c>
      <c r="HV38" s="12"/>
      <c r="HW38" s="12"/>
      <c r="HX38" s="11"/>
      <c r="HY38" s="13"/>
      <c r="HZ38" s="11">
        <v>61</v>
      </c>
      <c r="IA38" s="11"/>
      <c r="IB38" s="13"/>
      <c r="IC38" s="11"/>
      <c r="ID38" s="12"/>
      <c r="IE38" s="12"/>
      <c r="IF38" s="11"/>
      <c r="IG38" s="13"/>
      <c r="IH38" s="11"/>
      <c r="II38" s="11"/>
      <c r="IJ38" s="13"/>
      <c r="IK38" s="11"/>
      <c r="IL38" s="12"/>
      <c r="IM38" s="12"/>
      <c r="IN38" s="11"/>
      <c r="IO38" s="13"/>
      <c r="IP38" s="11"/>
      <c r="IQ38" s="11"/>
      <c r="IR38" s="13"/>
      <c r="IS38" s="11"/>
      <c r="IT38" s="12"/>
      <c r="IU38" s="12"/>
      <c r="IV38" s="11"/>
      <c r="IW38" s="13"/>
      <c r="IX38" s="11"/>
      <c r="IY38" s="11"/>
      <c r="IZ38" s="13"/>
      <c r="JA38" s="11"/>
      <c r="JB38" s="12"/>
      <c r="JC38" s="12"/>
      <c r="JD38" s="11"/>
      <c r="JE38" s="13"/>
      <c r="JF38" s="11">
        <v>61</v>
      </c>
      <c r="JG38" s="11"/>
      <c r="JH38" s="13"/>
      <c r="JI38" s="11"/>
      <c r="JJ38" s="12"/>
      <c r="JK38" s="12"/>
      <c r="JL38" s="11"/>
      <c r="JM38" s="13"/>
      <c r="JN38" s="11"/>
      <c r="JO38" s="11"/>
      <c r="JP38" s="13"/>
      <c r="JQ38" s="11"/>
      <c r="JR38" s="12"/>
      <c r="JS38" s="12"/>
      <c r="JT38" s="11"/>
      <c r="JU38" s="13"/>
      <c r="JV38" s="11"/>
      <c r="JW38" s="11"/>
      <c r="JX38" s="13"/>
      <c r="JY38" s="11"/>
      <c r="JZ38" s="12"/>
      <c r="KA38" s="12"/>
      <c r="KB38" s="11"/>
      <c r="KC38" s="13"/>
      <c r="KD38" s="11"/>
      <c r="KE38" s="11"/>
      <c r="KF38" s="13"/>
      <c r="KG38" s="11"/>
      <c r="KH38" s="12"/>
      <c r="KI38" s="12"/>
      <c r="KJ38" s="11"/>
      <c r="KK38" s="13"/>
      <c r="KL38" s="11"/>
      <c r="KM38" s="11"/>
      <c r="KN38" s="13"/>
      <c r="KO38" s="11"/>
      <c r="KP38" s="12"/>
      <c r="KQ38" s="12"/>
      <c r="KR38" s="11">
        <v>7838</v>
      </c>
      <c r="KS38" s="11">
        <v>6928</v>
      </c>
      <c r="KT38" s="11"/>
      <c r="KU38" s="11"/>
      <c r="KV38" s="11">
        <v>2944</v>
      </c>
      <c r="KW38" s="11"/>
      <c r="KX38" s="11"/>
      <c r="KY38" s="11">
        <v>40</v>
      </c>
      <c r="KZ38" s="11">
        <v>496</v>
      </c>
      <c r="LA38" s="11"/>
      <c r="LB38" s="11"/>
      <c r="LC38" s="11"/>
      <c r="LD38" s="11"/>
      <c r="LE38" s="11"/>
      <c r="LF38" s="11"/>
      <c r="LG38" s="11">
        <v>6</v>
      </c>
      <c r="LH38" s="11"/>
      <c r="LI38" s="11">
        <v>430</v>
      </c>
      <c r="LJ38" s="11"/>
      <c r="LK38" s="11">
        <v>240</v>
      </c>
      <c r="LL38" s="11"/>
      <c r="LM38" s="11"/>
      <c r="LN38" s="11"/>
      <c r="LO38" s="11"/>
      <c r="LP38" s="11"/>
      <c r="LQ38" s="11"/>
      <c r="LR38" s="11">
        <v>195</v>
      </c>
      <c r="LS38" s="11"/>
      <c r="LT38" s="11"/>
      <c r="LU38" s="11">
        <v>160</v>
      </c>
      <c r="LV38" s="11">
        <v>150</v>
      </c>
      <c r="LW38" s="11">
        <v>30</v>
      </c>
      <c r="LX38" s="11"/>
      <c r="LY38" s="11">
        <v>229</v>
      </c>
      <c r="LZ38" s="11">
        <v>180</v>
      </c>
      <c r="MA38" s="11"/>
      <c r="MB38" s="11">
        <v>75</v>
      </c>
      <c r="MC38" s="11">
        <v>50</v>
      </c>
      <c r="MD38" s="11"/>
      <c r="ME38" s="11"/>
      <c r="MF38" s="11"/>
      <c r="MG38" s="11"/>
      <c r="MH38" s="11">
        <v>680</v>
      </c>
      <c r="MI38" s="11"/>
      <c r="MJ38" s="11"/>
      <c r="MK38" s="11"/>
      <c r="ML38" s="11">
        <v>222</v>
      </c>
      <c r="MM38" s="11"/>
      <c r="MN38" s="11">
        <v>150</v>
      </c>
      <c r="MO38" s="11">
        <v>100</v>
      </c>
      <c r="MP38" s="11">
        <v>60</v>
      </c>
      <c r="MQ38" s="11">
        <v>130</v>
      </c>
      <c r="MR38" s="11"/>
      <c r="MS38" s="11"/>
      <c r="MT38" s="11">
        <v>50</v>
      </c>
      <c r="MU38" s="11"/>
      <c r="MV38" s="11">
        <v>90</v>
      </c>
      <c r="MW38" s="11"/>
      <c r="MX38" s="11"/>
      <c r="MY38" s="11">
        <v>260</v>
      </c>
      <c r="MZ38" s="11"/>
      <c r="NA38" s="11">
        <v>110</v>
      </c>
      <c r="NB38" s="11"/>
      <c r="NC38" s="11">
        <v>315</v>
      </c>
      <c r="ND38" s="11"/>
      <c r="NE38" s="11"/>
      <c r="NF38" s="11">
        <v>200</v>
      </c>
      <c r="NG38" s="11"/>
      <c r="NH38" s="11"/>
      <c r="NI38" s="11">
        <v>1050</v>
      </c>
      <c r="NJ38" s="11">
        <v>270</v>
      </c>
      <c r="NK38" s="11">
        <v>480</v>
      </c>
      <c r="NL38" s="11">
        <v>40</v>
      </c>
      <c r="NM38" s="11"/>
      <c r="NN38" s="11">
        <v>180</v>
      </c>
      <c r="NO38" s="11">
        <v>190</v>
      </c>
      <c r="NP38" s="11"/>
      <c r="NQ38" s="11">
        <v>485</v>
      </c>
      <c r="NR38" s="11">
        <v>240</v>
      </c>
      <c r="NS38" s="11"/>
      <c r="NT38" s="11"/>
    </row>
    <row r="39">
      <c r="A39" s="10" t="s">
        <v>149</v>
      </c>
      <c r="B39" s="10" t="s">
        <v>170</v>
      </c>
      <c r="C39" s="10" t="s">
        <v>158</v>
      </c>
      <c r="D39" s="11">
        <v>5272</v>
      </c>
      <c r="E39" s="11">
        <f>=ROUNDDOWN(22.5491873396065,0)</f>
      </c>
      <c r="F39" s="11">
        <v>1736</v>
      </c>
      <c r="G39" s="12">
        <v>0.9474</v>
      </c>
      <c r="H39" s="11">
        <v>1</v>
      </c>
      <c r="I39" s="11">
        <f>=ROUNDDOWN(0.263157894736842,0)</f>
      </c>
      <c r="J39" s="11"/>
      <c r="K39" s="12">
        <v>0.2648</v>
      </c>
      <c r="L39" s="11">
        <v>13443</v>
      </c>
      <c r="M39" s="13">
        <v>196689.67</v>
      </c>
      <c r="N39" s="11">
        <v>16</v>
      </c>
      <c r="O39" s="14">
        <v>12293.1</v>
      </c>
      <c r="P39" s="11">
        <v>27413</v>
      </c>
      <c r="Q39" s="13">
        <v>399101.14</v>
      </c>
      <c r="R39" s="11">
        <v>20</v>
      </c>
      <c r="S39" s="14">
        <v>19955.06</v>
      </c>
      <c r="T39" s="12">
        <v>-0.5096</v>
      </c>
      <c r="U39" s="12">
        <v>-0.5072</v>
      </c>
      <c r="V39" s="12">
        <v>-0.2</v>
      </c>
      <c r="W39" s="12">
        <v>-0.384</v>
      </c>
      <c r="X39" s="11">
        <v>4558</v>
      </c>
      <c r="Y39" s="13">
        <v>71159.96</v>
      </c>
      <c r="Z39" s="11">
        <v>16</v>
      </c>
      <c r="AA39" s="11">
        <v>8565</v>
      </c>
      <c r="AB39" s="13">
        <v>127639.78</v>
      </c>
      <c r="AC39" s="11">
        <v>19</v>
      </c>
      <c r="AD39" s="12">
        <v>-0.4678</v>
      </c>
      <c r="AE39" s="12">
        <v>-0.4425</v>
      </c>
      <c r="AF39" s="11">
        <v>524</v>
      </c>
      <c r="AG39" s="13">
        <v>7303.02</v>
      </c>
      <c r="AH39" s="11">
        <v>16</v>
      </c>
      <c r="AI39" s="11">
        <v>1663</v>
      </c>
      <c r="AJ39" s="13">
        <v>22587.86</v>
      </c>
      <c r="AK39" s="11">
        <v>20</v>
      </c>
      <c r="AL39" s="12">
        <v>-0.6849</v>
      </c>
      <c r="AM39" s="12">
        <v>-0.6767</v>
      </c>
      <c r="AN39" s="11">
        <v>3328</v>
      </c>
      <c r="AO39" s="13">
        <v>46895.46</v>
      </c>
      <c r="AP39" s="11">
        <v>16</v>
      </c>
      <c r="AQ39" s="11">
        <v>3240</v>
      </c>
      <c r="AR39" s="13">
        <v>43625.08</v>
      </c>
      <c r="AS39" s="11">
        <v>17</v>
      </c>
      <c r="AT39" s="12">
        <v>0.0272</v>
      </c>
      <c r="AU39" s="12">
        <v>0.075</v>
      </c>
      <c r="AV39" s="11">
        <v>682</v>
      </c>
      <c r="AW39" s="13">
        <v>10396.39</v>
      </c>
      <c r="AX39" s="11">
        <v>16</v>
      </c>
      <c r="AY39" s="11">
        <v>1352</v>
      </c>
      <c r="AZ39" s="13">
        <v>21145.95</v>
      </c>
      <c r="BA39" s="11">
        <v>20</v>
      </c>
      <c r="BB39" s="12">
        <v>-0.4956</v>
      </c>
      <c r="BC39" s="12">
        <v>-0.5084</v>
      </c>
      <c r="BD39" s="11">
        <v>434</v>
      </c>
      <c r="BE39" s="13">
        <v>5346.34</v>
      </c>
      <c r="BF39" s="11">
        <v>16</v>
      </c>
      <c r="BG39" s="11">
        <v>957</v>
      </c>
      <c r="BH39" s="13">
        <v>13363.9</v>
      </c>
      <c r="BI39" s="11">
        <v>20</v>
      </c>
      <c r="BJ39" s="12">
        <v>-0.5465</v>
      </c>
      <c r="BK39" s="12">
        <v>-0.5999</v>
      </c>
      <c r="BL39" s="11">
        <v>1317</v>
      </c>
      <c r="BM39" s="13">
        <v>17368.27</v>
      </c>
      <c r="BN39" s="11">
        <v>16</v>
      </c>
      <c r="BO39" s="11">
        <v>2126</v>
      </c>
      <c r="BP39" s="13">
        <v>29260.9</v>
      </c>
      <c r="BQ39" s="11">
        <v>20</v>
      </c>
      <c r="BR39" s="12">
        <v>-0.3805</v>
      </c>
      <c r="BS39" s="12">
        <v>-0.4064</v>
      </c>
      <c r="BT39" s="11">
        <v>1622</v>
      </c>
      <c r="BU39" s="13">
        <v>23549.42</v>
      </c>
      <c r="BV39" s="11">
        <v>16</v>
      </c>
      <c r="BW39" s="11">
        <v>2349</v>
      </c>
      <c r="BX39" s="13">
        <v>34117.92</v>
      </c>
      <c r="BY39" s="11">
        <v>20</v>
      </c>
      <c r="BZ39" s="12">
        <v>-0.3095</v>
      </c>
      <c r="CA39" s="12">
        <v>-0.3098</v>
      </c>
      <c r="CB39" s="11">
        <v>248</v>
      </c>
      <c r="CC39" s="13">
        <v>3788.59</v>
      </c>
      <c r="CD39" s="11">
        <v>15</v>
      </c>
      <c r="CE39" s="11">
        <v>1410</v>
      </c>
      <c r="CF39" s="13">
        <v>22200.33</v>
      </c>
      <c r="CG39" s="11">
        <v>16</v>
      </c>
      <c r="CH39" s="12">
        <v>-0.8241</v>
      </c>
      <c r="CI39" s="12">
        <v>-0.8293</v>
      </c>
      <c r="CJ39" s="11">
        <v>305</v>
      </c>
      <c r="CK39" s="13">
        <v>4380.35</v>
      </c>
      <c r="CL39" s="11">
        <v>14</v>
      </c>
      <c r="CM39" s="11">
        <v>781</v>
      </c>
      <c r="CN39" s="13">
        <v>11275.21</v>
      </c>
      <c r="CO39" s="11">
        <v>16</v>
      </c>
      <c r="CP39" s="12">
        <v>-0.6095</v>
      </c>
      <c r="CQ39" s="12">
        <v>-0.6115</v>
      </c>
      <c r="CR39" s="11">
        <v>96</v>
      </c>
      <c r="CS39" s="13">
        <v>1394.55</v>
      </c>
      <c r="CT39" s="11"/>
      <c r="CU39" s="11">
        <v>4518</v>
      </c>
      <c r="CV39" s="13">
        <v>66807.13</v>
      </c>
      <c r="CW39" s="11">
        <v>20</v>
      </c>
      <c r="CX39" s="12">
        <v>-0.9788</v>
      </c>
      <c r="CY39" s="12">
        <v>-0.9791</v>
      </c>
      <c r="CZ39" s="11">
        <v>7</v>
      </c>
      <c r="DA39" s="13">
        <v>105.84</v>
      </c>
      <c r="DB39" s="11">
        <v>15</v>
      </c>
      <c r="DC39" s="11">
        <v>1</v>
      </c>
      <c r="DD39" s="13">
        <v>15.96</v>
      </c>
      <c r="DE39" s="11">
        <v>19</v>
      </c>
      <c r="DF39" s="12">
        <v>6</v>
      </c>
      <c r="DG39" s="12">
        <v>5.6316</v>
      </c>
      <c r="DH39" s="11">
        <v>15</v>
      </c>
      <c r="DI39" s="13">
        <v>188.4</v>
      </c>
      <c r="DJ39" s="11">
        <v>1</v>
      </c>
      <c r="DK39" s="11">
        <v>81</v>
      </c>
      <c r="DL39" s="13">
        <v>1131.55</v>
      </c>
      <c r="DM39" s="11">
        <v>1</v>
      </c>
      <c r="DN39" s="12">
        <v>-0.8148</v>
      </c>
      <c r="DO39" s="12">
        <v>-0.8335</v>
      </c>
      <c r="DP39" s="11"/>
      <c r="DQ39" s="13"/>
      <c r="DR39" s="11"/>
      <c r="DS39" s="11"/>
      <c r="DT39" s="13"/>
      <c r="DU39" s="11"/>
      <c r="DV39" s="12"/>
      <c r="DW39" s="12"/>
      <c r="DX39" s="11">
        <v>127</v>
      </c>
      <c r="DY39" s="13">
        <v>1923.68</v>
      </c>
      <c r="DZ39" s="11">
        <v>6</v>
      </c>
      <c r="EA39" s="11">
        <v>239</v>
      </c>
      <c r="EB39" s="13">
        <v>3602.33</v>
      </c>
      <c r="EC39" s="11">
        <v>6</v>
      </c>
      <c r="ED39" s="12">
        <v>-0.4686</v>
      </c>
      <c r="EE39" s="12">
        <v>-0.466</v>
      </c>
      <c r="EF39" s="11"/>
      <c r="EG39" s="13"/>
      <c r="EH39" s="11"/>
      <c r="EI39" s="11"/>
      <c r="EJ39" s="13"/>
      <c r="EK39" s="11"/>
      <c r="EL39" s="12"/>
      <c r="EM39" s="12"/>
      <c r="EN39" s="11">
        <v>39</v>
      </c>
      <c r="EO39" s="13">
        <v>595.3</v>
      </c>
      <c r="EP39" s="11">
        <v>11</v>
      </c>
      <c r="EQ39" s="11">
        <v>15</v>
      </c>
      <c r="ER39" s="13">
        <v>227.64</v>
      </c>
      <c r="ES39" s="11">
        <v>13</v>
      </c>
      <c r="ET39" s="12">
        <v>1.6</v>
      </c>
      <c r="EU39" s="12">
        <v>1.6151</v>
      </c>
      <c r="EV39" s="11"/>
      <c r="EW39" s="13"/>
      <c r="EX39" s="11"/>
      <c r="EY39" s="11"/>
      <c r="EZ39" s="13"/>
      <c r="FA39" s="11"/>
      <c r="FB39" s="12"/>
      <c r="FC39" s="12"/>
      <c r="FD39" s="11">
        <v>1</v>
      </c>
      <c r="FE39" s="13">
        <v>15.12</v>
      </c>
      <c r="FF39" s="11">
        <v>1</v>
      </c>
      <c r="FG39" s="11"/>
      <c r="FH39" s="13"/>
      <c r="FI39" s="11">
        <v>1</v>
      </c>
      <c r="FJ39" s="12"/>
      <c r="FK39" s="12"/>
      <c r="FL39" s="11">
        <v>26</v>
      </c>
      <c r="FM39" s="13">
        <v>432.71</v>
      </c>
      <c r="FN39" s="11">
        <v>5</v>
      </c>
      <c r="FO39" s="11">
        <v>22</v>
      </c>
      <c r="FP39" s="13">
        <v>351.68</v>
      </c>
      <c r="FQ39" s="11">
        <v>5</v>
      </c>
      <c r="FR39" s="12">
        <v>0.1818</v>
      </c>
      <c r="FS39" s="12">
        <v>0.2304</v>
      </c>
      <c r="FT39" s="11">
        <v>11</v>
      </c>
      <c r="FU39" s="13">
        <v>316.39</v>
      </c>
      <c r="FV39" s="11">
        <v>16</v>
      </c>
      <c r="FW39" s="11">
        <v>21</v>
      </c>
      <c r="FX39" s="13">
        <v>665.74</v>
      </c>
      <c r="FY39" s="11">
        <v>20</v>
      </c>
      <c r="FZ39" s="12">
        <v>-0.4762</v>
      </c>
      <c r="GA39" s="12">
        <v>-0.5248</v>
      </c>
      <c r="GB39" s="11">
        <v>98</v>
      </c>
      <c r="GC39" s="13">
        <v>1453.06</v>
      </c>
      <c r="GD39" s="11">
        <v>9</v>
      </c>
      <c r="GE39" s="11">
        <v>64</v>
      </c>
      <c r="GF39" s="13">
        <v>940.08</v>
      </c>
      <c r="GG39" s="11">
        <v>11</v>
      </c>
      <c r="GH39" s="12">
        <v>0.5312</v>
      </c>
      <c r="GI39" s="12">
        <v>0.5457</v>
      </c>
      <c r="GJ39" s="11"/>
      <c r="GK39" s="13"/>
      <c r="GL39" s="11"/>
      <c r="GM39" s="11"/>
      <c r="GN39" s="13"/>
      <c r="GO39" s="11"/>
      <c r="GP39" s="12"/>
      <c r="GQ39" s="12"/>
      <c r="GR39" s="11">
        <v>4</v>
      </c>
      <c r="GS39" s="13">
        <v>60.5</v>
      </c>
      <c r="GT39" s="11">
        <v>15</v>
      </c>
      <c r="GU39" s="11">
        <v>6</v>
      </c>
      <c r="GV39" s="13">
        <v>92.22</v>
      </c>
      <c r="GW39" s="11">
        <v>15</v>
      </c>
      <c r="GX39" s="12">
        <v>-0.3333</v>
      </c>
      <c r="GY39" s="12">
        <v>-0.344</v>
      </c>
      <c r="GZ39" s="11"/>
      <c r="HA39" s="13"/>
      <c r="HB39" s="11"/>
      <c r="HC39" s="11"/>
      <c r="HD39" s="13"/>
      <c r="HE39" s="11"/>
      <c r="HF39" s="12"/>
      <c r="HG39" s="12"/>
      <c r="HH39" s="11"/>
      <c r="HI39" s="13"/>
      <c r="HJ39" s="11">
        <v>3</v>
      </c>
      <c r="HK39" s="11"/>
      <c r="HL39" s="13"/>
      <c r="HM39" s="11">
        <v>2</v>
      </c>
      <c r="HN39" s="12"/>
      <c r="HO39" s="12"/>
      <c r="HP39" s="11">
        <v>1</v>
      </c>
      <c r="HQ39" s="13">
        <v>16.32</v>
      </c>
      <c r="HR39" s="11">
        <v>2</v>
      </c>
      <c r="HS39" s="11">
        <v>3</v>
      </c>
      <c r="HT39" s="13">
        <v>49.88</v>
      </c>
      <c r="HU39" s="11">
        <v>2</v>
      </c>
      <c r="HV39" s="12">
        <v>-0.6667</v>
      </c>
      <c r="HW39" s="12">
        <v>-0.6728</v>
      </c>
      <c r="HX39" s="11"/>
      <c r="HY39" s="13"/>
      <c r="HZ39" s="11">
        <v>10</v>
      </c>
      <c r="IA39" s="11"/>
      <c r="IB39" s="13"/>
      <c r="IC39" s="11"/>
      <c r="ID39" s="12"/>
      <c r="IE39" s="12"/>
      <c r="IF39" s="11"/>
      <c r="IG39" s="13"/>
      <c r="IH39" s="11"/>
      <c r="II39" s="11"/>
      <c r="IJ39" s="13"/>
      <c r="IK39" s="11"/>
      <c r="IL39" s="12"/>
      <c r="IM39" s="12"/>
      <c r="IN39" s="11"/>
      <c r="IO39" s="13"/>
      <c r="IP39" s="11"/>
      <c r="IQ39" s="11"/>
      <c r="IR39" s="13"/>
      <c r="IS39" s="11"/>
      <c r="IT39" s="12"/>
      <c r="IU39" s="12"/>
      <c r="IV39" s="11"/>
      <c r="IW39" s="13"/>
      <c r="IX39" s="11"/>
      <c r="IY39" s="11"/>
      <c r="IZ39" s="13"/>
      <c r="JA39" s="11"/>
      <c r="JB39" s="12"/>
      <c r="JC39" s="12"/>
      <c r="JD39" s="11"/>
      <c r="JE39" s="13"/>
      <c r="JF39" s="11">
        <v>11</v>
      </c>
      <c r="JG39" s="11"/>
      <c r="JH39" s="13"/>
      <c r="JI39" s="11"/>
      <c r="JJ39" s="12"/>
      <c r="JK39" s="12"/>
      <c r="JL39" s="11"/>
      <c r="JM39" s="13"/>
      <c r="JN39" s="11"/>
      <c r="JO39" s="11"/>
      <c r="JP39" s="13"/>
      <c r="JQ39" s="11"/>
      <c r="JR39" s="12"/>
      <c r="JS39" s="12"/>
      <c r="JT39" s="11"/>
      <c r="JU39" s="13"/>
      <c r="JV39" s="11"/>
      <c r="JW39" s="11"/>
      <c r="JX39" s="13"/>
      <c r="JY39" s="11"/>
      <c r="JZ39" s="12"/>
      <c r="KA39" s="12"/>
      <c r="KB39" s="11"/>
      <c r="KC39" s="13"/>
      <c r="KD39" s="11"/>
      <c r="KE39" s="11"/>
      <c r="KF39" s="13"/>
      <c r="KG39" s="11"/>
      <c r="KH39" s="12"/>
      <c r="KI39" s="12"/>
      <c r="KJ39" s="11"/>
      <c r="KK39" s="13"/>
      <c r="KL39" s="11"/>
      <c r="KM39" s="11"/>
      <c r="KN39" s="13"/>
      <c r="KO39" s="11"/>
      <c r="KP39" s="12"/>
      <c r="KQ39" s="12"/>
      <c r="KR39" s="11">
        <v>5100</v>
      </c>
      <c r="KS39" s="11"/>
      <c r="KT39" s="11"/>
      <c r="KU39" s="11"/>
      <c r="KV39" s="11">
        <v>172</v>
      </c>
      <c r="KW39" s="11"/>
      <c r="KX39" s="11"/>
      <c r="KY39" s="11"/>
      <c r="KZ39" s="11"/>
      <c r="LA39" s="11"/>
      <c r="LB39" s="11"/>
      <c r="LC39" s="11"/>
      <c r="LD39" s="11"/>
      <c r="LE39" s="11"/>
      <c r="LF39" s="11">
        <v>1</v>
      </c>
      <c r="LG39" s="11"/>
      <c r="LH39" s="11"/>
      <c r="LI39" s="11"/>
      <c r="LJ39" s="11"/>
      <c r="LK39" s="11"/>
      <c r="LL39" s="11"/>
      <c r="LM39" s="11"/>
      <c r="LN39" s="11"/>
      <c r="LO39" s="11">
        <v>674</v>
      </c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>
        <v>912</v>
      </c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>
        <v>150</v>
      </c>
      <c r="NR39" s="11"/>
      <c r="NS39" s="11"/>
      <c r="NT39" s="11"/>
    </row>
    <row r="40">
      <c r="A40" s="10" t="s">
        <v>149</v>
      </c>
      <c r="B40" s="10" t="s">
        <v>171</v>
      </c>
      <c r="C40" s="10" t="s">
        <v>155</v>
      </c>
      <c r="D40" s="11">
        <v>56629</v>
      </c>
      <c r="E40" s="11">
        <f>=ROUNDDOWN({0},0)</f>
      </c>
      <c r="F40" s="11">
        <v>37685</v>
      </c>
      <c r="G40" s="12"/>
      <c r="H40" s="11">
        <v>359</v>
      </c>
      <c r="I40" s="11">
        <f>=ROUNDDOWN({0},0)</f>
      </c>
      <c r="J40" s="11"/>
      <c r="K40" s="12"/>
      <c r="L40" s="11">
        <v>112496</v>
      </c>
      <c r="M40" s="13">
        <v>6460220.73</v>
      </c>
      <c r="N40" s="11">
        <v>197</v>
      </c>
      <c r="O40" s="14">
        <v>32793</v>
      </c>
      <c r="P40" s="11">
        <v>202150</v>
      </c>
      <c r="Q40" s="13">
        <v>11611921.75</v>
      </c>
      <c r="R40" s="11">
        <v>234</v>
      </c>
      <c r="S40" s="14">
        <v>49623.6</v>
      </c>
      <c r="T40" s="12">
        <v>-0.4435</v>
      </c>
      <c r="U40" s="12">
        <v>-0.4437</v>
      </c>
      <c r="V40" s="12">
        <v>-0.1581</v>
      </c>
      <c r="W40" s="12">
        <v>-0.3392</v>
      </c>
      <c r="X40" s="11">
        <v>30584</v>
      </c>
      <c r="Y40" s="13">
        <v>1741516.65</v>
      </c>
      <c r="Z40" s="11">
        <v>146</v>
      </c>
      <c r="AA40" s="11">
        <v>54175</v>
      </c>
      <c r="AB40" s="13">
        <v>3055704.85</v>
      </c>
      <c r="AC40" s="11">
        <v>161</v>
      </c>
      <c r="AD40" s="12">
        <v>-0.4355</v>
      </c>
      <c r="AE40" s="12">
        <v>-0.4301</v>
      </c>
      <c r="AF40" s="11">
        <v>10363</v>
      </c>
      <c r="AG40" s="13">
        <v>661385.73</v>
      </c>
      <c r="AH40" s="11">
        <v>185</v>
      </c>
      <c r="AI40" s="11">
        <v>11726</v>
      </c>
      <c r="AJ40" s="13">
        <v>702165.75</v>
      </c>
      <c r="AK40" s="11">
        <v>222</v>
      </c>
      <c r="AL40" s="12">
        <v>-0.1162</v>
      </c>
      <c r="AM40" s="12">
        <v>-0.0581</v>
      </c>
      <c r="AN40" s="11">
        <v>18615</v>
      </c>
      <c r="AO40" s="13">
        <v>1047488.54</v>
      </c>
      <c r="AP40" s="11">
        <v>174</v>
      </c>
      <c r="AQ40" s="11">
        <v>26520</v>
      </c>
      <c r="AR40" s="13">
        <v>1519375.29</v>
      </c>
      <c r="AS40" s="11">
        <v>198</v>
      </c>
      <c r="AT40" s="12">
        <v>-0.2981</v>
      </c>
      <c r="AU40" s="12">
        <v>-0.3106</v>
      </c>
      <c r="AV40" s="11">
        <v>7410</v>
      </c>
      <c r="AW40" s="13">
        <v>406068.6</v>
      </c>
      <c r="AX40" s="11">
        <v>189</v>
      </c>
      <c r="AY40" s="11">
        <v>11324</v>
      </c>
      <c r="AZ40" s="13">
        <v>665436.86</v>
      </c>
      <c r="BA40" s="11">
        <v>222</v>
      </c>
      <c r="BB40" s="12">
        <v>-0.3456</v>
      </c>
      <c r="BC40" s="12">
        <v>-0.3898</v>
      </c>
      <c r="BD40" s="11">
        <v>9147</v>
      </c>
      <c r="BE40" s="13">
        <v>507187.06</v>
      </c>
      <c r="BF40" s="11">
        <v>189</v>
      </c>
      <c r="BG40" s="11">
        <v>12661</v>
      </c>
      <c r="BH40" s="13">
        <v>692296.99</v>
      </c>
      <c r="BI40" s="11">
        <v>222</v>
      </c>
      <c r="BJ40" s="12">
        <v>-0.2775</v>
      </c>
      <c r="BK40" s="12">
        <v>-0.2674</v>
      </c>
      <c r="BL40" s="11">
        <v>12059</v>
      </c>
      <c r="BM40" s="13">
        <v>639055.77</v>
      </c>
      <c r="BN40" s="11">
        <v>189</v>
      </c>
      <c r="BO40" s="11">
        <v>17958</v>
      </c>
      <c r="BP40" s="13">
        <v>987469.23</v>
      </c>
      <c r="BQ40" s="11">
        <v>222</v>
      </c>
      <c r="BR40" s="12">
        <v>-0.3285</v>
      </c>
      <c r="BS40" s="12">
        <v>-0.3528</v>
      </c>
      <c r="BT40" s="11">
        <v>14294</v>
      </c>
      <c r="BU40" s="13">
        <v>828660.19</v>
      </c>
      <c r="BV40" s="11">
        <v>181</v>
      </c>
      <c r="BW40" s="11">
        <v>20956</v>
      </c>
      <c r="BX40" s="13">
        <v>1256222.14</v>
      </c>
      <c r="BY40" s="11">
        <v>222</v>
      </c>
      <c r="BZ40" s="12">
        <v>-0.3179</v>
      </c>
      <c r="CA40" s="12">
        <v>-0.3404</v>
      </c>
      <c r="CB40" s="11">
        <v>3765</v>
      </c>
      <c r="CC40" s="13">
        <v>252102.27</v>
      </c>
      <c r="CD40" s="11">
        <v>178</v>
      </c>
      <c r="CE40" s="11">
        <v>8266</v>
      </c>
      <c r="CF40" s="13">
        <v>509728.77</v>
      </c>
      <c r="CG40" s="11">
        <v>198</v>
      </c>
      <c r="CH40" s="12">
        <v>-0.5445</v>
      </c>
      <c r="CI40" s="12">
        <v>-0.5054</v>
      </c>
      <c r="CJ40" s="11">
        <v>1770</v>
      </c>
      <c r="CK40" s="13">
        <v>86675.79</v>
      </c>
      <c r="CL40" s="11">
        <v>137</v>
      </c>
      <c r="CM40" s="11">
        <v>4303</v>
      </c>
      <c r="CN40" s="13">
        <v>211213.8</v>
      </c>
      <c r="CO40" s="11">
        <v>154</v>
      </c>
      <c r="CP40" s="12">
        <v>-0.5887</v>
      </c>
      <c r="CQ40" s="12">
        <v>-0.5896</v>
      </c>
      <c r="CR40" s="11">
        <v>989</v>
      </c>
      <c r="CS40" s="13">
        <v>61605.17</v>
      </c>
      <c r="CT40" s="11"/>
      <c r="CU40" s="11">
        <v>29822</v>
      </c>
      <c r="CV40" s="13">
        <v>1717617.89</v>
      </c>
      <c r="CW40" s="11">
        <v>206</v>
      </c>
      <c r="CX40" s="12">
        <v>-0.9668</v>
      </c>
      <c r="CY40" s="12">
        <v>-0.9641</v>
      </c>
      <c r="CZ40" s="11">
        <v>772</v>
      </c>
      <c r="DA40" s="13">
        <v>56497.28</v>
      </c>
      <c r="DB40" s="11">
        <v>180</v>
      </c>
      <c r="DC40" s="11">
        <v>1123</v>
      </c>
      <c r="DD40" s="13">
        <v>83427.49</v>
      </c>
      <c r="DE40" s="11">
        <v>203</v>
      </c>
      <c r="DF40" s="12">
        <v>-0.3126</v>
      </c>
      <c r="DG40" s="12">
        <v>-0.3228</v>
      </c>
      <c r="DH40" s="11">
        <v>245</v>
      </c>
      <c r="DI40" s="13">
        <v>14915.8</v>
      </c>
      <c r="DJ40" s="11">
        <v>18</v>
      </c>
      <c r="DK40" s="11">
        <v>484</v>
      </c>
      <c r="DL40" s="13">
        <v>24313.97</v>
      </c>
      <c r="DM40" s="11">
        <v>14</v>
      </c>
      <c r="DN40" s="12">
        <v>-0.4938</v>
      </c>
      <c r="DO40" s="12">
        <v>-0.3865</v>
      </c>
      <c r="DP40" s="11">
        <v>558</v>
      </c>
      <c r="DQ40" s="13">
        <v>40999.31</v>
      </c>
      <c r="DR40" s="11">
        <v>117</v>
      </c>
      <c r="DS40" s="11">
        <v>769</v>
      </c>
      <c r="DT40" s="13">
        <v>56782.36</v>
      </c>
      <c r="DU40" s="11">
        <v>104</v>
      </c>
      <c r="DV40" s="12">
        <v>-0.2744</v>
      </c>
      <c r="DW40" s="12">
        <v>-0.278</v>
      </c>
      <c r="DX40" s="11">
        <v>677</v>
      </c>
      <c r="DY40" s="13">
        <v>36902.1</v>
      </c>
      <c r="DZ40" s="11">
        <v>45</v>
      </c>
      <c r="EA40" s="11">
        <v>1343</v>
      </c>
      <c r="EB40" s="13">
        <v>84417.46</v>
      </c>
      <c r="EC40" s="11">
        <v>48</v>
      </c>
      <c r="ED40" s="12">
        <v>-0.4959</v>
      </c>
      <c r="EE40" s="12">
        <v>-0.5629</v>
      </c>
      <c r="EF40" s="11">
        <v>179</v>
      </c>
      <c r="EG40" s="13">
        <v>13280.59</v>
      </c>
      <c r="EH40" s="11">
        <v>30</v>
      </c>
      <c r="EI40" s="11"/>
      <c r="EJ40" s="13"/>
      <c r="EK40" s="11"/>
      <c r="EL40" s="12"/>
      <c r="EM40" s="12"/>
      <c r="EN40" s="11">
        <v>324</v>
      </c>
      <c r="EO40" s="13">
        <v>21180.16</v>
      </c>
      <c r="EP40" s="11">
        <v>76</v>
      </c>
      <c r="EQ40" s="11">
        <v>38</v>
      </c>
      <c r="ER40" s="13">
        <v>1336.33</v>
      </c>
      <c r="ES40" s="11">
        <v>82</v>
      </c>
      <c r="ET40" s="12">
        <v>7.5263</v>
      </c>
      <c r="EU40" s="12">
        <v>14.8495</v>
      </c>
      <c r="EV40" s="11">
        <v>94</v>
      </c>
      <c r="EW40" s="13">
        <v>7233.3</v>
      </c>
      <c r="EX40" s="11">
        <v>34</v>
      </c>
      <c r="EY40" s="11">
        <v>65</v>
      </c>
      <c r="EZ40" s="13">
        <v>4863.8</v>
      </c>
      <c r="FA40" s="11">
        <v>23</v>
      </c>
      <c r="FB40" s="12">
        <v>0.4462</v>
      </c>
      <c r="FC40" s="12">
        <v>0.4872</v>
      </c>
      <c r="FD40" s="11">
        <v>108</v>
      </c>
      <c r="FE40" s="13">
        <v>7140.12</v>
      </c>
      <c r="FF40" s="11">
        <v>36</v>
      </c>
      <c r="FG40" s="11">
        <v>50</v>
      </c>
      <c r="FH40" s="13">
        <v>3182.86</v>
      </c>
      <c r="FI40" s="11">
        <v>35</v>
      </c>
      <c r="FJ40" s="12">
        <v>1.16</v>
      </c>
      <c r="FK40" s="12">
        <v>1.2433</v>
      </c>
      <c r="FL40" s="11">
        <v>151</v>
      </c>
      <c r="FM40" s="13">
        <v>8159.46</v>
      </c>
      <c r="FN40" s="11">
        <v>46</v>
      </c>
      <c r="FO40" s="11">
        <v>128</v>
      </c>
      <c r="FP40" s="13">
        <v>7192.47</v>
      </c>
      <c r="FQ40" s="11">
        <v>50</v>
      </c>
      <c r="FR40" s="12">
        <v>0.1797</v>
      </c>
      <c r="FS40" s="12">
        <v>0.1344</v>
      </c>
      <c r="FT40" s="11">
        <v>56</v>
      </c>
      <c r="FU40" s="13">
        <v>5228.25</v>
      </c>
      <c r="FV40" s="11">
        <v>193</v>
      </c>
      <c r="FW40" s="11">
        <v>108</v>
      </c>
      <c r="FX40" s="13">
        <v>9814.88</v>
      </c>
      <c r="FY40" s="11">
        <v>228</v>
      </c>
      <c r="FZ40" s="12">
        <v>-0.4815</v>
      </c>
      <c r="GA40" s="12">
        <v>-0.4673</v>
      </c>
      <c r="GB40" s="11">
        <v>211</v>
      </c>
      <c r="GC40" s="13">
        <v>7991.06</v>
      </c>
      <c r="GD40" s="11">
        <v>99</v>
      </c>
      <c r="GE40" s="11">
        <v>228</v>
      </c>
      <c r="GF40" s="13">
        <v>12254.62</v>
      </c>
      <c r="GG40" s="11">
        <v>120</v>
      </c>
      <c r="GH40" s="12">
        <v>-0.0746</v>
      </c>
      <c r="GI40" s="12">
        <v>-0.3479</v>
      </c>
      <c r="GJ40" s="11"/>
      <c r="GK40" s="13"/>
      <c r="GL40" s="11"/>
      <c r="GM40" s="11"/>
      <c r="GN40" s="13"/>
      <c r="GO40" s="11"/>
      <c r="GP40" s="12"/>
      <c r="GQ40" s="12"/>
      <c r="GR40" s="11">
        <v>48</v>
      </c>
      <c r="GS40" s="13">
        <v>3451.65</v>
      </c>
      <c r="GT40" s="11">
        <v>136</v>
      </c>
      <c r="GU40" s="11">
        <v>49</v>
      </c>
      <c r="GV40" s="13">
        <v>3121.36</v>
      </c>
      <c r="GW40" s="11">
        <v>90</v>
      </c>
      <c r="GX40" s="12">
        <v>-0.0204</v>
      </c>
      <c r="GY40" s="12">
        <v>0.1058</v>
      </c>
      <c r="GZ40" s="11"/>
      <c r="HA40" s="13"/>
      <c r="HB40" s="11"/>
      <c r="HC40" s="11"/>
      <c r="HD40" s="13"/>
      <c r="HE40" s="11"/>
      <c r="HF40" s="12"/>
      <c r="HG40" s="12"/>
      <c r="HH40" s="11">
        <v>69</v>
      </c>
      <c r="HI40" s="13">
        <v>5002.48</v>
      </c>
      <c r="HJ40" s="11">
        <v>72</v>
      </c>
      <c r="HK40" s="11">
        <v>47</v>
      </c>
      <c r="HL40" s="13">
        <v>3595.25</v>
      </c>
      <c r="HM40" s="11">
        <v>32</v>
      </c>
      <c r="HN40" s="12">
        <v>0.4681</v>
      </c>
      <c r="HO40" s="12">
        <v>0.3914</v>
      </c>
      <c r="HP40" s="11">
        <v>6</v>
      </c>
      <c r="HQ40" s="13">
        <v>416.69</v>
      </c>
      <c r="HR40" s="11">
        <v>20</v>
      </c>
      <c r="HS40" s="11">
        <v>7</v>
      </c>
      <c r="HT40" s="13">
        <v>387.33</v>
      </c>
      <c r="HU40" s="11">
        <v>20</v>
      </c>
      <c r="HV40" s="12">
        <v>-0.1429</v>
      </c>
      <c r="HW40" s="12">
        <v>0.0758</v>
      </c>
      <c r="HX40" s="11">
        <v>2</v>
      </c>
      <c r="HY40" s="13">
        <v>76.71</v>
      </c>
      <c r="HZ40" s="11">
        <v>157</v>
      </c>
      <c r="IA40" s="11"/>
      <c r="IB40" s="13"/>
      <c r="IC40" s="11"/>
      <c r="ID40" s="12"/>
      <c r="IE40" s="12"/>
      <c r="IF40" s="11"/>
      <c r="IG40" s="13"/>
      <c r="IH40" s="11"/>
      <c r="II40" s="11"/>
      <c r="IJ40" s="13"/>
      <c r="IK40" s="11"/>
      <c r="IL40" s="12"/>
      <c r="IM40" s="12"/>
      <c r="IN40" s="11"/>
      <c r="IO40" s="13"/>
      <c r="IP40" s="11"/>
      <c r="IQ40" s="11"/>
      <c r="IR40" s="13"/>
      <c r="IS40" s="11"/>
      <c r="IT40" s="12"/>
      <c r="IU40" s="12"/>
      <c r="IV40" s="11"/>
      <c r="IW40" s="13"/>
      <c r="IX40" s="11"/>
      <c r="IY40" s="11"/>
      <c r="IZ40" s="13"/>
      <c r="JA40" s="11"/>
      <c r="JB40" s="12"/>
      <c r="JC40" s="12"/>
      <c r="JD40" s="11"/>
      <c r="JE40" s="13"/>
      <c r="JF40" s="11">
        <v>155</v>
      </c>
      <c r="JG40" s="11"/>
      <c r="JH40" s="13"/>
      <c r="JI40" s="11"/>
      <c r="JJ40" s="12"/>
      <c r="JK40" s="12"/>
      <c r="JL40" s="11"/>
      <c r="JM40" s="13"/>
      <c r="JN40" s="11"/>
      <c r="JO40" s="11"/>
      <c r="JP40" s="13"/>
      <c r="JQ40" s="11"/>
      <c r="JR40" s="12"/>
      <c r="JS40" s="12"/>
      <c r="JT40" s="11"/>
      <c r="JU40" s="13"/>
      <c r="JV40" s="11"/>
      <c r="JW40" s="11"/>
      <c r="JX40" s="13"/>
      <c r="JY40" s="11"/>
      <c r="JZ40" s="12"/>
      <c r="KA40" s="12"/>
      <c r="KB40" s="11"/>
      <c r="KC40" s="13"/>
      <c r="KD40" s="11"/>
      <c r="KE40" s="11"/>
      <c r="KF40" s="13"/>
      <c r="KG40" s="11"/>
      <c r="KH40" s="12"/>
      <c r="KI40" s="12"/>
      <c r="KJ40" s="11"/>
      <c r="KK40" s="13"/>
      <c r="KL40" s="11"/>
      <c r="KM40" s="11"/>
      <c r="KN40" s="13"/>
      <c r="KO40" s="11"/>
      <c r="KP40" s="12"/>
      <c r="KQ40" s="12"/>
      <c r="KR40" s="11">
        <v>32628</v>
      </c>
      <c r="KS40" s="11">
        <v>13387</v>
      </c>
      <c r="KT40" s="11"/>
      <c r="KU40" s="11"/>
      <c r="KV40" s="11">
        <v>9871</v>
      </c>
      <c r="KW40" s="11"/>
      <c r="KX40" s="11"/>
      <c r="KY40" s="11">
        <v>125</v>
      </c>
      <c r="KZ40" s="11">
        <v>544</v>
      </c>
      <c r="LA40" s="11"/>
      <c r="LB40" s="11"/>
      <c r="LC40" s="11">
        <v>74</v>
      </c>
      <c r="LD40" s="11"/>
      <c r="LE40" s="11"/>
      <c r="LF40" s="11">
        <v>1</v>
      </c>
      <c r="LG40" s="11">
        <v>358</v>
      </c>
      <c r="LH40" s="11"/>
      <c r="LI40" s="11">
        <v>2480</v>
      </c>
      <c r="LJ40" s="11"/>
      <c r="LK40" s="11">
        <v>487</v>
      </c>
      <c r="LL40" s="11"/>
      <c r="LM40" s="11">
        <v>660</v>
      </c>
      <c r="LN40" s="11"/>
      <c r="LO40" s="11">
        <v>1174</v>
      </c>
      <c r="LP40" s="11"/>
      <c r="LQ40" s="11">
        <v>894</v>
      </c>
      <c r="LR40" s="11">
        <v>512</v>
      </c>
      <c r="LS40" s="11"/>
      <c r="LT40" s="11">
        <v>180</v>
      </c>
      <c r="LU40" s="11">
        <v>160</v>
      </c>
      <c r="LV40" s="11">
        <v>405</v>
      </c>
      <c r="LW40" s="11">
        <v>250</v>
      </c>
      <c r="LX40" s="11">
        <v>270</v>
      </c>
      <c r="LY40" s="11">
        <v>1062</v>
      </c>
      <c r="LZ40" s="11">
        <v>950</v>
      </c>
      <c r="MA40" s="11"/>
      <c r="MB40" s="11">
        <v>255</v>
      </c>
      <c r="MC40" s="11">
        <v>780</v>
      </c>
      <c r="MD40" s="11"/>
      <c r="ME40" s="11"/>
      <c r="MF40" s="11">
        <v>400</v>
      </c>
      <c r="MG40" s="11">
        <v>500</v>
      </c>
      <c r="MH40" s="11">
        <v>1270</v>
      </c>
      <c r="MI40" s="11"/>
      <c r="MJ40" s="11">
        <v>40</v>
      </c>
      <c r="MK40" s="11"/>
      <c r="ML40" s="11">
        <v>1554</v>
      </c>
      <c r="MM40" s="11">
        <v>110</v>
      </c>
      <c r="MN40" s="11">
        <v>1502</v>
      </c>
      <c r="MO40" s="11">
        <v>850</v>
      </c>
      <c r="MP40" s="11">
        <v>580</v>
      </c>
      <c r="MQ40" s="11">
        <v>1260</v>
      </c>
      <c r="MR40" s="11"/>
      <c r="MS40" s="11"/>
      <c r="MT40" s="11">
        <v>500</v>
      </c>
      <c r="MU40" s="11"/>
      <c r="MV40" s="11">
        <v>550</v>
      </c>
      <c r="MW40" s="11">
        <v>800</v>
      </c>
      <c r="MX40" s="11">
        <v>100</v>
      </c>
      <c r="MY40" s="11">
        <v>510</v>
      </c>
      <c r="MZ40" s="11">
        <v>300</v>
      </c>
      <c r="NA40" s="11">
        <v>330</v>
      </c>
      <c r="NB40" s="11">
        <v>330</v>
      </c>
      <c r="NC40" s="11">
        <v>950</v>
      </c>
      <c r="ND40" s="11"/>
      <c r="NE40" s="11"/>
      <c r="NF40" s="11">
        <v>800</v>
      </c>
      <c r="NG40" s="11"/>
      <c r="NH40" s="11"/>
      <c r="NI40" s="11">
        <v>3260</v>
      </c>
      <c r="NJ40" s="11">
        <v>470</v>
      </c>
      <c r="NK40" s="11">
        <v>2780</v>
      </c>
      <c r="NL40" s="11">
        <v>120</v>
      </c>
      <c r="NM40" s="11"/>
      <c r="NN40" s="11">
        <v>450</v>
      </c>
      <c r="NO40" s="11">
        <v>2270</v>
      </c>
      <c r="NP40" s="11"/>
      <c r="NQ40" s="11">
        <v>3350</v>
      </c>
      <c r="NR40" s="11">
        <v>1230</v>
      </c>
      <c r="NS40" s="11"/>
      <c r="NT40" s="11"/>
    </row>
    <row r="41">
      <c r="A41" s="10" t="s">
        <v>149</v>
      </c>
      <c r="B41" s="10" t="s">
        <v>172</v>
      </c>
      <c r="C41" s="10" t="s">
        <v>151</v>
      </c>
      <c r="D41" s="11">
        <v>4174</v>
      </c>
      <c r="E41" s="11">
        <f>=ROUNDDOWN(9.21006178287732,0)</f>
      </c>
      <c r="F41" s="11">
        <v>10417</v>
      </c>
      <c r="G41" s="12">
        <v>0.9316</v>
      </c>
      <c r="H41" s="11">
        <v>158</v>
      </c>
      <c r="I41" s="11">
        <f>=ROUNDDOWN(3.43478260869565,0)</f>
      </c>
      <c r="J41" s="11">
        <v>430</v>
      </c>
      <c r="K41" s="12">
        <v>0.3192</v>
      </c>
      <c r="L41" s="11">
        <v>20206</v>
      </c>
      <c r="M41" s="13">
        <v>3706955.12</v>
      </c>
      <c r="N41" s="11">
        <v>35</v>
      </c>
      <c r="O41" s="14">
        <v>105913</v>
      </c>
      <c r="P41" s="11">
        <v>21753</v>
      </c>
      <c r="Q41" s="13">
        <v>3990083.48</v>
      </c>
      <c r="R41" s="11">
        <v>49</v>
      </c>
      <c r="S41" s="14">
        <v>81430.28</v>
      </c>
      <c r="T41" s="12">
        <v>-0.0711</v>
      </c>
      <c r="U41" s="12">
        <v>-0.071</v>
      </c>
      <c r="V41" s="12">
        <v>-0.2857</v>
      </c>
      <c r="W41" s="12">
        <v>0.3007</v>
      </c>
      <c r="X41" s="11">
        <v>1693</v>
      </c>
      <c r="Y41" s="13">
        <v>322799.99</v>
      </c>
      <c r="Z41" s="11">
        <v>15</v>
      </c>
      <c r="AA41" s="11">
        <v>2093</v>
      </c>
      <c r="AB41" s="13">
        <v>394500.55</v>
      </c>
      <c r="AC41" s="11">
        <v>17</v>
      </c>
      <c r="AD41" s="12">
        <v>-0.1911</v>
      </c>
      <c r="AE41" s="12">
        <v>-0.1818</v>
      </c>
      <c r="AF41" s="11">
        <v>6146</v>
      </c>
      <c r="AG41" s="13">
        <v>1193575.99</v>
      </c>
      <c r="AH41" s="11">
        <v>33</v>
      </c>
      <c r="AI41" s="11">
        <v>2737</v>
      </c>
      <c r="AJ41" s="13">
        <v>517360.82</v>
      </c>
      <c r="AK41" s="11">
        <v>49</v>
      </c>
      <c r="AL41" s="12">
        <v>1.2455</v>
      </c>
      <c r="AM41" s="12">
        <v>1.307</v>
      </c>
      <c r="AN41" s="11">
        <v>1322</v>
      </c>
      <c r="AO41" s="13">
        <v>210343.86</v>
      </c>
      <c r="AP41" s="11">
        <v>28</v>
      </c>
      <c r="AQ41" s="11">
        <v>1504</v>
      </c>
      <c r="AR41" s="13">
        <v>239709.42</v>
      </c>
      <c r="AS41" s="11">
        <v>49</v>
      </c>
      <c r="AT41" s="12">
        <v>-0.121</v>
      </c>
      <c r="AU41" s="12">
        <v>-0.1225</v>
      </c>
      <c r="AV41" s="11">
        <v>4143</v>
      </c>
      <c r="AW41" s="13">
        <v>770093.27</v>
      </c>
      <c r="AX41" s="11">
        <v>35</v>
      </c>
      <c r="AY41" s="11">
        <v>5317</v>
      </c>
      <c r="AZ41" s="13">
        <v>998705.67</v>
      </c>
      <c r="BA41" s="11">
        <v>49</v>
      </c>
      <c r="BB41" s="12">
        <v>-0.2208</v>
      </c>
      <c r="BC41" s="12">
        <v>-0.2289</v>
      </c>
      <c r="BD41" s="11">
        <v>2945</v>
      </c>
      <c r="BE41" s="13">
        <v>500133.1</v>
      </c>
      <c r="BF41" s="11">
        <v>33</v>
      </c>
      <c r="BG41" s="11">
        <v>2910</v>
      </c>
      <c r="BH41" s="13">
        <v>519793.93</v>
      </c>
      <c r="BI41" s="11">
        <v>49</v>
      </c>
      <c r="BJ41" s="12">
        <v>0.012</v>
      </c>
      <c r="BK41" s="12">
        <v>-0.0378</v>
      </c>
      <c r="BL41" s="11">
        <v>1042</v>
      </c>
      <c r="BM41" s="13">
        <v>194145.07</v>
      </c>
      <c r="BN41" s="11">
        <v>33</v>
      </c>
      <c r="BO41" s="11">
        <v>1327</v>
      </c>
      <c r="BP41" s="13">
        <v>244335.95</v>
      </c>
      <c r="BQ41" s="11">
        <v>49</v>
      </c>
      <c r="BR41" s="12">
        <v>-0.2148</v>
      </c>
      <c r="BS41" s="12">
        <v>-0.2054</v>
      </c>
      <c r="BT41" s="11">
        <v>417</v>
      </c>
      <c r="BU41" s="13">
        <v>84075.49</v>
      </c>
      <c r="BV41" s="11">
        <v>8</v>
      </c>
      <c r="BW41" s="11">
        <v>129</v>
      </c>
      <c r="BX41" s="13">
        <v>26487.49</v>
      </c>
      <c r="BY41" s="11">
        <v>6</v>
      </c>
      <c r="BZ41" s="12">
        <v>2.2326</v>
      </c>
      <c r="CA41" s="12">
        <v>2.1742</v>
      </c>
      <c r="CB41" s="11">
        <v>1288</v>
      </c>
      <c r="CC41" s="13">
        <v>205808.31</v>
      </c>
      <c r="CD41" s="11">
        <v>28</v>
      </c>
      <c r="CE41" s="11">
        <v>676</v>
      </c>
      <c r="CF41" s="13">
        <v>128281.78</v>
      </c>
      <c r="CG41" s="11">
        <v>47</v>
      </c>
      <c r="CH41" s="12">
        <v>0.9053</v>
      </c>
      <c r="CI41" s="12">
        <v>0.6043</v>
      </c>
      <c r="CJ41" s="11">
        <v>683</v>
      </c>
      <c r="CK41" s="13">
        <v>122901.46</v>
      </c>
      <c r="CL41" s="11">
        <v>26</v>
      </c>
      <c r="CM41" s="11">
        <v>1752</v>
      </c>
      <c r="CN41" s="13">
        <v>329359.43</v>
      </c>
      <c r="CO41" s="11">
        <v>37</v>
      </c>
      <c r="CP41" s="12">
        <v>-0.6102</v>
      </c>
      <c r="CQ41" s="12">
        <v>-0.6268</v>
      </c>
      <c r="CR41" s="11">
        <v>215</v>
      </c>
      <c r="CS41" s="13">
        <v>39863.52</v>
      </c>
      <c r="CT41" s="11"/>
      <c r="CU41" s="11">
        <v>3054</v>
      </c>
      <c r="CV41" s="13">
        <v>539035.77</v>
      </c>
      <c r="CW41" s="11">
        <v>49</v>
      </c>
      <c r="CX41" s="12">
        <v>-0.9296</v>
      </c>
      <c r="CY41" s="12">
        <v>-0.926</v>
      </c>
      <c r="CZ41" s="11">
        <v>10</v>
      </c>
      <c r="DA41" s="13">
        <v>1510.4</v>
      </c>
      <c r="DB41" s="11">
        <v>16</v>
      </c>
      <c r="DC41" s="11">
        <v>15</v>
      </c>
      <c r="DD41" s="13">
        <v>2843.39</v>
      </c>
      <c r="DE41" s="11">
        <v>15</v>
      </c>
      <c r="DF41" s="12">
        <v>-0.3333</v>
      </c>
      <c r="DG41" s="12">
        <v>-0.4688</v>
      </c>
      <c r="DH41" s="11"/>
      <c r="DI41" s="13"/>
      <c r="DJ41" s="11"/>
      <c r="DK41" s="11"/>
      <c r="DL41" s="13"/>
      <c r="DM41" s="11"/>
      <c r="DN41" s="12"/>
      <c r="DO41" s="12"/>
      <c r="DP41" s="11">
        <v>2</v>
      </c>
      <c r="DQ41" s="13">
        <v>427.97</v>
      </c>
      <c r="DR41" s="11">
        <v>7</v>
      </c>
      <c r="DS41" s="11">
        <v>3</v>
      </c>
      <c r="DT41" s="13">
        <v>562.46</v>
      </c>
      <c r="DU41" s="11">
        <v>7</v>
      </c>
      <c r="DV41" s="12">
        <v>-0.3333</v>
      </c>
      <c r="DW41" s="12">
        <v>-0.2391</v>
      </c>
      <c r="DX41" s="11">
        <v>9</v>
      </c>
      <c r="DY41" s="13">
        <v>1791.72</v>
      </c>
      <c r="DZ41" s="11">
        <v>3</v>
      </c>
      <c r="EA41" s="11">
        <v>34</v>
      </c>
      <c r="EB41" s="13">
        <v>6224.18</v>
      </c>
      <c r="EC41" s="11">
        <v>3</v>
      </c>
      <c r="ED41" s="12">
        <v>-0.7353</v>
      </c>
      <c r="EE41" s="12">
        <v>-0.7121</v>
      </c>
      <c r="EF41" s="11">
        <v>14</v>
      </c>
      <c r="EG41" s="13">
        <v>2753.31</v>
      </c>
      <c r="EH41" s="11">
        <v>2</v>
      </c>
      <c r="EI41" s="11">
        <v>3</v>
      </c>
      <c r="EJ41" s="13">
        <v>605.85</v>
      </c>
      <c r="EK41" s="11">
        <v>2</v>
      </c>
      <c r="EL41" s="12">
        <v>3.6667</v>
      </c>
      <c r="EM41" s="12">
        <v>3.5445</v>
      </c>
      <c r="EN41" s="11">
        <v>77</v>
      </c>
      <c r="EO41" s="13">
        <v>15063.93</v>
      </c>
      <c r="EP41" s="11">
        <v>6</v>
      </c>
      <c r="EQ41" s="11">
        <v>1</v>
      </c>
      <c r="ER41" s="13">
        <v>180.81</v>
      </c>
      <c r="ES41" s="11">
        <v>6</v>
      </c>
      <c r="ET41" s="12">
        <v>76</v>
      </c>
      <c r="EU41" s="12">
        <v>82.3136</v>
      </c>
      <c r="EV41" s="11">
        <v>81</v>
      </c>
      <c r="EW41" s="13">
        <v>16714.56</v>
      </c>
      <c r="EX41" s="11">
        <v>13</v>
      </c>
      <c r="EY41" s="11">
        <v>61</v>
      </c>
      <c r="EZ41" s="13">
        <v>13472.47</v>
      </c>
      <c r="FA41" s="11">
        <v>6</v>
      </c>
      <c r="FB41" s="12">
        <v>0.3279</v>
      </c>
      <c r="FC41" s="12">
        <v>0.2406</v>
      </c>
      <c r="FD41" s="11">
        <v>63</v>
      </c>
      <c r="FE41" s="13">
        <v>12236.03</v>
      </c>
      <c r="FF41" s="11">
        <v>11</v>
      </c>
      <c r="FG41" s="11">
        <v>62</v>
      </c>
      <c r="FH41" s="13">
        <v>12035.42</v>
      </c>
      <c r="FI41" s="11">
        <v>13</v>
      </c>
      <c r="FJ41" s="12">
        <v>0.0161</v>
      </c>
      <c r="FK41" s="12">
        <v>0.0167</v>
      </c>
      <c r="FL41" s="11">
        <v>9</v>
      </c>
      <c r="FM41" s="13">
        <v>1691.61</v>
      </c>
      <c r="FN41" s="11">
        <v>3</v>
      </c>
      <c r="FO41" s="11">
        <v>15</v>
      </c>
      <c r="FP41" s="13">
        <v>2828.82</v>
      </c>
      <c r="FQ41" s="11">
        <v>3</v>
      </c>
      <c r="FR41" s="12">
        <v>-0.4</v>
      </c>
      <c r="FS41" s="12">
        <v>-0.402</v>
      </c>
      <c r="FT41" s="11">
        <v>21</v>
      </c>
      <c r="FU41" s="13">
        <v>5489.62</v>
      </c>
      <c r="FV41" s="11">
        <v>35</v>
      </c>
      <c r="FW41" s="11">
        <v>21</v>
      </c>
      <c r="FX41" s="13">
        <v>5414.35</v>
      </c>
      <c r="FY41" s="11">
        <v>49</v>
      </c>
      <c r="FZ41" s="12"/>
      <c r="GA41" s="12">
        <v>0.0139</v>
      </c>
      <c r="GB41" s="11">
        <v>2</v>
      </c>
      <c r="GC41" s="13">
        <v>425.04</v>
      </c>
      <c r="GD41" s="11">
        <v>7</v>
      </c>
      <c r="GE41" s="11">
        <v>2</v>
      </c>
      <c r="GF41" s="13">
        <v>425.04</v>
      </c>
      <c r="GG41" s="11">
        <v>11</v>
      </c>
      <c r="GH41" s="12"/>
      <c r="GI41" s="12"/>
      <c r="GJ41" s="11"/>
      <c r="GK41" s="13"/>
      <c r="GL41" s="11"/>
      <c r="GM41" s="11"/>
      <c r="GN41" s="13"/>
      <c r="GO41" s="11"/>
      <c r="GP41" s="12"/>
      <c r="GQ41" s="12"/>
      <c r="GR41" s="11">
        <v>22</v>
      </c>
      <c r="GS41" s="13">
        <v>4696.17</v>
      </c>
      <c r="GT41" s="11">
        <v>24</v>
      </c>
      <c r="GU41" s="11">
        <v>31</v>
      </c>
      <c r="GV41" s="13">
        <v>6795.65</v>
      </c>
      <c r="GW41" s="11">
        <v>34</v>
      </c>
      <c r="GX41" s="12">
        <v>-0.2903</v>
      </c>
      <c r="GY41" s="12">
        <v>-0.3089</v>
      </c>
      <c r="GZ41" s="11"/>
      <c r="HA41" s="13"/>
      <c r="HB41" s="11"/>
      <c r="HC41" s="11"/>
      <c r="HD41" s="13"/>
      <c r="HE41" s="11"/>
      <c r="HF41" s="12"/>
      <c r="HG41" s="12"/>
      <c r="HH41" s="11">
        <v>1</v>
      </c>
      <c r="HI41" s="13">
        <v>219.43</v>
      </c>
      <c r="HJ41" s="11">
        <v>12</v>
      </c>
      <c r="HK41" s="11"/>
      <c r="HL41" s="13"/>
      <c r="HM41" s="11">
        <v>6</v>
      </c>
      <c r="HN41" s="12"/>
      <c r="HO41" s="12"/>
      <c r="HP41" s="11">
        <v>1</v>
      </c>
      <c r="HQ41" s="13">
        <v>195.27</v>
      </c>
      <c r="HR41" s="11">
        <v>13</v>
      </c>
      <c r="HS41" s="11">
        <v>6</v>
      </c>
      <c r="HT41" s="13">
        <v>1124.23</v>
      </c>
      <c r="HU41" s="11">
        <v>20</v>
      </c>
      <c r="HV41" s="12">
        <v>-0.8333</v>
      </c>
      <c r="HW41" s="12">
        <v>-0.8263</v>
      </c>
      <c r="HX41" s="11"/>
      <c r="HY41" s="13"/>
      <c r="HZ41" s="11">
        <v>26</v>
      </c>
      <c r="IA41" s="11"/>
      <c r="IB41" s="13"/>
      <c r="IC41" s="11"/>
      <c r="ID41" s="12"/>
      <c r="IE41" s="12"/>
      <c r="IF41" s="11"/>
      <c r="IG41" s="13"/>
      <c r="IH41" s="11"/>
      <c r="II41" s="11"/>
      <c r="IJ41" s="13"/>
      <c r="IK41" s="11"/>
      <c r="IL41" s="12"/>
      <c r="IM41" s="12"/>
      <c r="IN41" s="11"/>
      <c r="IO41" s="13"/>
      <c r="IP41" s="11"/>
      <c r="IQ41" s="11"/>
      <c r="IR41" s="13"/>
      <c r="IS41" s="11"/>
      <c r="IT41" s="12"/>
      <c r="IU41" s="12"/>
      <c r="IV41" s="11"/>
      <c r="IW41" s="13"/>
      <c r="IX41" s="11"/>
      <c r="IY41" s="11"/>
      <c r="IZ41" s="13"/>
      <c r="JA41" s="11"/>
      <c r="JB41" s="12"/>
      <c r="JC41" s="12"/>
      <c r="JD41" s="11"/>
      <c r="JE41" s="13"/>
      <c r="JF41" s="11"/>
      <c r="JG41" s="11"/>
      <c r="JH41" s="13"/>
      <c r="JI41" s="11"/>
      <c r="JJ41" s="12"/>
      <c r="JK41" s="12"/>
      <c r="JL41" s="11"/>
      <c r="JM41" s="13"/>
      <c r="JN41" s="11"/>
      <c r="JO41" s="11"/>
      <c r="JP41" s="13"/>
      <c r="JQ41" s="11"/>
      <c r="JR41" s="12"/>
      <c r="JS41" s="12"/>
      <c r="JT41" s="11"/>
      <c r="JU41" s="13"/>
      <c r="JV41" s="11"/>
      <c r="JW41" s="11"/>
      <c r="JX41" s="13"/>
      <c r="JY41" s="11"/>
      <c r="JZ41" s="12"/>
      <c r="KA41" s="12"/>
      <c r="KB41" s="11"/>
      <c r="KC41" s="13"/>
      <c r="KD41" s="11"/>
      <c r="KE41" s="11"/>
      <c r="KF41" s="13"/>
      <c r="KG41" s="11"/>
      <c r="KH41" s="12"/>
      <c r="KI41" s="12"/>
      <c r="KJ41" s="11"/>
      <c r="KK41" s="13"/>
      <c r="KL41" s="11"/>
      <c r="KM41" s="11"/>
      <c r="KN41" s="13"/>
      <c r="KO41" s="11"/>
      <c r="KP41" s="12"/>
      <c r="KQ41" s="12"/>
      <c r="KR41" s="11">
        <v>3636</v>
      </c>
      <c r="KS41" s="11"/>
      <c r="KT41" s="11"/>
      <c r="KU41" s="11"/>
      <c r="KV41" s="11">
        <v>538</v>
      </c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>
        <v>158</v>
      </c>
      <c r="LH41" s="11">
        <v>672</v>
      </c>
      <c r="LI41" s="11"/>
      <c r="LJ41" s="11"/>
      <c r="LK41" s="11"/>
      <c r="LL41" s="11"/>
      <c r="LM41" s="11">
        <v>755</v>
      </c>
      <c r="LN41" s="11">
        <v>60</v>
      </c>
      <c r="LO41" s="11">
        <v>340</v>
      </c>
      <c r="LP41" s="11"/>
      <c r="LQ41" s="11">
        <v>110</v>
      </c>
      <c r="LR41" s="11">
        <v>320</v>
      </c>
      <c r="LS41" s="11"/>
      <c r="LT41" s="11"/>
      <c r="LU41" s="11">
        <v>330</v>
      </c>
      <c r="LV41" s="11">
        <v>590</v>
      </c>
      <c r="LW41" s="11">
        <v>50</v>
      </c>
      <c r="LX41" s="11"/>
      <c r="LY41" s="11"/>
      <c r="LZ41" s="11"/>
      <c r="MA41" s="11">
        <v>70</v>
      </c>
      <c r="MB41" s="11">
        <v>380</v>
      </c>
      <c r="MC41" s="11"/>
      <c r="MD41" s="11">
        <v>60</v>
      </c>
      <c r="ME41" s="11"/>
      <c r="MF41" s="11"/>
      <c r="MG41" s="11"/>
      <c r="MH41" s="11">
        <v>290</v>
      </c>
      <c r="MI41" s="11">
        <v>490</v>
      </c>
      <c r="MJ41" s="11">
        <v>860</v>
      </c>
      <c r="MK41" s="11"/>
      <c r="ML41" s="11">
        <v>120</v>
      </c>
      <c r="MM41" s="11"/>
      <c r="MN41" s="11">
        <v>180</v>
      </c>
      <c r="MO41" s="11"/>
      <c r="MP41" s="11"/>
      <c r="MQ41" s="11">
        <v>780</v>
      </c>
      <c r="MR41" s="11"/>
      <c r="MS41" s="11"/>
      <c r="MT41" s="11"/>
      <c r="MU41" s="11"/>
      <c r="MV41" s="11"/>
      <c r="MW41" s="11">
        <v>830</v>
      </c>
      <c r="MX41" s="11"/>
      <c r="MY41" s="11"/>
      <c r="MZ41" s="11"/>
      <c r="NA41" s="11"/>
      <c r="NB41" s="11"/>
      <c r="NC41" s="11"/>
      <c r="ND41" s="11">
        <v>150</v>
      </c>
      <c r="NE41" s="11"/>
      <c r="NF41" s="11"/>
      <c r="NG41" s="11">
        <v>60</v>
      </c>
      <c r="NH41" s="11"/>
      <c r="NI41" s="11">
        <v>250</v>
      </c>
      <c r="NJ41" s="11"/>
      <c r="NK41" s="11">
        <v>770</v>
      </c>
      <c r="NL41" s="11"/>
      <c r="NM41" s="11">
        <v>170</v>
      </c>
      <c r="NN41" s="11"/>
      <c r="NO41" s="11">
        <v>460</v>
      </c>
      <c r="NP41" s="11">
        <v>110</v>
      </c>
      <c r="NQ41" s="11">
        <v>170</v>
      </c>
      <c r="NR41" s="11">
        <v>990</v>
      </c>
      <c r="NS41" s="11">
        <v>210</v>
      </c>
      <c r="NT41" s="11">
        <v>220</v>
      </c>
    </row>
    <row r="42">
      <c r="A42" s="10" t="s">
        <v>149</v>
      </c>
      <c r="B42" s="10" t="s">
        <v>172</v>
      </c>
      <c r="C42" s="10" t="s">
        <v>152</v>
      </c>
      <c r="D42" s="11">
        <v>1197</v>
      </c>
      <c r="E42" s="11">
        <f>=ROUNDDOWN(13.2852386237514,0)</f>
      </c>
      <c r="F42" s="11">
        <v>1392</v>
      </c>
      <c r="G42" s="12">
        <v>0.8645</v>
      </c>
      <c r="H42" s="11"/>
      <c r="I42" s="11">
        <f>=ROUNDDOWN({0},0)</f>
      </c>
      <c r="J42" s="11"/>
      <c r="K42" s="12"/>
      <c r="L42" s="11">
        <v>3237</v>
      </c>
      <c r="M42" s="13">
        <v>317149.45</v>
      </c>
      <c r="N42" s="11">
        <v>8</v>
      </c>
      <c r="O42" s="14">
        <v>39643.68</v>
      </c>
      <c r="P42" s="11">
        <v>3865</v>
      </c>
      <c r="Q42" s="13">
        <v>391337</v>
      </c>
      <c r="R42" s="11">
        <v>8</v>
      </c>
      <c r="S42" s="14">
        <v>48917.12</v>
      </c>
      <c r="T42" s="12">
        <v>-0.1625</v>
      </c>
      <c r="U42" s="12">
        <v>-0.1896</v>
      </c>
      <c r="V42" s="12"/>
      <c r="W42" s="12">
        <v>-0.1896</v>
      </c>
      <c r="X42" s="11"/>
      <c r="Y42" s="13"/>
      <c r="Z42" s="11"/>
      <c r="AA42" s="11">
        <v>44</v>
      </c>
      <c r="AB42" s="13">
        <v>4536.36</v>
      </c>
      <c r="AC42" s="11"/>
      <c r="AD42" s="12"/>
      <c r="AE42" s="12"/>
      <c r="AF42" s="11">
        <v>471</v>
      </c>
      <c r="AG42" s="13">
        <v>47767.27</v>
      </c>
      <c r="AH42" s="11">
        <v>8</v>
      </c>
      <c r="AI42" s="11">
        <v>279</v>
      </c>
      <c r="AJ42" s="13">
        <v>29389.99</v>
      </c>
      <c r="AK42" s="11">
        <v>8</v>
      </c>
      <c r="AL42" s="12">
        <v>0.6882</v>
      </c>
      <c r="AM42" s="12">
        <v>0.6253</v>
      </c>
      <c r="AN42" s="11">
        <v>960</v>
      </c>
      <c r="AO42" s="13">
        <v>90447.58</v>
      </c>
      <c r="AP42" s="11">
        <v>8</v>
      </c>
      <c r="AQ42" s="11">
        <v>1541</v>
      </c>
      <c r="AR42" s="13">
        <v>152051.1</v>
      </c>
      <c r="AS42" s="11">
        <v>8</v>
      </c>
      <c r="AT42" s="12">
        <v>-0.377</v>
      </c>
      <c r="AU42" s="12">
        <v>-0.4052</v>
      </c>
      <c r="AV42" s="11">
        <v>878</v>
      </c>
      <c r="AW42" s="13">
        <v>86723.55</v>
      </c>
      <c r="AX42" s="11">
        <v>8</v>
      </c>
      <c r="AY42" s="11">
        <v>734</v>
      </c>
      <c r="AZ42" s="13">
        <v>80178.6</v>
      </c>
      <c r="BA42" s="11">
        <v>8</v>
      </c>
      <c r="BB42" s="12">
        <v>0.1962</v>
      </c>
      <c r="BC42" s="12">
        <v>0.0816</v>
      </c>
      <c r="BD42" s="11">
        <v>127</v>
      </c>
      <c r="BE42" s="13">
        <v>11194.44</v>
      </c>
      <c r="BF42" s="11">
        <v>8</v>
      </c>
      <c r="BG42" s="11">
        <v>345</v>
      </c>
      <c r="BH42" s="13">
        <v>31787.22</v>
      </c>
      <c r="BI42" s="11">
        <v>8</v>
      </c>
      <c r="BJ42" s="12">
        <v>-0.6319</v>
      </c>
      <c r="BK42" s="12">
        <v>-0.6478</v>
      </c>
      <c r="BL42" s="11">
        <v>392</v>
      </c>
      <c r="BM42" s="13">
        <v>37858.57</v>
      </c>
      <c r="BN42" s="11">
        <v>8</v>
      </c>
      <c r="BO42" s="11">
        <v>246</v>
      </c>
      <c r="BP42" s="13">
        <v>24578.68</v>
      </c>
      <c r="BQ42" s="11">
        <v>8</v>
      </c>
      <c r="BR42" s="12">
        <v>0.5935</v>
      </c>
      <c r="BS42" s="12">
        <v>0.5403</v>
      </c>
      <c r="BT42" s="11"/>
      <c r="BU42" s="13"/>
      <c r="BV42" s="11"/>
      <c r="BW42" s="11"/>
      <c r="BX42" s="13"/>
      <c r="BY42" s="11"/>
      <c r="BZ42" s="12"/>
      <c r="CA42" s="12"/>
      <c r="CB42" s="11">
        <v>169</v>
      </c>
      <c r="CC42" s="13">
        <v>18839.16</v>
      </c>
      <c r="CD42" s="11">
        <v>8</v>
      </c>
      <c r="CE42" s="11">
        <v>113</v>
      </c>
      <c r="CF42" s="13">
        <v>12374.02</v>
      </c>
      <c r="CG42" s="11">
        <v>8</v>
      </c>
      <c r="CH42" s="12">
        <v>0.4956</v>
      </c>
      <c r="CI42" s="12">
        <v>0.5225</v>
      </c>
      <c r="CJ42" s="11">
        <v>169</v>
      </c>
      <c r="CK42" s="13">
        <v>16927.03</v>
      </c>
      <c r="CL42" s="11">
        <v>6</v>
      </c>
      <c r="CM42" s="11">
        <v>286</v>
      </c>
      <c r="CN42" s="13">
        <v>29056.69</v>
      </c>
      <c r="CO42" s="11">
        <v>8</v>
      </c>
      <c r="CP42" s="12">
        <v>-0.4091</v>
      </c>
      <c r="CQ42" s="12">
        <v>-0.4174</v>
      </c>
      <c r="CR42" s="11">
        <v>18</v>
      </c>
      <c r="CS42" s="13">
        <v>1793.76</v>
      </c>
      <c r="CT42" s="11"/>
      <c r="CU42" s="11">
        <v>179</v>
      </c>
      <c r="CV42" s="13">
        <v>17286.75</v>
      </c>
      <c r="CW42" s="11">
        <v>8</v>
      </c>
      <c r="CX42" s="12">
        <v>-0.8994</v>
      </c>
      <c r="CY42" s="12">
        <v>-0.8962</v>
      </c>
      <c r="CZ42" s="11"/>
      <c r="DA42" s="13"/>
      <c r="DB42" s="11"/>
      <c r="DC42" s="11"/>
      <c r="DD42" s="13"/>
      <c r="DE42" s="11"/>
      <c r="DF42" s="12"/>
      <c r="DG42" s="12"/>
      <c r="DH42" s="11"/>
      <c r="DI42" s="13"/>
      <c r="DJ42" s="11"/>
      <c r="DK42" s="11"/>
      <c r="DL42" s="13"/>
      <c r="DM42" s="11"/>
      <c r="DN42" s="12"/>
      <c r="DO42" s="12"/>
      <c r="DP42" s="11"/>
      <c r="DQ42" s="13"/>
      <c r="DR42" s="11"/>
      <c r="DS42" s="11"/>
      <c r="DT42" s="13"/>
      <c r="DU42" s="11"/>
      <c r="DV42" s="12"/>
      <c r="DW42" s="12"/>
      <c r="DX42" s="11">
        <v>49</v>
      </c>
      <c r="DY42" s="13">
        <v>5124.43</v>
      </c>
      <c r="DZ42" s="11">
        <v>4</v>
      </c>
      <c r="EA42" s="11">
        <v>86</v>
      </c>
      <c r="EB42" s="13">
        <v>8776.97</v>
      </c>
      <c r="EC42" s="11">
        <v>5</v>
      </c>
      <c r="ED42" s="12">
        <v>-0.4302</v>
      </c>
      <c r="EE42" s="12">
        <v>-0.4162</v>
      </c>
      <c r="EF42" s="11"/>
      <c r="EG42" s="13"/>
      <c r="EH42" s="11"/>
      <c r="EI42" s="11"/>
      <c r="EJ42" s="13"/>
      <c r="EK42" s="11"/>
      <c r="EL42" s="12"/>
      <c r="EM42" s="12"/>
      <c r="EN42" s="11"/>
      <c r="EO42" s="13"/>
      <c r="EP42" s="11"/>
      <c r="EQ42" s="11"/>
      <c r="ER42" s="13"/>
      <c r="ES42" s="11"/>
      <c r="ET42" s="12"/>
      <c r="EU42" s="12"/>
      <c r="EV42" s="11"/>
      <c r="EW42" s="13"/>
      <c r="EX42" s="11"/>
      <c r="EY42" s="11"/>
      <c r="EZ42" s="13"/>
      <c r="FA42" s="11"/>
      <c r="FB42" s="12"/>
      <c r="FC42" s="12"/>
      <c r="FD42" s="11"/>
      <c r="FE42" s="13"/>
      <c r="FF42" s="11"/>
      <c r="FG42" s="11"/>
      <c r="FH42" s="13"/>
      <c r="FI42" s="11"/>
      <c r="FJ42" s="12"/>
      <c r="FK42" s="12"/>
      <c r="FL42" s="11"/>
      <c r="FM42" s="13"/>
      <c r="FN42" s="11"/>
      <c r="FO42" s="11"/>
      <c r="FP42" s="13"/>
      <c r="FQ42" s="11"/>
      <c r="FR42" s="12"/>
      <c r="FS42" s="12"/>
      <c r="FT42" s="11">
        <v>1</v>
      </c>
      <c r="FU42" s="13">
        <v>154.5</v>
      </c>
      <c r="FV42" s="11">
        <v>8</v>
      </c>
      <c r="FW42" s="11">
        <v>1</v>
      </c>
      <c r="FX42" s="13">
        <v>154.5</v>
      </c>
      <c r="FY42" s="11">
        <v>8</v>
      </c>
      <c r="FZ42" s="12"/>
      <c r="GA42" s="12"/>
      <c r="GB42" s="11">
        <v>1</v>
      </c>
      <c r="GC42" s="13">
        <v>113.56</v>
      </c>
      <c r="GD42" s="11"/>
      <c r="GE42" s="11">
        <v>8</v>
      </c>
      <c r="GF42" s="13">
        <v>798.2</v>
      </c>
      <c r="GG42" s="11">
        <v>2</v>
      </c>
      <c r="GH42" s="12">
        <v>-0.875</v>
      </c>
      <c r="GI42" s="12">
        <v>-0.8577</v>
      </c>
      <c r="GJ42" s="11"/>
      <c r="GK42" s="13"/>
      <c r="GL42" s="11"/>
      <c r="GM42" s="11"/>
      <c r="GN42" s="13"/>
      <c r="GO42" s="11"/>
      <c r="GP42" s="12"/>
      <c r="GQ42" s="12"/>
      <c r="GR42" s="11"/>
      <c r="GS42" s="13"/>
      <c r="GT42" s="11">
        <v>6</v>
      </c>
      <c r="GU42" s="11">
        <v>2</v>
      </c>
      <c r="GV42" s="13">
        <v>245.28</v>
      </c>
      <c r="GW42" s="11"/>
      <c r="GX42" s="12"/>
      <c r="GY42" s="12"/>
      <c r="GZ42" s="11"/>
      <c r="HA42" s="13"/>
      <c r="HB42" s="11"/>
      <c r="HC42" s="11"/>
      <c r="HD42" s="13"/>
      <c r="HE42" s="11"/>
      <c r="HF42" s="12"/>
      <c r="HG42" s="12"/>
      <c r="HH42" s="11"/>
      <c r="HI42" s="13"/>
      <c r="HJ42" s="11">
        <v>3</v>
      </c>
      <c r="HK42" s="11"/>
      <c r="HL42" s="13"/>
      <c r="HM42" s="11">
        <v>1</v>
      </c>
      <c r="HN42" s="12"/>
      <c r="HO42" s="12"/>
      <c r="HP42" s="11">
        <v>2</v>
      </c>
      <c r="HQ42" s="13">
        <v>205.6</v>
      </c>
      <c r="HR42" s="11">
        <v>6</v>
      </c>
      <c r="HS42" s="11">
        <v>1</v>
      </c>
      <c r="HT42" s="13">
        <v>122.64</v>
      </c>
      <c r="HU42" s="11">
        <v>8</v>
      </c>
      <c r="HV42" s="12">
        <v>1</v>
      </c>
      <c r="HW42" s="12">
        <v>0.6765</v>
      </c>
      <c r="HX42" s="11"/>
      <c r="HY42" s="13"/>
      <c r="HZ42" s="11">
        <v>8</v>
      </c>
      <c r="IA42" s="11"/>
      <c r="IB42" s="13"/>
      <c r="IC42" s="11"/>
      <c r="ID42" s="12"/>
      <c r="IE42" s="12"/>
      <c r="IF42" s="11"/>
      <c r="IG42" s="13"/>
      <c r="IH42" s="11"/>
      <c r="II42" s="11"/>
      <c r="IJ42" s="13"/>
      <c r="IK42" s="11"/>
      <c r="IL42" s="12"/>
      <c r="IM42" s="12"/>
      <c r="IN42" s="11"/>
      <c r="IO42" s="13"/>
      <c r="IP42" s="11"/>
      <c r="IQ42" s="11"/>
      <c r="IR42" s="13"/>
      <c r="IS42" s="11"/>
      <c r="IT42" s="12"/>
      <c r="IU42" s="12"/>
      <c r="IV42" s="11"/>
      <c r="IW42" s="13"/>
      <c r="IX42" s="11"/>
      <c r="IY42" s="11"/>
      <c r="IZ42" s="13"/>
      <c r="JA42" s="11"/>
      <c r="JB42" s="12"/>
      <c r="JC42" s="12"/>
      <c r="JD42" s="11"/>
      <c r="JE42" s="13"/>
      <c r="JF42" s="11"/>
      <c r="JG42" s="11"/>
      <c r="JH42" s="13"/>
      <c r="JI42" s="11"/>
      <c r="JJ42" s="12"/>
      <c r="JK42" s="12"/>
      <c r="JL42" s="11"/>
      <c r="JM42" s="13"/>
      <c r="JN42" s="11"/>
      <c r="JO42" s="11"/>
      <c r="JP42" s="13"/>
      <c r="JQ42" s="11"/>
      <c r="JR42" s="12"/>
      <c r="JS42" s="12"/>
      <c r="JT42" s="11"/>
      <c r="JU42" s="13"/>
      <c r="JV42" s="11"/>
      <c r="JW42" s="11"/>
      <c r="JX42" s="13"/>
      <c r="JY42" s="11"/>
      <c r="JZ42" s="12"/>
      <c r="KA42" s="12"/>
      <c r="KB42" s="11"/>
      <c r="KC42" s="13"/>
      <c r="KD42" s="11"/>
      <c r="KE42" s="11"/>
      <c r="KF42" s="13"/>
      <c r="KG42" s="11"/>
      <c r="KH42" s="12"/>
      <c r="KI42" s="12"/>
      <c r="KJ42" s="11"/>
      <c r="KK42" s="13"/>
      <c r="KL42" s="11"/>
      <c r="KM42" s="11"/>
      <c r="KN42" s="13"/>
      <c r="KO42" s="11"/>
      <c r="KP42" s="12"/>
      <c r="KQ42" s="12"/>
      <c r="KR42" s="11">
        <v>1196</v>
      </c>
      <c r="KS42" s="11"/>
      <c r="KT42" s="11"/>
      <c r="KU42" s="11"/>
      <c r="KV42" s="11"/>
      <c r="KW42" s="11"/>
      <c r="KX42" s="11"/>
      <c r="KY42" s="11"/>
      <c r="KZ42" s="11">
        <v>1</v>
      </c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>
        <v>180</v>
      </c>
      <c r="ML42" s="11"/>
      <c r="MM42" s="11"/>
      <c r="MN42" s="11">
        <v>500</v>
      </c>
      <c r="MO42" s="11">
        <v>242</v>
      </c>
      <c r="MP42" s="11"/>
      <c r="MQ42" s="11"/>
      <c r="MR42" s="11"/>
      <c r="MS42" s="11"/>
      <c r="MT42" s="11"/>
      <c r="MU42" s="11">
        <v>220</v>
      </c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>
        <v>250</v>
      </c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</row>
    <row r="43">
      <c r="A43" s="10" t="s">
        <v>149</v>
      </c>
      <c r="B43" s="10" t="s">
        <v>173</v>
      </c>
      <c r="C43" s="10" t="s">
        <v>155</v>
      </c>
      <c r="D43" s="11">
        <v>5371</v>
      </c>
      <c r="E43" s="11">
        <f>=ROUNDDOWN({0},0)</f>
      </c>
      <c r="F43" s="11">
        <v>11809</v>
      </c>
      <c r="G43" s="12"/>
      <c r="H43" s="11">
        <v>158</v>
      </c>
      <c r="I43" s="11">
        <f>=ROUNDDOWN({0},0)</f>
      </c>
      <c r="J43" s="11">
        <v>430</v>
      </c>
      <c r="K43" s="12"/>
      <c r="L43" s="11">
        <v>23443</v>
      </c>
      <c r="M43" s="13">
        <v>4024104.57</v>
      </c>
      <c r="N43" s="11">
        <v>43</v>
      </c>
      <c r="O43" s="14">
        <v>93583.83</v>
      </c>
      <c r="P43" s="11">
        <v>25618</v>
      </c>
      <c r="Q43" s="13">
        <v>4381420.48</v>
      </c>
      <c r="R43" s="11">
        <v>57</v>
      </c>
      <c r="S43" s="14">
        <v>76867.03</v>
      </c>
      <c r="T43" s="12">
        <v>-0.0849</v>
      </c>
      <c r="U43" s="12">
        <v>-0.0816</v>
      </c>
      <c r="V43" s="12">
        <v>-0.2456</v>
      </c>
      <c r="W43" s="12">
        <v>0.2175</v>
      </c>
      <c r="X43" s="11">
        <v>1693</v>
      </c>
      <c r="Y43" s="13">
        <v>322799.99</v>
      </c>
      <c r="Z43" s="11">
        <v>15</v>
      </c>
      <c r="AA43" s="11">
        <v>2137</v>
      </c>
      <c r="AB43" s="13">
        <v>399036.91</v>
      </c>
      <c r="AC43" s="11">
        <v>17</v>
      </c>
      <c r="AD43" s="12">
        <v>-0.2078</v>
      </c>
      <c r="AE43" s="12">
        <v>-0.1911</v>
      </c>
      <c r="AF43" s="11">
        <v>6617</v>
      </c>
      <c r="AG43" s="13">
        <v>1241343.26</v>
      </c>
      <c r="AH43" s="11">
        <v>41</v>
      </c>
      <c r="AI43" s="11">
        <v>3016</v>
      </c>
      <c r="AJ43" s="13">
        <v>546750.81</v>
      </c>
      <c r="AK43" s="11">
        <v>57</v>
      </c>
      <c r="AL43" s="12">
        <v>1.194</v>
      </c>
      <c r="AM43" s="12">
        <v>1.2704</v>
      </c>
      <c r="AN43" s="11">
        <v>2282</v>
      </c>
      <c r="AO43" s="13">
        <v>300791.44</v>
      </c>
      <c r="AP43" s="11">
        <v>36</v>
      </c>
      <c r="AQ43" s="11">
        <v>3045</v>
      </c>
      <c r="AR43" s="13">
        <v>391760.52</v>
      </c>
      <c r="AS43" s="11">
        <v>57</v>
      </c>
      <c r="AT43" s="12">
        <v>-0.2506</v>
      </c>
      <c r="AU43" s="12">
        <v>-0.2322</v>
      </c>
      <c r="AV43" s="11">
        <v>5021</v>
      </c>
      <c r="AW43" s="13">
        <v>856816.82</v>
      </c>
      <c r="AX43" s="11">
        <v>43</v>
      </c>
      <c r="AY43" s="11">
        <v>6051</v>
      </c>
      <c r="AZ43" s="13">
        <v>1078884.27</v>
      </c>
      <c r="BA43" s="11">
        <v>57</v>
      </c>
      <c r="BB43" s="12">
        <v>-0.1702</v>
      </c>
      <c r="BC43" s="12">
        <v>-0.2058</v>
      </c>
      <c r="BD43" s="11">
        <v>3072</v>
      </c>
      <c r="BE43" s="13">
        <v>511327.54</v>
      </c>
      <c r="BF43" s="11">
        <v>41</v>
      </c>
      <c r="BG43" s="11">
        <v>3255</v>
      </c>
      <c r="BH43" s="13">
        <v>551581.15</v>
      </c>
      <c r="BI43" s="11">
        <v>57</v>
      </c>
      <c r="BJ43" s="12">
        <v>-0.0562</v>
      </c>
      <c r="BK43" s="12">
        <v>-0.073</v>
      </c>
      <c r="BL43" s="11">
        <v>1434</v>
      </c>
      <c r="BM43" s="13">
        <v>232003.64</v>
      </c>
      <c r="BN43" s="11">
        <v>41</v>
      </c>
      <c r="BO43" s="11">
        <v>1573</v>
      </c>
      <c r="BP43" s="13">
        <v>268914.63</v>
      </c>
      <c r="BQ43" s="11">
        <v>57</v>
      </c>
      <c r="BR43" s="12">
        <v>-0.0884</v>
      </c>
      <c r="BS43" s="12">
        <v>-0.1373</v>
      </c>
      <c r="BT43" s="11">
        <v>417</v>
      </c>
      <c r="BU43" s="13">
        <v>84075.49</v>
      </c>
      <c r="BV43" s="11">
        <v>8</v>
      </c>
      <c r="BW43" s="11">
        <v>129</v>
      </c>
      <c r="BX43" s="13">
        <v>26487.49</v>
      </c>
      <c r="BY43" s="11">
        <v>6</v>
      </c>
      <c r="BZ43" s="12">
        <v>2.2326</v>
      </c>
      <c r="CA43" s="12">
        <v>2.1742</v>
      </c>
      <c r="CB43" s="11">
        <v>1457</v>
      </c>
      <c r="CC43" s="13">
        <v>224647.47</v>
      </c>
      <c r="CD43" s="11">
        <v>36</v>
      </c>
      <c r="CE43" s="11">
        <v>789</v>
      </c>
      <c r="CF43" s="13">
        <v>140655.8</v>
      </c>
      <c r="CG43" s="11">
        <v>55</v>
      </c>
      <c r="CH43" s="12">
        <v>0.8466</v>
      </c>
      <c r="CI43" s="12">
        <v>0.5971</v>
      </c>
      <c r="CJ43" s="11">
        <v>852</v>
      </c>
      <c r="CK43" s="13">
        <v>139828.49</v>
      </c>
      <c r="CL43" s="11">
        <v>32</v>
      </c>
      <c r="CM43" s="11">
        <v>2038</v>
      </c>
      <c r="CN43" s="13">
        <v>358416.12</v>
      </c>
      <c r="CO43" s="11">
        <v>45</v>
      </c>
      <c r="CP43" s="12">
        <v>-0.5819</v>
      </c>
      <c r="CQ43" s="12">
        <v>-0.6099</v>
      </c>
      <c r="CR43" s="11">
        <v>233</v>
      </c>
      <c r="CS43" s="13">
        <v>41657.28</v>
      </c>
      <c r="CT43" s="11"/>
      <c r="CU43" s="11">
        <v>3233</v>
      </c>
      <c r="CV43" s="13">
        <v>556322.52</v>
      </c>
      <c r="CW43" s="11">
        <v>57</v>
      </c>
      <c r="CX43" s="12">
        <v>-0.9279</v>
      </c>
      <c r="CY43" s="12">
        <v>-0.9251</v>
      </c>
      <c r="CZ43" s="11">
        <v>10</v>
      </c>
      <c r="DA43" s="13">
        <v>1510.4</v>
      </c>
      <c r="DB43" s="11">
        <v>16</v>
      </c>
      <c r="DC43" s="11">
        <v>15</v>
      </c>
      <c r="DD43" s="13">
        <v>2843.39</v>
      </c>
      <c r="DE43" s="11">
        <v>15</v>
      </c>
      <c r="DF43" s="12">
        <v>-0.3333</v>
      </c>
      <c r="DG43" s="12">
        <v>-0.4688</v>
      </c>
      <c r="DH43" s="11"/>
      <c r="DI43" s="13"/>
      <c r="DJ43" s="11"/>
      <c r="DK43" s="11"/>
      <c r="DL43" s="13"/>
      <c r="DM43" s="11"/>
      <c r="DN43" s="12"/>
      <c r="DO43" s="12"/>
      <c r="DP43" s="11">
        <v>2</v>
      </c>
      <c r="DQ43" s="13">
        <v>427.97</v>
      </c>
      <c r="DR43" s="11">
        <v>7</v>
      </c>
      <c r="DS43" s="11">
        <v>3</v>
      </c>
      <c r="DT43" s="13">
        <v>562.46</v>
      </c>
      <c r="DU43" s="11">
        <v>7</v>
      </c>
      <c r="DV43" s="12">
        <v>-0.3333</v>
      </c>
      <c r="DW43" s="12">
        <v>-0.2391</v>
      </c>
      <c r="DX43" s="11">
        <v>58</v>
      </c>
      <c r="DY43" s="13">
        <v>6916.15</v>
      </c>
      <c r="DZ43" s="11">
        <v>7</v>
      </c>
      <c r="EA43" s="11">
        <v>120</v>
      </c>
      <c r="EB43" s="13">
        <v>15001.15</v>
      </c>
      <c r="EC43" s="11">
        <v>8</v>
      </c>
      <c r="ED43" s="12">
        <v>-0.5167</v>
      </c>
      <c r="EE43" s="12">
        <v>-0.539</v>
      </c>
      <c r="EF43" s="11">
        <v>14</v>
      </c>
      <c r="EG43" s="13">
        <v>2753.31</v>
      </c>
      <c r="EH43" s="11">
        <v>2</v>
      </c>
      <c r="EI43" s="11">
        <v>3</v>
      </c>
      <c r="EJ43" s="13">
        <v>605.85</v>
      </c>
      <c r="EK43" s="11">
        <v>2</v>
      </c>
      <c r="EL43" s="12">
        <v>3.6667</v>
      </c>
      <c r="EM43" s="12">
        <v>3.5445</v>
      </c>
      <c r="EN43" s="11">
        <v>77</v>
      </c>
      <c r="EO43" s="13">
        <v>15063.93</v>
      </c>
      <c r="EP43" s="11">
        <v>6</v>
      </c>
      <c r="EQ43" s="11">
        <v>1</v>
      </c>
      <c r="ER43" s="13">
        <v>180.81</v>
      </c>
      <c r="ES43" s="11">
        <v>6</v>
      </c>
      <c r="ET43" s="12">
        <v>76</v>
      </c>
      <c r="EU43" s="12">
        <v>82.3136</v>
      </c>
      <c r="EV43" s="11">
        <v>81</v>
      </c>
      <c r="EW43" s="13">
        <v>16714.56</v>
      </c>
      <c r="EX43" s="11">
        <v>13</v>
      </c>
      <c r="EY43" s="11">
        <v>61</v>
      </c>
      <c r="EZ43" s="13">
        <v>13472.47</v>
      </c>
      <c r="FA43" s="11">
        <v>6</v>
      </c>
      <c r="FB43" s="12">
        <v>0.3279</v>
      </c>
      <c r="FC43" s="12">
        <v>0.2406</v>
      </c>
      <c r="FD43" s="11">
        <v>63</v>
      </c>
      <c r="FE43" s="13">
        <v>12236.03</v>
      </c>
      <c r="FF43" s="11">
        <v>11</v>
      </c>
      <c r="FG43" s="11">
        <v>62</v>
      </c>
      <c r="FH43" s="13">
        <v>12035.42</v>
      </c>
      <c r="FI43" s="11">
        <v>13</v>
      </c>
      <c r="FJ43" s="12">
        <v>0.0161</v>
      </c>
      <c r="FK43" s="12">
        <v>0.0167</v>
      </c>
      <c r="FL43" s="11">
        <v>9</v>
      </c>
      <c r="FM43" s="13">
        <v>1691.61</v>
      </c>
      <c r="FN43" s="11">
        <v>3</v>
      </c>
      <c r="FO43" s="11">
        <v>15</v>
      </c>
      <c r="FP43" s="13">
        <v>2828.82</v>
      </c>
      <c r="FQ43" s="11">
        <v>3</v>
      </c>
      <c r="FR43" s="12">
        <v>-0.4</v>
      </c>
      <c r="FS43" s="12">
        <v>-0.402</v>
      </c>
      <c r="FT43" s="11">
        <v>22</v>
      </c>
      <c r="FU43" s="13">
        <v>5644.12</v>
      </c>
      <c r="FV43" s="11">
        <v>43</v>
      </c>
      <c r="FW43" s="11">
        <v>22</v>
      </c>
      <c r="FX43" s="13">
        <v>5568.85</v>
      </c>
      <c r="FY43" s="11">
        <v>57</v>
      </c>
      <c r="FZ43" s="12"/>
      <c r="GA43" s="12">
        <v>0.0135</v>
      </c>
      <c r="GB43" s="11">
        <v>3</v>
      </c>
      <c r="GC43" s="13">
        <v>538.6</v>
      </c>
      <c r="GD43" s="11">
        <v>7</v>
      </c>
      <c r="GE43" s="11">
        <v>10</v>
      </c>
      <c r="GF43" s="13">
        <v>1223.24</v>
      </c>
      <c r="GG43" s="11">
        <v>13</v>
      </c>
      <c r="GH43" s="12">
        <v>-0.7</v>
      </c>
      <c r="GI43" s="12">
        <v>-0.5597</v>
      </c>
      <c r="GJ43" s="11"/>
      <c r="GK43" s="13"/>
      <c r="GL43" s="11"/>
      <c r="GM43" s="11"/>
      <c r="GN43" s="13"/>
      <c r="GO43" s="11"/>
      <c r="GP43" s="12"/>
      <c r="GQ43" s="12"/>
      <c r="GR43" s="11">
        <v>22</v>
      </c>
      <c r="GS43" s="13">
        <v>4696.17</v>
      </c>
      <c r="GT43" s="11">
        <v>30</v>
      </c>
      <c r="GU43" s="11">
        <v>33</v>
      </c>
      <c r="GV43" s="13">
        <v>7040.93</v>
      </c>
      <c r="GW43" s="11">
        <v>34</v>
      </c>
      <c r="GX43" s="12">
        <v>-0.3333</v>
      </c>
      <c r="GY43" s="12">
        <v>-0.333</v>
      </c>
      <c r="GZ43" s="11"/>
      <c r="HA43" s="13"/>
      <c r="HB43" s="11"/>
      <c r="HC43" s="11"/>
      <c r="HD43" s="13"/>
      <c r="HE43" s="11"/>
      <c r="HF43" s="12"/>
      <c r="HG43" s="12"/>
      <c r="HH43" s="11">
        <v>1</v>
      </c>
      <c r="HI43" s="13">
        <v>219.43</v>
      </c>
      <c r="HJ43" s="11">
        <v>15</v>
      </c>
      <c r="HK43" s="11"/>
      <c r="HL43" s="13"/>
      <c r="HM43" s="11">
        <v>7</v>
      </c>
      <c r="HN43" s="12"/>
      <c r="HO43" s="12"/>
      <c r="HP43" s="11">
        <v>3</v>
      </c>
      <c r="HQ43" s="13">
        <v>400.87</v>
      </c>
      <c r="HR43" s="11">
        <v>19</v>
      </c>
      <c r="HS43" s="11">
        <v>7</v>
      </c>
      <c r="HT43" s="13">
        <v>1246.87</v>
      </c>
      <c r="HU43" s="11">
        <v>28</v>
      </c>
      <c r="HV43" s="12">
        <v>-0.5714</v>
      </c>
      <c r="HW43" s="12">
        <v>-0.6785</v>
      </c>
      <c r="HX43" s="11"/>
      <c r="HY43" s="13"/>
      <c r="HZ43" s="11">
        <v>34</v>
      </c>
      <c r="IA43" s="11"/>
      <c r="IB43" s="13"/>
      <c r="IC43" s="11"/>
      <c r="ID43" s="12"/>
      <c r="IE43" s="12"/>
      <c r="IF43" s="11"/>
      <c r="IG43" s="13"/>
      <c r="IH43" s="11"/>
      <c r="II43" s="11"/>
      <c r="IJ43" s="13"/>
      <c r="IK43" s="11"/>
      <c r="IL43" s="12"/>
      <c r="IM43" s="12"/>
      <c r="IN43" s="11"/>
      <c r="IO43" s="13"/>
      <c r="IP43" s="11"/>
      <c r="IQ43" s="11"/>
      <c r="IR43" s="13"/>
      <c r="IS43" s="11"/>
      <c r="IT43" s="12"/>
      <c r="IU43" s="12"/>
      <c r="IV43" s="11"/>
      <c r="IW43" s="13"/>
      <c r="IX43" s="11"/>
      <c r="IY43" s="11"/>
      <c r="IZ43" s="13"/>
      <c r="JA43" s="11"/>
      <c r="JB43" s="12"/>
      <c r="JC43" s="12"/>
      <c r="JD43" s="11"/>
      <c r="JE43" s="13"/>
      <c r="JF43" s="11"/>
      <c r="JG43" s="11"/>
      <c r="JH43" s="13"/>
      <c r="JI43" s="11"/>
      <c r="JJ43" s="12"/>
      <c r="JK43" s="12"/>
      <c r="JL43" s="11"/>
      <c r="JM43" s="13"/>
      <c r="JN43" s="11"/>
      <c r="JO43" s="11"/>
      <c r="JP43" s="13"/>
      <c r="JQ43" s="11"/>
      <c r="JR43" s="12"/>
      <c r="JS43" s="12"/>
      <c r="JT43" s="11"/>
      <c r="JU43" s="13"/>
      <c r="JV43" s="11"/>
      <c r="JW43" s="11"/>
      <c r="JX43" s="13"/>
      <c r="JY43" s="11"/>
      <c r="JZ43" s="12"/>
      <c r="KA43" s="12"/>
      <c r="KB43" s="11"/>
      <c r="KC43" s="13"/>
      <c r="KD43" s="11"/>
      <c r="KE43" s="11"/>
      <c r="KF43" s="13"/>
      <c r="KG43" s="11"/>
      <c r="KH43" s="12"/>
      <c r="KI43" s="12"/>
      <c r="KJ43" s="11"/>
      <c r="KK43" s="13"/>
      <c r="KL43" s="11"/>
      <c r="KM43" s="11"/>
      <c r="KN43" s="13"/>
      <c r="KO43" s="11"/>
      <c r="KP43" s="12"/>
      <c r="KQ43" s="12"/>
      <c r="KR43" s="11">
        <v>4832</v>
      </c>
      <c r="KS43" s="11"/>
      <c r="KT43" s="11"/>
      <c r="KU43" s="11"/>
      <c r="KV43" s="11">
        <v>538</v>
      </c>
      <c r="KW43" s="11"/>
      <c r="KX43" s="11"/>
      <c r="KY43" s="11"/>
      <c r="KZ43" s="11">
        <v>1</v>
      </c>
      <c r="LA43" s="11"/>
      <c r="LB43" s="11"/>
      <c r="LC43" s="11"/>
      <c r="LD43" s="11"/>
      <c r="LE43" s="11"/>
      <c r="LF43" s="11"/>
      <c r="LG43" s="11">
        <v>158</v>
      </c>
      <c r="LH43" s="11">
        <v>672</v>
      </c>
      <c r="LI43" s="11"/>
      <c r="LJ43" s="11"/>
      <c r="LK43" s="11"/>
      <c r="LL43" s="11"/>
      <c r="LM43" s="11">
        <v>755</v>
      </c>
      <c r="LN43" s="11">
        <v>60</v>
      </c>
      <c r="LO43" s="11">
        <v>340</v>
      </c>
      <c r="LP43" s="11"/>
      <c r="LQ43" s="11">
        <v>110</v>
      </c>
      <c r="LR43" s="11">
        <v>320</v>
      </c>
      <c r="LS43" s="11"/>
      <c r="LT43" s="11"/>
      <c r="LU43" s="11">
        <v>330</v>
      </c>
      <c r="LV43" s="11">
        <v>590</v>
      </c>
      <c r="LW43" s="11">
        <v>50</v>
      </c>
      <c r="LX43" s="11"/>
      <c r="LY43" s="11"/>
      <c r="LZ43" s="11"/>
      <c r="MA43" s="11">
        <v>70</v>
      </c>
      <c r="MB43" s="11">
        <v>380</v>
      </c>
      <c r="MC43" s="11"/>
      <c r="MD43" s="11">
        <v>60</v>
      </c>
      <c r="ME43" s="11"/>
      <c r="MF43" s="11"/>
      <c r="MG43" s="11"/>
      <c r="MH43" s="11">
        <v>290</v>
      </c>
      <c r="MI43" s="11">
        <v>490</v>
      </c>
      <c r="MJ43" s="11">
        <v>860</v>
      </c>
      <c r="MK43" s="11">
        <v>180</v>
      </c>
      <c r="ML43" s="11">
        <v>120</v>
      </c>
      <c r="MM43" s="11"/>
      <c r="MN43" s="11">
        <v>680</v>
      </c>
      <c r="MO43" s="11">
        <v>242</v>
      </c>
      <c r="MP43" s="11"/>
      <c r="MQ43" s="11">
        <v>780</v>
      </c>
      <c r="MR43" s="11"/>
      <c r="MS43" s="11"/>
      <c r="MT43" s="11"/>
      <c r="MU43" s="11">
        <v>220</v>
      </c>
      <c r="MV43" s="11"/>
      <c r="MW43" s="11">
        <v>830</v>
      </c>
      <c r="MX43" s="11"/>
      <c r="MY43" s="11"/>
      <c r="MZ43" s="11"/>
      <c r="NA43" s="11"/>
      <c r="NB43" s="11"/>
      <c r="NC43" s="11"/>
      <c r="ND43" s="11">
        <v>150</v>
      </c>
      <c r="NE43" s="11"/>
      <c r="NF43" s="11">
        <v>250</v>
      </c>
      <c r="NG43" s="11">
        <v>60</v>
      </c>
      <c r="NH43" s="11"/>
      <c r="NI43" s="11">
        <v>250</v>
      </c>
      <c r="NJ43" s="11"/>
      <c r="NK43" s="11">
        <v>770</v>
      </c>
      <c r="NL43" s="11"/>
      <c r="NM43" s="11">
        <v>170</v>
      </c>
      <c r="NN43" s="11"/>
      <c r="NO43" s="11">
        <v>460</v>
      </c>
      <c r="NP43" s="11">
        <v>110</v>
      </c>
      <c r="NQ43" s="11">
        <v>170</v>
      </c>
      <c r="NR43" s="11">
        <v>990</v>
      </c>
      <c r="NS43" s="11">
        <v>210</v>
      </c>
      <c r="NT43" s="11">
        <v>220</v>
      </c>
    </row>
    <row r="44">
      <c r="A44" s="10" t="s">
        <v>149</v>
      </c>
      <c r="B44" s="10" t="s">
        <v>174</v>
      </c>
      <c r="C44" s="10" t="s">
        <v>157</v>
      </c>
      <c r="D44" s="11">
        <v>774</v>
      </c>
      <c r="E44" s="11">
        <f>=ROUNDDOWN(30.96,0)</f>
      </c>
      <c r="F44" s="11">
        <v>536</v>
      </c>
      <c r="G44" s="12">
        <v>0.9879</v>
      </c>
      <c r="H44" s="11"/>
      <c r="I44" s="11">
        <f>=ROUNDDOWN({0},0)</f>
      </c>
      <c r="J44" s="11"/>
      <c r="K44" s="12"/>
      <c r="L44" s="11">
        <v>1126</v>
      </c>
      <c r="M44" s="13">
        <v>22652</v>
      </c>
      <c r="N44" s="11">
        <v>5</v>
      </c>
      <c r="O44" s="14">
        <v>4530.4</v>
      </c>
      <c r="P44" s="11">
        <v>1425</v>
      </c>
      <c r="Q44" s="13">
        <v>29362.85</v>
      </c>
      <c r="R44" s="11">
        <v>5</v>
      </c>
      <c r="S44" s="14">
        <v>5872.57</v>
      </c>
      <c r="T44" s="12">
        <v>-0.2098</v>
      </c>
      <c r="U44" s="12">
        <v>-0.2285</v>
      </c>
      <c r="V44" s="12"/>
      <c r="W44" s="12">
        <v>-0.2285</v>
      </c>
      <c r="X44" s="11">
        <v>125</v>
      </c>
      <c r="Y44" s="13">
        <v>2972.28</v>
      </c>
      <c r="Z44" s="11">
        <v>5</v>
      </c>
      <c r="AA44" s="11">
        <v>109</v>
      </c>
      <c r="AB44" s="13">
        <v>2376.4</v>
      </c>
      <c r="AC44" s="11">
        <v>5</v>
      </c>
      <c r="AD44" s="12">
        <v>0.1468</v>
      </c>
      <c r="AE44" s="12">
        <v>0.2507</v>
      </c>
      <c r="AF44" s="11">
        <v>70</v>
      </c>
      <c r="AG44" s="13">
        <v>1554.96</v>
      </c>
      <c r="AH44" s="11">
        <v>5</v>
      </c>
      <c r="AI44" s="11">
        <v>62</v>
      </c>
      <c r="AJ44" s="13">
        <v>1481.52</v>
      </c>
      <c r="AK44" s="11">
        <v>5</v>
      </c>
      <c r="AL44" s="12">
        <v>0.129</v>
      </c>
      <c r="AM44" s="12">
        <v>0.0496</v>
      </c>
      <c r="AN44" s="11">
        <v>338</v>
      </c>
      <c r="AO44" s="13">
        <v>6858.73</v>
      </c>
      <c r="AP44" s="11">
        <v>5</v>
      </c>
      <c r="AQ44" s="11">
        <v>694</v>
      </c>
      <c r="AR44" s="13">
        <v>13941.44</v>
      </c>
      <c r="AS44" s="11">
        <v>5</v>
      </c>
      <c r="AT44" s="12">
        <v>-0.513</v>
      </c>
      <c r="AU44" s="12">
        <v>-0.508</v>
      </c>
      <c r="AV44" s="11">
        <v>248</v>
      </c>
      <c r="AW44" s="13">
        <v>4632.75</v>
      </c>
      <c r="AX44" s="11">
        <v>5</v>
      </c>
      <c r="AY44" s="11">
        <v>168</v>
      </c>
      <c r="AZ44" s="13">
        <v>3240.8</v>
      </c>
      <c r="BA44" s="11">
        <v>5</v>
      </c>
      <c r="BB44" s="12">
        <v>0.4762</v>
      </c>
      <c r="BC44" s="12">
        <v>0.4295</v>
      </c>
      <c r="BD44" s="11">
        <v>195</v>
      </c>
      <c r="BE44" s="13">
        <v>3630.1</v>
      </c>
      <c r="BF44" s="11">
        <v>5</v>
      </c>
      <c r="BG44" s="11">
        <v>69</v>
      </c>
      <c r="BH44" s="13">
        <v>1312.63</v>
      </c>
      <c r="BI44" s="11">
        <v>5</v>
      </c>
      <c r="BJ44" s="12">
        <v>1.8261</v>
      </c>
      <c r="BK44" s="12">
        <v>1.7655</v>
      </c>
      <c r="BL44" s="11">
        <v>88</v>
      </c>
      <c r="BM44" s="13">
        <v>1785.81</v>
      </c>
      <c r="BN44" s="11">
        <v>5</v>
      </c>
      <c r="BO44" s="11">
        <v>105</v>
      </c>
      <c r="BP44" s="13">
        <v>2179.5</v>
      </c>
      <c r="BQ44" s="11">
        <v>5</v>
      </c>
      <c r="BR44" s="12">
        <v>-0.1619</v>
      </c>
      <c r="BS44" s="12">
        <v>-0.1806</v>
      </c>
      <c r="BT44" s="11"/>
      <c r="BU44" s="13"/>
      <c r="BV44" s="11"/>
      <c r="BW44" s="11"/>
      <c r="BX44" s="13"/>
      <c r="BY44" s="11"/>
      <c r="BZ44" s="12"/>
      <c r="CA44" s="12"/>
      <c r="CB44" s="11">
        <v>44</v>
      </c>
      <c r="CC44" s="13">
        <v>859.38</v>
      </c>
      <c r="CD44" s="11">
        <v>5</v>
      </c>
      <c r="CE44" s="11">
        <v>24</v>
      </c>
      <c r="CF44" s="13">
        <v>482.82</v>
      </c>
      <c r="CG44" s="11">
        <v>5</v>
      </c>
      <c r="CH44" s="12">
        <v>0.8333</v>
      </c>
      <c r="CI44" s="12">
        <v>0.7799</v>
      </c>
      <c r="CJ44" s="11">
        <v>6</v>
      </c>
      <c r="CK44" s="13">
        <v>110.58</v>
      </c>
      <c r="CL44" s="11">
        <v>3</v>
      </c>
      <c r="CM44" s="11">
        <v>29</v>
      </c>
      <c r="CN44" s="13">
        <v>534.47</v>
      </c>
      <c r="CO44" s="11">
        <v>3</v>
      </c>
      <c r="CP44" s="12">
        <v>-0.7931</v>
      </c>
      <c r="CQ44" s="12">
        <v>-0.7931</v>
      </c>
      <c r="CR44" s="11">
        <v>4</v>
      </c>
      <c r="CS44" s="13">
        <v>88.45</v>
      </c>
      <c r="CT44" s="11"/>
      <c r="CU44" s="11">
        <v>143</v>
      </c>
      <c r="CV44" s="13">
        <v>3128.73</v>
      </c>
      <c r="CW44" s="11">
        <v>5</v>
      </c>
      <c r="CX44" s="12">
        <v>-0.972</v>
      </c>
      <c r="CY44" s="12">
        <v>-0.9717</v>
      </c>
      <c r="CZ44" s="11"/>
      <c r="DA44" s="13"/>
      <c r="DB44" s="11">
        <v>2</v>
      </c>
      <c r="DC44" s="11"/>
      <c r="DD44" s="13"/>
      <c r="DE44" s="11">
        <v>2</v>
      </c>
      <c r="DF44" s="12"/>
      <c r="DG44" s="12"/>
      <c r="DH44" s="11"/>
      <c r="DI44" s="13"/>
      <c r="DJ44" s="11"/>
      <c r="DK44" s="11"/>
      <c r="DL44" s="13"/>
      <c r="DM44" s="11"/>
      <c r="DN44" s="12"/>
      <c r="DO44" s="12"/>
      <c r="DP44" s="11"/>
      <c r="DQ44" s="13"/>
      <c r="DR44" s="11"/>
      <c r="DS44" s="11"/>
      <c r="DT44" s="13"/>
      <c r="DU44" s="11"/>
      <c r="DV44" s="12"/>
      <c r="DW44" s="12"/>
      <c r="DX44" s="11"/>
      <c r="DY44" s="13"/>
      <c r="DZ44" s="11"/>
      <c r="EA44" s="11"/>
      <c r="EB44" s="13"/>
      <c r="EC44" s="11"/>
      <c r="ED44" s="12"/>
      <c r="EE44" s="12"/>
      <c r="EF44" s="11"/>
      <c r="EG44" s="13"/>
      <c r="EH44" s="11"/>
      <c r="EI44" s="11"/>
      <c r="EJ44" s="13"/>
      <c r="EK44" s="11"/>
      <c r="EL44" s="12"/>
      <c r="EM44" s="12"/>
      <c r="EN44" s="11"/>
      <c r="EO44" s="13"/>
      <c r="EP44" s="11"/>
      <c r="EQ44" s="11"/>
      <c r="ER44" s="13"/>
      <c r="ES44" s="11"/>
      <c r="ET44" s="12"/>
      <c r="EU44" s="12"/>
      <c r="EV44" s="11"/>
      <c r="EW44" s="13"/>
      <c r="EX44" s="11"/>
      <c r="EY44" s="11"/>
      <c r="EZ44" s="13"/>
      <c r="FA44" s="11"/>
      <c r="FB44" s="12"/>
      <c r="FC44" s="12"/>
      <c r="FD44" s="11"/>
      <c r="FE44" s="13"/>
      <c r="FF44" s="11"/>
      <c r="FG44" s="11"/>
      <c r="FH44" s="13"/>
      <c r="FI44" s="11"/>
      <c r="FJ44" s="12"/>
      <c r="FK44" s="12"/>
      <c r="FL44" s="11">
        <v>8</v>
      </c>
      <c r="FM44" s="13">
        <v>158.96</v>
      </c>
      <c r="FN44" s="11">
        <v>3</v>
      </c>
      <c r="FO44" s="11">
        <v>10</v>
      </c>
      <c r="FP44" s="13">
        <v>232.66</v>
      </c>
      <c r="FQ44" s="11">
        <v>3</v>
      </c>
      <c r="FR44" s="12">
        <v>-0.2</v>
      </c>
      <c r="FS44" s="12">
        <v>-0.3168</v>
      </c>
      <c r="FT44" s="11"/>
      <c r="FU44" s="13"/>
      <c r="FV44" s="11">
        <v>5</v>
      </c>
      <c r="FW44" s="11">
        <v>12</v>
      </c>
      <c r="FX44" s="13">
        <v>451.88</v>
      </c>
      <c r="FY44" s="11">
        <v>5</v>
      </c>
      <c r="FZ44" s="12"/>
      <c r="GA44" s="12"/>
      <c r="GB44" s="11"/>
      <c r="GC44" s="13"/>
      <c r="GD44" s="11"/>
      <c r="GE44" s="11"/>
      <c r="GF44" s="13"/>
      <c r="GG44" s="11"/>
      <c r="GH44" s="12"/>
      <c r="GI44" s="12"/>
      <c r="GJ44" s="11"/>
      <c r="GK44" s="13"/>
      <c r="GL44" s="11"/>
      <c r="GM44" s="11"/>
      <c r="GN44" s="13"/>
      <c r="GO44" s="11"/>
      <c r="GP44" s="12"/>
      <c r="GQ44" s="12"/>
      <c r="GR44" s="11"/>
      <c r="GS44" s="13"/>
      <c r="GT44" s="11">
        <v>5</v>
      </c>
      <c r="GU44" s="11"/>
      <c r="GV44" s="13"/>
      <c r="GW44" s="11">
        <v>3</v>
      </c>
      <c r="GX44" s="12"/>
      <c r="GY44" s="12"/>
      <c r="GZ44" s="11"/>
      <c r="HA44" s="13"/>
      <c r="HB44" s="11"/>
      <c r="HC44" s="11"/>
      <c r="HD44" s="13"/>
      <c r="HE44" s="11"/>
      <c r="HF44" s="12"/>
      <c r="HG44" s="12"/>
      <c r="HH44" s="11"/>
      <c r="HI44" s="13"/>
      <c r="HJ44" s="11">
        <v>2</v>
      </c>
      <c r="HK44" s="11"/>
      <c r="HL44" s="13"/>
      <c r="HM44" s="11"/>
      <c r="HN44" s="12"/>
      <c r="HO44" s="12"/>
      <c r="HP44" s="11"/>
      <c r="HQ44" s="13"/>
      <c r="HR44" s="11"/>
      <c r="HS44" s="11"/>
      <c r="HT44" s="13"/>
      <c r="HU44" s="11"/>
      <c r="HV44" s="12"/>
      <c r="HW44" s="12"/>
      <c r="HX44" s="11"/>
      <c r="HY44" s="13"/>
      <c r="HZ44" s="11"/>
      <c r="IA44" s="11"/>
      <c r="IB44" s="13"/>
      <c r="IC44" s="11"/>
      <c r="ID44" s="12"/>
      <c r="IE44" s="12"/>
      <c r="IF44" s="11"/>
      <c r="IG44" s="13"/>
      <c r="IH44" s="11"/>
      <c r="II44" s="11"/>
      <c r="IJ44" s="13"/>
      <c r="IK44" s="11"/>
      <c r="IL44" s="12"/>
      <c r="IM44" s="12"/>
      <c r="IN44" s="11"/>
      <c r="IO44" s="13"/>
      <c r="IP44" s="11">
        <v>2</v>
      </c>
      <c r="IQ44" s="11"/>
      <c r="IR44" s="13"/>
      <c r="IS44" s="11">
        <v>2</v>
      </c>
      <c r="IT44" s="12"/>
      <c r="IU44" s="12"/>
      <c r="IV44" s="11"/>
      <c r="IW44" s="13"/>
      <c r="IX44" s="11"/>
      <c r="IY44" s="11"/>
      <c r="IZ44" s="13"/>
      <c r="JA44" s="11"/>
      <c r="JB44" s="12"/>
      <c r="JC44" s="12"/>
      <c r="JD44" s="11"/>
      <c r="JE44" s="13"/>
      <c r="JF44" s="11"/>
      <c r="JG44" s="11"/>
      <c r="JH44" s="13"/>
      <c r="JI44" s="11"/>
      <c r="JJ44" s="12"/>
      <c r="JK44" s="12"/>
      <c r="JL44" s="11"/>
      <c r="JM44" s="13"/>
      <c r="JN44" s="11"/>
      <c r="JO44" s="11"/>
      <c r="JP44" s="13"/>
      <c r="JQ44" s="11"/>
      <c r="JR44" s="12"/>
      <c r="JS44" s="12"/>
      <c r="JT44" s="11"/>
      <c r="JU44" s="13"/>
      <c r="JV44" s="11"/>
      <c r="JW44" s="11"/>
      <c r="JX44" s="13"/>
      <c r="JY44" s="11"/>
      <c r="JZ44" s="12"/>
      <c r="KA44" s="12"/>
      <c r="KB44" s="11"/>
      <c r="KC44" s="13"/>
      <c r="KD44" s="11"/>
      <c r="KE44" s="11"/>
      <c r="KF44" s="13"/>
      <c r="KG44" s="11"/>
      <c r="KH44" s="12"/>
      <c r="KI44" s="12"/>
      <c r="KJ44" s="11"/>
      <c r="KK44" s="13"/>
      <c r="KL44" s="11"/>
      <c r="KM44" s="11"/>
      <c r="KN44" s="13"/>
      <c r="KO44" s="11"/>
      <c r="KP44" s="12"/>
      <c r="KQ44" s="12"/>
      <c r="KR44" s="11">
        <v>774</v>
      </c>
      <c r="KS44" s="11"/>
      <c r="KT44" s="11"/>
      <c r="KU44" s="11"/>
      <c r="KV44" s="11"/>
      <c r="KW44" s="11"/>
      <c r="KX44" s="11"/>
      <c r="KY44" s="11"/>
      <c r="KZ44" s="11"/>
      <c r="LA44" s="11"/>
      <c r="LB44" s="11"/>
      <c r="LC44" s="11"/>
      <c r="LD44" s="11"/>
      <c r="LE44" s="11"/>
      <c r="LF44" s="11"/>
      <c r="LG44" s="11"/>
      <c r="LH44" s="11"/>
      <c r="LI44" s="11"/>
      <c r="LJ44" s="11"/>
      <c r="LK44" s="11"/>
      <c r="LL44" s="11"/>
      <c r="LM44" s="11"/>
      <c r="LN44" s="11"/>
      <c r="LO44" s="11">
        <v>232</v>
      </c>
      <c r="LP44" s="11"/>
      <c r="LQ44" s="11"/>
      <c r="LR44" s="11"/>
      <c r="LS44" s="11"/>
      <c r="LT44" s="11"/>
      <c r="LU44" s="11"/>
      <c r="LV44" s="11"/>
      <c r="LW44" s="11"/>
      <c r="LX44" s="11"/>
      <c r="LY44" s="11"/>
      <c r="LZ44" s="11"/>
      <c r="MA44" s="11"/>
      <c r="MB44" s="11"/>
      <c r="MC44" s="11"/>
      <c r="MD44" s="11"/>
      <c r="ME44" s="11"/>
      <c r="MF44" s="11"/>
      <c r="MG44" s="11"/>
      <c r="MH44" s="11"/>
      <c r="MI44" s="11"/>
      <c r="MJ44" s="11"/>
      <c r="MK44" s="11"/>
      <c r="ML44" s="11">
        <v>72</v>
      </c>
      <c r="MM44" s="11"/>
      <c r="MN44" s="11"/>
      <c r="MO44" s="11"/>
      <c r="MP44" s="11"/>
      <c r="MQ44" s="11"/>
      <c r="MR44" s="11"/>
      <c r="MS44" s="11"/>
      <c r="MT44" s="11"/>
      <c r="MU44" s="11"/>
      <c r="MV44" s="11"/>
      <c r="MW44" s="11"/>
      <c r="MX44" s="11"/>
      <c r="MY44" s="11"/>
      <c r="MZ44" s="11"/>
      <c r="NA44" s="11"/>
      <c r="NB44" s="11"/>
      <c r="NC44" s="11"/>
      <c r="ND44" s="11"/>
      <c r="NE44" s="11"/>
      <c r="NF44" s="11"/>
      <c r="NG44" s="11"/>
      <c r="NH44" s="11"/>
      <c r="NI44" s="11">
        <v>80</v>
      </c>
      <c r="NJ44" s="11"/>
      <c r="NK44" s="11"/>
      <c r="NL44" s="11"/>
      <c r="NM44" s="11"/>
      <c r="NN44" s="11"/>
      <c r="NO44" s="11">
        <v>152</v>
      </c>
      <c r="NP44" s="11"/>
      <c r="NQ44" s="11"/>
      <c r="NR44" s="11"/>
      <c r="NS44" s="11"/>
      <c r="NT44" s="11"/>
    </row>
    <row r="45">
      <c r="A45" s="10" t="s">
        <v>149</v>
      </c>
      <c r="B45" s="10" t="s">
        <v>174</v>
      </c>
      <c r="C45" s="10" t="s">
        <v>151</v>
      </c>
      <c r="D45" s="11">
        <v>589</v>
      </c>
      <c r="E45" s="11">
        <f>=ROUNDDOWN(7.95945945945946,0)</f>
      </c>
      <c r="F45" s="11">
        <v>1760</v>
      </c>
      <c r="G45" s="12">
        <v>0.871</v>
      </c>
      <c r="H45" s="11"/>
      <c r="I45" s="11">
        <f>=ROUNDDOWN({0},0)</f>
      </c>
      <c r="J45" s="11"/>
      <c r="K45" s="12"/>
      <c r="L45" s="11">
        <v>3278</v>
      </c>
      <c r="M45" s="13">
        <v>303993.64</v>
      </c>
      <c r="N45" s="11">
        <v>15</v>
      </c>
      <c r="O45" s="14">
        <v>20266.24</v>
      </c>
      <c r="P45" s="11">
        <v>4326</v>
      </c>
      <c r="Q45" s="13">
        <v>401878.73</v>
      </c>
      <c r="R45" s="11">
        <v>15</v>
      </c>
      <c r="S45" s="14">
        <v>26791.92</v>
      </c>
      <c r="T45" s="12">
        <v>-0.2423</v>
      </c>
      <c r="U45" s="12">
        <v>-0.2436</v>
      </c>
      <c r="V45" s="12"/>
      <c r="W45" s="12">
        <v>-0.2436</v>
      </c>
      <c r="X45" s="11">
        <v>222</v>
      </c>
      <c r="Y45" s="13">
        <v>21884.34</v>
      </c>
      <c r="Z45" s="11">
        <v>8</v>
      </c>
      <c r="AA45" s="11">
        <v>240</v>
      </c>
      <c r="AB45" s="13">
        <v>24285.13</v>
      </c>
      <c r="AC45" s="11">
        <v>7</v>
      </c>
      <c r="AD45" s="12">
        <v>-0.075</v>
      </c>
      <c r="AE45" s="12">
        <v>-0.0989</v>
      </c>
      <c r="AF45" s="11">
        <v>285</v>
      </c>
      <c r="AG45" s="13">
        <v>27141.94</v>
      </c>
      <c r="AH45" s="11">
        <v>15</v>
      </c>
      <c r="AI45" s="11">
        <v>210</v>
      </c>
      <c r="AJ45" s="13">
        <v>19561.79</v>
      </c>
      <c r="AK45" s="11">
        <v>15</v>
      </c>
      <c r="AL45" s="12">
        <v>0.3571</v>
      </c>
      <c r="AM45" s="12">
        <v>0.3875</v>
      </c>
      <c r="AN45" s="11">
        <v>852</v>
      </c>
      <c r="AO45" s="13">
        <v>80028.13</v>
      </c>
      <c r="AP45" s="11">
        <v>15</v>
      </c>
      <c r="AQ45" s="11">
        <v>1655</v>
      </c>
      <c r="AR45" s="13">
        <v>155806.05</v>
      </c>
      <c r="AS45" s="11">
        <v>12</v>
      </c>
      <c r="AT45" s="12">
        <v>-0.4852</v>
      </c>
      <c r="AU45" s="12">
        <v>-0.4864</v>
      </c>
      <c r="AV45" s="11">
        <v>322</v>
      </c>
      <c r="AW45" s="13">
        <v>30197.45</v>
      </c>
      <c r="AX45" s="11">
        <v>15</v>
      </c>
      <c r="AY45" s="11">
        <v>353</v>
      </c>
      <c r="AZ45" s="13">
        <v>33497.25</v>
      </c>
      <c r="BA45" s="11">
        <v>15</v>
      </c>
      <c r="BB45" s="12">
        <v>-0.0878</v>
      </c>
      <c r="BC45" s="12">
        <v>-0.0985</v>
      </c>
      <c r="BD45" s="11">
        <v>708</v>
      </c>
      <c r="BE45" s="13">
        <v>60952.16</v>
      </c>
      <c r="BF45" s="11">
        <v>15</v>
      </c>
      <c r="BG45" s="11">
        <v>291</v>
      </c>
      <c r="BH45" s="13">
        <v>24526.91</v>
      </c>
      <c r="BI45" s="11">
        <v>15</v>
      </c>
      <c r="BJ45" s="12">
        <v>1.433</v>
      </c>
      <c r="BK45" s="12">
        <v>1.4851</v>
      </c>
      <c r="BL45" s="11">
        <v>508</v>
      </c>
      <c r="BM45" s="13">
        <v>46974.54</v>
      </c>
      <c r="BN45" s="11">
        <v>15</v>
      </c>
      <c r="BO45" s="11">
        <v>758</v>
      </c>
      <c r="BP45" s="13">
        <v>70687.25</v>
      </c>
      <c r="BQ45" s="11">
        <v>15</v>
      </c>
      <c r="BR45" s="12">
        <v>-0.3298</v>
      </c>
      <c r="BS45" s="12">
        <v>-0.3355</v>
      </c>
      <c r="BT45" s="11">
        <v>24</v>
      </c>
      <c r="BU45" s="13">
        <v>2020.77</v>
      </c>
      <c r="BV45" s="11"/>
      <c r="BW45" s="11">
        <v>18</v>
      </c>
      <c r="BX45" s="13">
        <v>1520.67</v>
      </c>
      <c r="BY45" s="11">
        <v>3</v>
      </c>
      <c r="BZ45" s="12">
        <v>0.3333</v>
      </c>
      <c r="CA45" s="12">
        <v>0.3289</v>
      </c>
      <c r="CB45" s="11">
        <v>235</v>
      </c>
      <c r="CC45" s="13">
        <v>22038.34</v>
      </c>
      <c r="CD45" s="11">
        <v>15</v>
      </c>
      <c r="CE45" s="11">
        <v>142</v>
      </c>
      <c r="CF45" s="13">
        <v>13194.65</v>
      </c>
      <c r="CG45" s="11">
        <v>15</v>
      </c>
      <c r="CH45" s="12">
        <v>0.6549</v>
      </c>
      <c r="CI45" s="12">
        <v>0.6702</v>
      </c>
      <c r="CJ45" s="11">
        <v>20</v>
      </c>
      <c r="CK45" s="13">
        <v>1960.26</v>
      </c>
      <c r="CL45" s="11">
        <v>7</v>
      </c>
      <c r="CM45" s="11">
        <v>30</v>
      </c>
      <c r="CN45" s="13">
        <v>3145.72</v>
      </c>
      <c r="CO45" s="11">
        <v>7</v>
      </c>
      <c r="CP45" s="12">
        <v>-0.3333</v>
      </c>
      <c r="CQ45" s="12">
        <v>-0.3768</v>
      </c>
      <c r="CR45" s="11">
        <v>27</v>
      </c>
      <c r="CS45" s="13">
        <v>2532.06</v>
      </c>
      <c r="CT45" s="11"/>
      <c r="CU45" s="11">
        <v>533</v>
      </c>
      <c r="CV45" s="13">
        <v>44896.73</v>
      </c>
      <c r="CW45" s="11">
        <v>14</v>
      </c>
      <c r="CX45" s="12">
        <v>-0.9493</v>
      </c>
      <c r="CY45" s="12">
        <v>-0.9436</v>
      </c>
      <c r="CZ45" s="11">
        <v>3</v>
      </c>
      <c r="DA45" s="13">
        <v>310.92</v>
      </c>
      <c r="DB45" s="11">
        <v>8</v>
      </c>
      <c r="DC45" s="11"/>
      <c r="DD45" s="13"/>
      <c r="DE45" s="11">
        <v>8</v>
      </c>
      <c r="DF45" s="12"/>
      <c r="DG45" s="12"/>
      <c r="DH45" s="11"/>
      <c r="DI45" s="13"/>
      <c r="DJ45" s="11"/>
      <c r="DK45" s="11"/>
      <c r="DL45" s="13"/>
      <c r="DM45" s="11"/>
      <c r="DN45" s="12"/>
      <c r="DO45" s="12"/>
      <c r="DP45" s="11"/>
      <c r="DQ45" s="13"/>
      <c r="DR45" s="11"/>
      <c r="DS45" s="11"/>
      <c r="DT45" s="13"/>
      <c r="DU45" s="11"/>
      <c r="DV45" s="12"/>
      <c r="DW45" s="12"/>
      <c r="DX45" s="11"/>
      <c r="DY45" s="13"/>
      <c r="DZ45" s="11"/>
      <c r="EA45" s="11"/>
      <c r="EB45" s="13"/>
      <c r="EC45" s="11"/>
      <c r="ED45" s="12"/>
      <c r="EE45" s="12"/>
      <c r="EF45" s="11"/>
      <c r="EG45" s="13"/>
      <c r="EH45" s="11"/>
      <c r="EI45" s="11"/>
      <c r="EJ45" s="13"/>
      <c r="EK45" s="11"/>
      <c r="EL45" s="12"/>
      <c r="EM45" s="12"/>
      <c r="EN45" s="11"/>
      <c r="EO45" s="13"/>
      <c r="EP45" s="11"/>
      <c r="EQ45" s="11"/>
      <c r="ER45" s="13"/>
      <c r="ES45" s="11"/>
      <c r="ET45" s="12"/>
      <c r="EU45" s="12"/>
      <c r="EV45" s="11">
        <v>25</v>
      </c>
      <c r="EW45" s="13">
        <v>2807.78</v>
      </c>
      <c r="EX45" s="11">
        <v>7</v>
      </c>
      <c r="EY45" s="11">
        <v>33</v>
      </c>
      <c r="EZ45" s="13">
        <v>3644.08</v>
      </c>
      <c r="FA45" s="11">
        <v>2</v>
      </c>
      <c r="FB45" s="12">
        <v>-0.2424</v>
      </c>
      <c r="FC45" s="12">
        <v>-0.2295</v>
      </c>
      <c r="FD45" s="11"/>
      <c r="FE45" s="13"/>
      <c r="FF45" s="11"/>
      <c r="FG45" s="11"/>
      <c r="FH45" s="13"/>
      <c r="FI45" s="11"/>
      <c r="FJ45" s="12"/>
      <c r="FK45" s="12"/>
      <c r="FL45" s="11">
        <v>43</v>
      </c>
      <c r="FM45" s="13">
        <v>4684.8</v>
      </c>
      <c r="FN45" s="11">
        <v>6</v>
      </c>
      <c r="FO45" s="11">
        <v>53</v>
      </c>
      <c r="FP45" s="13">
        <v>5803.08</v>
      </c>
      <c r="FQ45" s="11">
        <v>6</v>
      </c>
      <c r="FR45" s="12">
        <v>-0.1887</v>
      </c>
      <c r="FS45" s="12">
        <v>-0.1927</v>
      </c>
      <c r="FT45" s="11">
        <v>1</v>
      </c>
      <c r="FU45" s="13">
        <v>149.99</v>
      </c>
      <c r="FV45" s="11">
        <v>15</v>
      </c>
      <c r="FW45" s="11">
        <v>3</v>
      </c>
      <c r="FX45" s="13">
        <v>578.47</v>
      </c>
      <c r="FY45" s="11">
        <v>15</v>
      </c>
      <c r="FZ45" s="12">
        <v>-0.6667</v>
      </c>
      <c r="GA45" s="12">
        <v>-0.7407</v>
      </c>
      <c r="GB45" s="11"/>
      <c r="GC45" s="13"/>
      <c r="GD45" s="11">
        <v>4</v>
      </c>
      <c r="GE45" s="11"/>
      <c r="GF45" s="13"/>
      <c r="GG45" s="11">
        <v>4</v>
      </c>
      <c r="GH45" s="12"/>
      <c r="GI45" s="12"/>
      <c r="GJ45" s="11"/>
      <c r="GK45" s="13"/>
      <c r="GL45" s="11"/>
      <c r="GM45" s="11"/>
      <c r="GN45" s="13"/>
      <c r="GO45" s="11"/>
      <c r="GP45" s="12"/>
      <c r="GQ45" s="12"/>
      <c r="GR45" s="11">
        <v>2</v>
      </c>
      <c r="GS45" s="13">
        <v>208.89</v>
      </c>
      <c r="GT45" s="11">
        <v>11</v>
      </c>
      <c r="GU45" s="11">
        <v>3</v>
      </c>
      <c r="GV45" s="13">
        <v>320.8</v>
      </c>
      <c r="GW45" s="11">
        <v>6</v>
      </c>
      <c r="GX45" s="12">
        <v>-0.3333</v>
      </c>
      <c r="GY45" s="12">
        <v>-0.3488</v>
      </c>
      <c r="GZ45" s="11"/>
      <c r="HA45" s="13"/>
      <c r="HB45" s="11"/>
      <c r="HC45" s="11"/>
      <c r="HD45" s="13"/>
      <c r="HE45" s="11"/>
      <c r="HF45" s="12"/>
      <c r="HG45" s="12"/>
      <c r="HH45" s="11">
        <v>1</v>
      </c>
      <c r="HI45" s="13">
        <v>101.27</v>
      </c>
      <c r="HJ45" s="11">
        <v>7</v>
      </c>
      <c r="HK45" s="11">
        <v>3</v>
      </c>
      <c r="HL45" s="13">
        <v>325.1</v>
      </c>
      <c r="HM45" s="11">
        <v>2</v>
      </c>
      <c r="HN45" s="12">
        <v>-0.6667</v>
      </c>
      <c r="HO45" s="12">
        <v>-0.6885</v>
      </c>
      <c r="HP45" s="11"/>
      <c r="HQ45" s="13"/>
      <c r="HR45" s="11"/>
      <c r="HS45" s="11"/>
      <c r="HT45" s="13"/>
      <c r="HU45" s="11"/>
      <c r="HV45" s="12"/>
      <c r="HW45" s="12"/>
      <c r="HX45" s="11"/>
      <c r="HY45" s="13"/>
      <c r="HZ45" s="11"/>
      <c r="IA45" s="11"/>
      <c r="IB45" s="13"/>
      <c r="IC45" s="11"/>
      <c r="ID45" s="12"/>
      <c r="IE45" s="12"/>
      <c r="IF45" s="11"/>
      <c r="IG45" s="13"/>
      <c r="IH45" s="11"/>
      <c r="II45" s="11"/>
      <c r="IJ45" s="13"/>
      <c r="IK45" s="11"/>
      <c r="IL45" s="12"/>
      <c r="IM45" s="12"/>
      <c r="IN45" s="11"/>
      <c r="IO45" s="13"/>
      <c r="IP45" s="11">
        <v>6</v>
      </c>
      <c r="IQ45" s="11">
        <v>1</v>
      </c>
      <c r="IR45" s="13">
        <v>85.05</v>
      </c>
      <c r="IS45" s="11">
        <v>6</v>
      </c>
      <c r="IT45" s="12"/>
      <c r="IU45" s="12"/>
      <c r="IV45" s="11"/>
      <c r="IW45" s="13"/>
      <c r="IX45" s="11"/>
      <c r="IY45" s="11"/>
      <c r="IZ45" s="13"/>
      <c r="JA45" s="11"/>
      <c r="JB45" s="12"/>
      <c r="JC45" s="12"/>
      <c r="JD45" s="11"/>
      <c r="JE45" s="13"/>
      <c r="JF45" s="11"/>
      <c r="JG45" s="11"/>
      <c r="JH45" s="13"/>
      <c r="JI45" s="11"/>
      <c r="JJ45" s="12"/>
      <c r="JK45" s="12"/>
      <c r="JL45" s="11"/>
      <c r="JM45" s="13"/>
      <c r="JN45" s="11"/>
      <c r="JO45" s="11"/>
      <c r="JP45" s="13"/>
      <c r="JQ45" s="11"/>
      <c r="JR45" s="12"/>
      <c r="JS45" s="12"/>
      <c r="JT45" s="11"/>
      <c r="JU45" s="13"/>
      <c r="JV45" s="11"/>
      <c r="JW45" s="11"/>
      <c r="JX45" s="13"/>
      <c r="JY45" s="11"/>
      <c r="JZ45" s="12"/>
      <c r="KA45" s="12"/>
      <c r="KB45" s="11"/>
      <c r="KC45" s="13"/>
      <c r="KD45" s="11"/>
      <c r="KE45" s="11"/>
      <c r="KF45" s="13"/>
      <c r="KG45" s="11"/>
      <c r="KH45" s="12"/>
      <c r="KI45" s="12"/>
      <c r="KJ45" s="11"/>
      <c r="KK45" s="13"/>
      <c r="KL45" s="11"/>
      <c r="KM45" s="11"/>
      <c r="KN45" s="13"/>
      <c r="KO45" s="11"/>
      <c r="KP45" s="12"/>
      <c r="KQ45" s="12"/>
      <c r="KR45" s="11">
        <v>589</v>
      </c>
      <c r="KS45" s="11"/>
      <c r="KT45" s="11"/>
      <c r="KU45" s="11"/>
      <c r="KV45" s="11"/>
      <c r="KW45" s="11"/>
      <c r="KX45" s="11"/>
      <c r="KY45" s="11"/>
      <c r="KZ45" s="11"/>
      <c r="LA45" s="11"/>
      <c r="LB45" s="11"/>
      <c r="LC45" s="11"/>
      <c r="LD45" s="11"/>
      <c r="LE45" s="11"/>
      <c r="LF45" s="11"/>
      <c r="LG45" s="11"/>
      <c r="LH45" s="11"/>
      <c r="LI45" s="11"/>
      <c r="LJ45" s="11"/>
      <c r="LK45" s="11"/>
      <c r="LL45" s="11"/>
      <c r="LM45" s="11"/>
      <c r="LN45" s="11"/>
      <c r="LO45" s="11">
        <v>150</v>
      </c>
      <c r="LP45" s="11">
        <v>230</v>
      </c>
      <c r="LQ45" s="11"/>
      <c r="LR45" s="11"/>
      <c r="LS45" s="11"/>
      <c r="LT45" s="11"/>
      <c r="LU45" s="11"/>
      <c r="LV45" s="11"/>
      <c r="LW45" s="11">
        <v>50</v>
      </c>
      <c r="LX45" s="11"/>
      <c r="LY45" s="11"/>
      <c r="LZ45" s="11"/>
      <c r="MA45" s="11"/>
      <c r="MB45" s="11"/>
      <c r="MC45" s="11"/>
      <c r="MD45" s="11"/>
      <c r="ME45" s="11"/>
      <c r="MF45" s="11"/>
      <c r="MG45" s="11"/>
      <c r="MH45" s="11"/>
      <c r="MI45" s="11"/>
      <c r="MJ45" s="11">
        <v>60</v>
      </c>
      <c r="MK45" s="11"/>
      <c r="ML45" s="11">
        <v>355</v>
      </c>
      <c r="MM45" s="11"/>
      <c r="MN45" s="11"/>
      <c r="MO45" s="11"/>
      <c r="MP45" s="11"/>
      <c r="MQ45" s="11">
        <v>35</v>
      </c>
      <c r="MR45" s="11">
        <v>90</v>
      </c>
      <c r="MS45" s="11"/>
      <c r="MT45" s="11"/>
      <c r="MU45" s="11"/>
      <c r="MV45" s="11"/>
      <c r="MW45" s="11"/>
      <c r="MX45" s="11"/>
      <c r="MY45" s="11"/>
      <c r="MZ45" s="11"/>
      <c r="NA45" s="11"/>
      <c r="NB45" s="11"/>
      <c r="NC45" s="11">
        <v>115</v>
      </c>
      <c r="ND45" s="11"/>
      <c r="NE45" s="11"/>
      <c r="NF45" s="11"/>
      <c r="NG45" s="11"/>
      <c r="NH45" s="11"/>
      <c r="NI45" s="11">
        <v>290</v>
      </c>
      <c r="NJ45" s="11"/>
      <c r="NK45" s="11">
        <v>195</v>
      </c>
      <c r="NL45" s="11"/>
      <c r="NM45" s="11"/>
      <c r="NN45" s="11"/>
      <c r="NO45" s="11"/>
      <c r="NP45" s="11"/>
      <c r="NQ45" s="11"/>
      <c r="NR45" s="11">
        <v>190</v>
      </c>
      <c r="NS45" s="11"/>
      <c r="NT45" s="11"/>
    </row>
    <row r="46">
      <c r="A46" s="10" t="s">
        <v>149</v>
      </c>
      <c r="B46" s="10" t="s">
        <v>174</v>
      </c>
      <c r="C46" s="10" t="s">
        <v>153</v>
      </c>
      <c r="D46" s="11">
        <v>530</v>
      </c>
      <c r="E46" s="11">
        <f>=ROUNDDOWN(8.04248861911988,0)</f>
      </c>
      <c r="F46" s="11">
        <v>1022</v>
      </c>
      <c r="G46" s="12">
        <v>0.9183</v>
      </c>
      <c r="H46" s="11"/>
      <c r="I46" s="11">
        <f>=ROUNDDOWN({0},0)</f>
      </c>
      <c r="J46" s="11"/>
      <c r="K46" s="12"/>
      <c r="L46" s="11">
        <v>2759</v>
      </c>
      <c r="M46" s="13">
        <v>200773.96</v>
      </c>
      <c r="N46" s="11">
        <v>15</v>
      </c>
      <c r="O46" s="14">
        <v>13384.93</v>
      </c>
      <c r="P46" s="11">
        <v>3321</v>
      </c>
      <c r="Q46" s="13">
        <v>258067.59</v>
      </c>
      <c r="R46" s="11">
        <v>17</v>
      </c>
      <c r="S46" s="14">
        <v>15180.45</v>
      </c>
      <c r="T46" s="12">
        <v>-0.1692</v>
      </c>
      <c r="U46" s="12">
        <v>-0.222</v>
      </c>
      <c r="V46" s="12">
        <v>-0.1176</v>
      </c>
      <c r="W46" s="12">
        <v>-0.1183</v>
      </c>
      <c r="X46" s="11">
        <v>407</v>
      </c>
      <c r="Y46" s="13">
        <v>36807.58</v>
      </c>
      <c r="Z46" s="11">
        <v>10</v>
      </c>
      <c r="AA46" s="11">
        <v>364</v>
      </c>
      <c r="AB46" s="13">
        <v>32710.06</v>
      </c>
      <c r="AC46" s="11">
        <v>12</v>
      </c>
      <c r="AD46" s="12">
        <v>0.1181</v>
      </c>
      <c r="AE46" s="12">
        <v>0.1253</v>
      </c>
      <c r="AF46" s="11">
        <v>292</v>
      </c>
      <c r="AG46" s="13">
        <v>22768.97</v>
      </c>
      <c r="AH46" s="11">
        <v>15</v>
      </c>
      <c r="AI46" s="11">
        <v>195</v>
      </c>
      <c r="AJ46" s="13">
        <v>15270.37</v>
      </c>
      <c r="AK46" s="11">
        <v>17</v>
      </c>
      <c r="AL46" s="12">
        <v>0.4974</v>
      </c>
      <c r="AM46" s="12">
        <v>0.4911</v>
      </c>
      <c r="AN46" s="11">
        <v>886</v>
      </c>
      <c r="AO46" s="13">
        <v>68487.42</v>
      </c>
      <c r="AP46" s="11">
        <v>14</v>
      </c>
      <c r="AQ46" s="11">
        <v>1259</v>
      </c>
      <c r="AR46" s="13">
        <v>97284.53</v>
      </c>
      <c r="AS46" s="11">
        <v>13</v>
      </c>
      <c r="AT46" s="12">
        <v>-0.2963</v>
      </c>
      <c r="AU46" s="12">
        <v>-0.296</v>
      </c>
      <c r="AV46" s="11">
        <v>133</v>
      </c>
      <c r="AW46" s="13">
        <v>10817.38</v>
      </c>
      <c r="AX46" s="11">
        <v>15</v>
      </c>
      <c r="AY46" s="11">
        <v>172</v>
      </c>
      <c r="AZ46" s="13">
        <v>15125.08</v>
      </c>
      <c r="BA46" s="11">
        <v>17</v>
      </c>
      <c r="BB46" s="12">
        <v>-0.2267</v>
      </c>
      <c r="BC46" s="12">
        <v>-0.2848</v>
      </c>
      <c r="BD46" s="11">
        <v>401</v>
      </c>
      <c r="BE46" s="13">
        <v>24102.5</v>
      </c>
      <c r="BF46" s="11">
        <v>15</v>
      </c>
      <c r="BG46" s="11">
        <v>223</v>
      </c>
      <c r="BH46" s="13">
        <v>14175.29</v>
      </c>
      <c r="BI46" s="11">
        <v>17</v>
      </c>
      <c r="BJ46" s="12">
        <v>0.7982</v>
      </c>
      <c r="BK46" s="12">
        <v>0.7003</v>
      </c>
      <c r="BL46" s="11">
        <v>229</v>
      </c>
      <c r="BM46" s="13">
        <v>16918.15</v>
      </c>
      <c r="BN46" s="11">
        <v>15</v>
      </c>
      <c r="BO46" s="11">
        <v>299</v>
      </c>
      <c r="BP46" s="13">
        <v>23153.14</v>
      </c>
      <c r="BQ46" s="11">
        <v>17</v>
      </c>
      <c r="BR46" s="12">
        <v>-0.2341</v>
      </c>
      <c r="BS46" s="12">
        <v>-0.2693</v>
      </c>
      <c r="BT46" s="11">
        <v>50</v>
      </c>
      <c r="BU46" s="13">
        <v>2633</v>
      </c>
      <c r="BV46" s="11"/>
      <c r="BW46" s="11">
        <v>25</v>
      </c>
      <c r="BX46" s="13">
        <v>1239.94</v>
      </c>
      <c r="BY46" s="11">
        <v>6</v>
      </c>
      <c r="BZ46" s="12">
        <v>1</v>
      </c>
      <c r="CA46" s="12">
        <v>1.1235</v>
      </c>
      <c r="CB46" s="11">
        <v>312</v>
      </c>
      <c r="CC46" s="13">
        <v>14155.53</v>
      </c>
      <c r="CD46" s="11">
        <v>13</v>
      </c>
      <c r="CE46" s="11">
        <v>109</v>
      </c>
      <c r="CF46" s="13">
        <v>8098.19</v>
      </c>
      <c r="CG46" s="11">
        <v>15</v>
      </c>
      <c r="CH46" s="12">
        <v>1.8624</v>
      </c>
      <c r="CI46" s="12">
        <v>0.748</v>
      </c>
      <c r="CJ46" s="11">
        <v>10</v>
      </c>
      <c r="CK46" s="13">
        <v>807.52</v>
      </c>
      <c r="CL46" s="11">
        <v>8</v>
      </c>
      <c r="CM46" s="11">
        <v>23</v>
      </c>
      <c r="CN46" s="13">
        <v>1954.63</v>
      </c>
      <c r="CO46" s="11">
        <v>7</v>
      </c>
      <c r="CP46" s="12">
        <v>-0.5652</v>
      </c>
      <c r="CQ46" s="12">
        <v>-0.5869</v>
      </c>
      <c r="CR46" s="11">
        <v>25</v>
      </c>
      <c r="CS46" s="13">
        <v>2010.91</v>
      </c>
      <c r="CT46" s="11"/>
      <c r="CU46" s="11">
        <v>619</v>
      </c>
      <c r="CV46" s="13">
        <v>46091.31</v>
      </c>
      <c r="CW46" s="11">
        <v>15</v>
      </c>
      <c r="CX46" s="12">
        <v>-0.9596</v>
      </c>
      <c r="CY46" s="12">
        <v>-0.9564</v>
      </c>
      <c r="CZ46" s="11">
        <v>5</v>
      </c>
      <c r="DA46" s="13">
        <v>414.54</v>
      </c>
      <c r="DB46" s="11">
        <v>7</v>
      </c>
      <c r="DC46" s="11">
        <v>14</v>
      </c>
      <c r="DD46" s="13">
        <v>1166.63</v>
      </c>
      <c r="DE46" s="11">
        <v>7</v>
      </c>
      <c r="DF46" s="12">
        <v>-0.6429</v>
      </c>
      <c r="DG46" s="12">
        <v>-0.6447</v>
      </c>
      <c r="DH46" s="11"/>
      <c r="DI46" s="13"/>
      <c r="DJ46" s="11"/>
      <c r="DK46" s="11"/>
      <c r="DL46" s="13"/>
      <c r="DM46" s="11"/>
      <c r="DN46" s="12"/>
      <c r="DO46" s="12"/>
      <c r="DP46" s="11"/>
      <c r="DQ46" s="13"/>
      <c r="DR46" s="11"/>
      <c r="DS46" s="11"/>
      <c r="DT46" s="13"/>
      <c r="DU46" s="11"/>
      <c r="DV46" s="12"/>
      <c r="DW46" s="12"/>
      <c r="DX46" s="11"/>
      <c r="DY46" s="13"/>
      <c r="DZ46" s="11"/>
      <c r="EA46" s="11"/>
      <c r="EB46" s="13"/>
      <c r="EC46" s="11"/>
      <c r="ED46" s="12"/>
      <c r="EE46" s="12"/>
      <c r="EF46" s="11"/>
      <c r="EG46" s="13"/>
      <c r="EH46" s="11"/>
      <c r="EI46" s="11"/>
      <c r="EJ46" s="13"/>
      <c r="EK46" s="11"/>
      <c r="EL46" s="12"/>
      <c r="EM46" s="12"/>
      <c r="EN46" s="11"/>
      <c r="EO46" s="13"/>
      <c r="EP46" s="11"/>
      <c r="EQ46" s="11"/>
      <c r="ER46" s="13"/>
      <c r="ES46" s="11"/>
      <c r="ET46" s="12"/>
      <c r="EU46" s="12"/>
      <c r="EV46" s="11"/>
      <c r="EW46" s="13"/>
      <c r="EX46" s="11">
        <v>3</v>
      </c>
      <c r="EY46" s="11"/>
      <c r="EZ46" s="13"/>
      <c r="FA46" s="11"/>
      <c r="FB46" s="12"/>
      <c r="FC46" s="12"/>
      <c r="FD46" s="11"/>
      <c r="FE46" s="13"/>
      <c r="FF46" s="11"/>
      <c r="FG46" s="11"/>
      <c r="FH46" s="13"/>
      <c r="FI46" s="11"/>
      <c r="FJ46" s="12"/>
      <c r="FK46" s="12"/>
      <c r="FL46" s="11">
        <v>4</v>
      </c>
      <c r="FM46" s="13">
        <v>379.99</v>
      </c>
      <c r="FN46" s="11">
        <v>3</v>
      </c>
      <c r="FO46" s="11">
        <v>6</v>
      </c>
      <c r="FP46" s="13">
        <v>536.32</v>
      </c>
      <c r="FQ46" s="11">
        <v>2</v>
      </c>
      <c r="FR46" s="12">
        <v>-0.3333</v>
      </c>
      <c r="FS46" s="12">
        <v>-0.2915</v>
      </c>
      <c r="FT46" s="11"/>
      <c r="FU46" s="13"/>
      <c r="FV46" s="11">
        <v>15</v>
      </c>
      <c r="FW46" s="11">
        <v>8</v>
      </c>
      <c r="FX46" s="13">
        <v>834.94</v>
      </c>
      <c r="FY46" s="11">
        <v>17</v>
      </c>
      <c r="FZ46" s="12"/>
      <c r="GA46" s="12"/>
      <c r="GB46" s="11"/>
      <c r="GC46" s="13"/>
      <c r="GD46" s="11">
        <v>2</v>
      </c>
      <c r="GE46" s="11">
        <v>3</v>
      </c>
      <c r="GF46" s="13">
        <v>256.62</v>
      </c>
      <c r="GG46" s="11">
        <v>2</v>
      </c>
      <c r="GH46" s="12"/>
      <c r="GI46" s="12"/>
      <c r="GJ46" s="11"/>
      <c r="GK46" s="13"/>
      <c r="GL46" s="11"/>
      <c r="GM46" s="11"/>
      <c r="GN46" s="13"/>
      <c r="GO46" s="11"/>
      <c r="GP46" s="12"/>
      <c r="GQ46" s="12"/>
      <c r="GR46" s="11"/>
      <c r="GS46" s="13"/>
      <c r="GT46" s="11">
        <v>10</v>
      </c>
      <c r="GU46" s="11">
        <v>2</v>
      </c>
      <c r="GV46" s="13">
        <v>170.54</v>
      </c>
      <c r="GW46" s="11">
        <v>6</v>
      </c>
      <c r="GX46" s="12"/>
      <c r="GY46" s="12"/>
      <c r="GZ46" s="11"/>
      <c r="HA46" s="13"/>
      <c r="HB46" s="11"/>
      <c r="HC46" s="11"/>
      <c r="HD46" s="13"/>
      <c r="HE46" s="11"/>
      <c r="HF46" s="12"/>
      <c r="HG46" s="12"/>
      <c r="HH46" s="11">
        <v>5</v>
      </c>
      <c r="HI46" s="13">
        <v>470.47</v>
      </c>
      <c r="HJ46" s="11">
        <v>7</v>
      </c>
      <c r="HK46" s="11"/>
      <c r="HL46" s="13"/>
      <c r="HM46" s="11">
        <v>2</v>
      </c>
      <c r="HN46" s="12"/>
      <c r="HO46" s="12"/>
      <c r="HP46" s="11"/>
      <c r="HQ46" s="13"/>
      <c r="HR46" s="11"/>
      <c r="HS46" s="11"/>
      <c r="HT46" s="13"/>
      <c r="HU46" s="11"/>
      <c r="HV46" s="12"/>
      <c r="HW46" s="12"/>
      <c r="HX46" s="11"/>
      <c r="HY46" s="13"/>
      <c r="HZ46" s="11"/>
      <c r="IA46" s="11"/>
      <c r="IB46" s="13"/>
      <c r="IC46" s="11"/>
      <c r="ID46" s="12"/>
      <c r="IE46" s="12"/>
      <c r="IF46" s="11"/>
      <c r="IG46" s="13"/>
      <c r="IH46" s="11"/>
      <c r="II46" s="11"/>
      <c r="IJ46" s="13"/>
      <c r="IK46" s="11"/>
      <c r="IL46" s="12"/>
      <c r="IM46" s="12"/>
      <c r="IN46" s="11"/>
      <c r="IO46" s="13"/>
      <c r="IP46" s="11">
        <v>6</v>
      </c>
      <c r="IQ46" s="11"/>
      <c r="IR46" s="13"/>
      <c r="IS46" s="11">
        <v>5</v>
      </c>
      <c r="IT46" s="12"/>
      <c r="IU46" s="12"/>
      <c r="IV46" s="11"/>
      <c r="IW46" s="13"/>
      <c r="IX46" s="11"/>
      <c r="IY46" s="11"/>
      <c r="IZ46" s="13"/>
      <c r="JA46" s="11"/>
      <c r="JB46" s="12"/>
      <c r="JC46" s="12"/>
      <c r="JD46" s="11"/>
      <c r="JE46" s="13"/>
      <c r="JF46" s="11"/>
      <c r="JG46" s="11"/>
      <c r="JH46" s="13"/>
      <c r="JI46" s="11"/>
      <c r="JJ46" s="12"/>
      <c r="JK46" s="12"/>
      <c r="JL46" s="11"/>
      <c r="JM46" s="13"/>
      <c r="JN46" s="11"/>
      <c r="JO46" s="11"/>
      <c r="JP46" s="13"/>
      <c r="JQ46" s="11"/>
      <c r="JR46" s="12"/>
      <c r="JS46" s="12"/>
      <c r="JT46" s="11"/>
      <c r="JU46" s="13"/>
      <c r="JV46" s="11"/>
      <c r="JW46" s="11"/>
      <c r="JX46" s="13"/>
      <c r="JY46" s="11"/>
      <c r="JZ46" s="12"/>
      <c r="KA46" s="12"/>
      <c r="KB46" s="11"/>
      <c r="KC46" s="13"/>
      <c r="KD46" s="11"/>
      <c r="KE46" s="11"/>
      <c r="KF46" s="13"/>
      <c r="KG46" s="11"/>
      <c r="KH46" s="12"/>
      <c r="KI46" s="12"/>
      <c r="KJ46" s="11"/>
      <c r="KK46" s="13"/>
      <c r="KL46" s="11"/>
      <c r="KM46" s="11"/>
      <c r="KN46" s="13"/>
      <c r="KO46" s="11"/>
      <c r="KP46" s="12"/>
      <c r="KQ46" s="12"/>
      <c r="KR46" s="11">
        <v>530</v>
      </c>
      <c r="KS46" s="11"/>
      <c r="KT46" s="11"/>
      <c r="KU46" s="11"/>
      <c r="KV46" s="11"/>
      <c r="KW46" s="11"/>
      <c r="KX46" s="11"/>
      <c r="KY46" s="11"/>
      <c r="KZ46" s="11"/>
      <c r="LA46" s="11"/>
      <c r="LB46" s="11"/>
      <c r="LC46" s="11"/>
      <c r="LD46" s="11"/>
      <c r="LE46" s="11"/>
      <c r="LF46" s="11"/>
      <c r="LG46" s="11"/>
      <c r="LH46" s="11"/>
      <c r="LI46" s="11"/>
      <c r="LJ46" s="11"/>
      <c r="LK46" s="11"/>
      <c r="LL46" s="11"/>
      <c r="LM46" s="11"/>
      <c r="LN46" s="11"/>
      <c r="LO46" s="11"/>
      <c r="LP46" s="11">
        <v>155</v>
      </c>
      <c r="LQ46" s="11"/>
      <c r="LR46" s="11"/>
      <c r="LS46" s="11"/>
      <c r="LT46" s="11"/>
      <c r="LU46" s="11"/>
      <c r="LV46" s="11"/>
      <c r="LW46" s="11">
        <v>110</v>
      </c>
      <c r="LX46" s="11"/>
      <c r="LY46" s="11"/>
      <c r="LZ46" s="11"/>
      <c r="MA46" s="11"/>
      <c r="MB46" s="11"/>
      <c r="MC46" s="11"/>
      <c r="MD46" s="11"/>
      <c r="ME46" s="11"/>
      <c r="MF46" s="11"/>
      <c r="MG46" s="11"/>
      <c r="MH46" s="11"/>
      <c r="MI46" s="11"/>
      <c r="MJ46" s="11"/>
      <c r="MK46" s="11"/>
      <c r="ML46" s="11">
        <v>30</v>
      </c>
      <c r="MM46" s="11"/>
      <c r="MN46" s="11">
        <v>50</v>
      </c>
      <c r="MO46" s="11"/>
      <c r="MP46" s="11"/>
      <c r="MQ46" s="11">
        <v>95</v>
      </c>
      <c r="MR46" s="11">
        <v>165</v>
      </c>
      <c r="MS46" s="11"/>
      <c r="MT46" s="11"/>
      <c r="MU46" s="11"/>
      <c r="MV46" s="11"/>
      <c r="MW46" s="11"/>
      <c r="MX46" s="11"/>
      <c r="MY46" s="11"/>
      <c r="MZ46" s="11"/>
      <c r="NA46" s="11"/>
      <c r="NB46" s="11"/>
      <c r="NC46" s="11"/>
      <c r="ND46" s="11"/>
      <c r="NE46" s="11"/>
      <c r="NF46" s="11"/>
      <c r="NG46" s="11"/>
      <c r="NH46" s="11"/>
      <c r="NI46" s="11">
        <v>245</v>
      </c>
      <c r="NJ46" s="11"/>
      <c r="NK46" s="11">
        <v>72</v>
      </c>
      <c r="NL46" s="11"/>
      <c r="NM46" s="11"/>
      <c r="NN46" s="11"/>
      <c r="NO46" s="11"/>
      <c r="NP46" s="11"/>
      <c r="NQ46" s="11"/>
      <c r="NR46" s="11">
        <v>100</v>
      </c>
      <c r="NS46" s="11"/>
      <c r="NT46" s="11"/>
    </row>
    <row r="47">
      <c r="A47" s="10" t="s">
        <v>149</v>
      </c>
      <c r="B47" s="10" t="s">
        <v>174</v>
      </c>
      <c r="C47" s="10" t="s">
        <v>158</v>
      </c>
      <c r="D47" s="11">
        <v>320</v>
      </c>
      <c r="E47" s="11">
        <f>=ROUNDDOWN(16,0)</f>
      </c>
      <c r="F47" s="11">
        <v>370</v>
      </c>
      <c r="G47" s="12">
        <v>0.9493</v>
      </c>
      <c r="H47" s="11"/>
      <c r="I47" s="11">
        <f>=ROUNDDOWN({0},0)</f>
      </c>
      <c r="J47" s="11"/>
      <c r="K47" s="12"/>
      <c r="L47" s="11">
        <v>923</v>
      </c>
      <c r="M47" s="13">
        <v>19421.48</v>
      </c>
      <c r="N47" s="11">
        <v>7</v>
      </c>
      <c r="O47" s="14">
        <v>2774.5</v>
      </c>
      <c r="P47" s="11">
        <v>1567</v>
      </c>
      <c r="Q47" s="13">
        <v>32402.12</v>
      </c>
      <c r="R47" s="11">
        <v>7</v>
      </c>
      <c r="S47" s="14">
        <v>4628.87</v>
      </c>
      <c r="T47" s="12">
        <v>-0.411</v>
      </c>
      <c r="U47" s="12">
        <v>-0.4006</v>
      </c>
      <c r="V47" s="12"/>
      <c r="W47" s="12">
        <v>-0.4006</v>
      </c>
      <c r="X47" s="11">
        <v>237</v>
      </c>
      <c r="Y47" s="13">
        <v>5208.74</v>
      </c>
      <c r="Z47" s="11">
        <v>6</v>
      </c>
      <c r="AA47" s="11">
        <v>130</v>
      </c>
      <c r="AB47" s="13">
        <v>2699.48</v>
      </c>
      <c r="AC47" s="11">
        <v>6</v>
      </c>
      <c r="AD47" s="12">
        <v>0.8231</v>
      </c>
      <c r="AE47" s="12">
        <v>0.9295</v>
      </c>
      <c r="AF47" s="11">
        <v>92</v>
      </c>
      <c r="AG47" s="13">
        <v>2101.61</v>
      </c>
      <c r="AH47" s="11">
        <v>7</v>
      </c>
      <c r="AI47" s="11">
        <v>117</v>
      </c>
      <c r="AJ47" s="13">
        <v>2671.1</v>
      </c>
      <c r="AK47" s="11">
        <v>7</v>
      </c>
      <c r="AL47" s="12">
        <v>-0.2137</v>
      </c>
      <c r="AM47" s="12">
        <v>-0.2132</v>
      </c>
      <c r="AN47" s="11">
        <v>298</v>
      </c>
      <c r="AO47" s="13">
        <v>6068.41</v>
      </c>
      <c r="AP47" s="11">
        <v>7</v>
      </c>
      <c r="AQ47" s="11">
        <v>686</v>
      </c>
      <c r="AR47" s="13">
        <v>13870.68</v>
      </c>
      <c r="AS47" s="11">
        <v>7</v>
      </c>
      <c r="AT47" s="12">
        <v>-0.5656</v>
      </c>
      <c r="AU47" s="12">
        <v>-0.5625</v>
      </c>
      <c r="AV47" s="11">
        <v>25</v>
      </c>
      <c r="AW47" s="13">
        <v>537.13</v>
      </c>
      <c r="AX47" s="11">
        <v>7</v>
      </c>
      <c r="AY47" s="11">
        <v>71</v>
      </c>
      <c r="AZ47" s="13">
        <v>1712.34</v>
      </c>
      <c r="BA47" s="11">
        <v>7</v>
      </c>
      <c r="BB47" s="12">
        <v>-0.6479</v>
      </c>
      <c r="BC47" s="12">
        <v>-0.6863</v>
      </c>
      <c r="BD47" s="11">
        <v>114</v>
      </c>
      <c r="BE47" s="13">
        <v>2259.33</v>
      </c>
      <c r="BF47" s="11">
        <v>7</v>
      </c>
      <c r="BG47" s="11">
        <v>53</v>
      </c>
      <c r="BH47" s="13">
        <v>1107.87</v>
      </c>
      <c r="BI47" s="11">
        <v>7</v>
      </c>
      <c r="BJ47" s="12">
        <v>1.1509</v>
      </c>
      <c r="BK47" s="12">
        <v>1.0393</v>
      </c>
      <c r="BL47" s="11">
        <v>98</v>
      </c>
      <c r="BM47" s="13">
        <v>2066.59</v>
      </c>
      <c r="BN47" s="11">
        <v>7</v>
      </c>
      <c r="BO47" s="11">
        <v>96</v>
      </c>
      <c r="BP47" s="13">
        <v>2101.65</v>
      </c>
      <c r="BQ47" s="11">
        <v>7</v>
      </c>
      <c r="BR47" s="12">
        <v>0.0208</v>
      </c>
      <c r="BS47" s="12">
        <v>-0.0167</v>
      </c>
      <c r="BT47" s="11">
        <v>4</v>
      </c>
      <c r="BU47" s="13">
        <v>81.64</v>
      </c>
      <c r="BV47" s="11"/>
      <c r="BW47" s="11"/>
      <c r="BX47" s="13"/>
      <c r="BY47" s="11">
        <v>1</v>
      </c>
      <c r="BZ47" s="12"/>
      <c r="CA47" s="12"/>
      <c r="CB47" s="11">
        <v>24</v>
      </c>
      <c r="CC47" s="13">
        <v>474.48</v>
      </c>
      <c r="CD47" s="11">
        <v>4</v>
      </c>
      <c r="CE47" s="11">
        <v>29</v>
      </c>
      <c r="CF47" s="13">
        <v>572</v>
      </c>
      <c r="CG47" s="11">
        <v>4</v>
      </c>
      <c r="CH47" s="12">
        <v>-0.1724</v>
      </c>
      <c r="CI47" s="12">
        <v>-0.1705</v>
      </c>
      <c r="CJ47" s="11">
        <v>7</v>
      </c>
      <c r="CK47" s="13">
        <v>145.6</v>
      </c>
      <c r="CL47" s="11">
        <v>6</v>
      </c>
      <c r="CM47" s="11">
        <v>12</v>
      </c>
      <c r="CN47" s="13">
        <v>267.99</v>
      </c>
      <c r="CO47" s="11">
        <v>6</v>
      </c>
      <c r="CP47" s="12">
        <v>-0.4167</v>
      </c>
      <c r="CQ47" s="12">
        <v>-0.4567</v>
      </c>
      <c r="CR47" s="11">
        <v>12</v>
      </c>
      <c r="CS47" s="13">
        <v>230.36</v>
      </c>
      <c r="CT47" s="11"/>
      <c r="CU47" s="11">
        <v>351</v>
      </c>
      <c r="CV47" s="13">
        <v>6917.43</v>
      </c>
      <c r="CW47" s="11">
        <v>7</v>
      </c>
      <c r="CX47" s="12">
        <v>-0.9658</v>
      </c>
      <c r="CY47" s="12">
        <v>-0.9667</v>
      </c>
      <c r="CZ47" s="11">
        <v>1</v>
      </c>
      <c r="DA47" s="13">
        <v>18.9</v>
      </c>
      <c r="DB47" s="11">
        <v>5</v>
      </c>
      <c r="DC47" s="11"/>
      <c r="DD47" s="13"/>
      <c r="DE47" s="11">
        <v>5</v>
      </c>
      <c r="DF47" s="12"/>
      <c r="DG47" s="12"/>
      <c r="DH47" s="11"/>
      <c r="DI47" s="13"/>
      <c r="DJ47" s="11"/>
      <c r="DK47" s="11"/>
      <c r="DL47" s="13"/>
      <c r="DM47" s="11"/>
      <c r="DN47" s="12"/>
      <c r="DO47" s="12"/>
      <c r="DP47" s="11"/>
      <c r="DQ47" s="13"/>
      <c r="DR47" s="11"/>
      <c r="DS47" s="11"/>
      <c r="DT47" s="13"/>
      <c r="DU47" s="11"/>
      <c r="DV47" s="12"/>
      <c r="DW47" s="12"/>
      <c r="DX47" s="11"/>
      <c r="DY47" s="13"/>
      <c r="DZ47" s="11"/>
      <c r="EA47" s="11"/>
      <c r="EB47" s="13"/>
      <c r="EC47" s="11"/>
      <c r="ED47" s="12"/>
      <c r="EE47" s="12"/>
      <c r="EF47" s="11"/>
      <c r="EG47" s="13"/>
      <c r="EH47" s="11"/>
      <c r="EI47" s="11"/>
      <c r="EJ47" s="13"/>
      <c r="EK47" s="11"/>
      <c r="EL47" s="12"/>
      <c r="EM47" s="12"/>
      <c r="EN47" s="11"/>
      <c r="EO47" s="13"/>
      <c r="EP47" s="11"/>
      <c r="EQ47" s="11"/>
      <c r="ER47" s="13"/>
      <c r="ES47" s="11"/>
      <c r="ET47" s="12"/>
      <c r="EU47" s="12"/>
      <c r="EV47" s="11"/>
      <c r="EW47" s="13"/>
      <c r="EX47" s="11"/>
      <c r="EY47" s="11"/>
      <c r="EZ47" s="13"/>
      <c r="FA47" s="11"/>
      <c r="FB47" s="12"/>
      <c r="FC47" s="12"/>
      <c r="FD47" s="11"/>
      <c r="FE47" s="13"/>
      <c r="FF47" s="11"/>
      <c r="FG47" s="11"/>
      <c r="FH47" s="13"/>
      <c r="FI47" s="11"/>
      <c r="FJ47" s="12"/>
      <c r="FK47" s="12"/>
      <c r="FL47" s="11">
        <v>11</v>
      </c>
      <c r="FM47" s="13">
        <v>228.69</v>
      </c>
      <c r="FN47" s="11">
        <v>5</v>
      </c>
      <c r="FO47" s="11">
        <v>21</v>
      </c>
      <c r="FP47" s="13">
        <v>436.59</v>
      </c>
      <c r="FQ47" s="11">
        <v>5</v>
      </c>
      <c r="FR47" s="12">
        <v>-0.4762</v>
      </c>
      <c r="FS47" s="12">
        <v>-0.4762</v>
      </c>
      <c r="FT47" s="11"/>
      <c r="FU47" s="13"/>
      <c r="FV47" s="11">
        <v>7</v>
      </c>
      <c r="FW47" s="11">
        <v>1</v>
      </c>
      <c r="FX47" s="13">
        <v>44.99</v>
      </c>
      <c r="FY47" s="11">
        <v>7</v>
      </c>
      <c r="FZ47" s="12"/>
      <c r="GA47" s="12"/>
      <c r="GB47" s="11"/>
      <c r="GC47" s="13"/>
      <c r="GD47" s="11">
        <v>1</v>
      </c>
      <c r="GE47" s="11"/>
      <c r="GF47" s="13"/>
      <c r="GG47" s="11">
        <v>1</v>
      </c>
      <c r="GH47" s="12"/>
      <c r="GI47" s="12"/>
      <c r="GJ47" s="11"/>
      <c r="GK47" s="13"/>
      <c r="GL47" s="11"/>
      <c r="GM47" s="11"/>
      <c r="GN47" s="13"/>
      <c r="GO47" s="11"/>
      <c r="GP47" s="12"/>
      <c r="GQ47" s="12"/>
      <c r="GR47" s="11"/>
      <c r="GS47" s="13"/>
      <c r="GT47" s="11">
        <v>7</v>
      </c>
      <c r="GU47" s="11"/>
      <c r="GV47" s="13"/>
      <c r="GW47" s="11">
        <v>3</v>
      </c>
      <c r="GX47" s="12"/>
      <c r="GY47" s="12"/>
      <c r="GZ47" s="11"/>
      <c r="HA47" s="13"/>
      <c r="HB47" s="11"/>
      <c r="HC47" s="11"/>
      <c r="HD47" s="13"/>
      <c r="HE47" s="11"/>
      <c r="HF47" s="12"/>
      <c r="HG47" s="12"/>
      <c r="HH47" s="11"/>
      <c r="HI47" s="13"/>
      <c r="HJ47" s="11">
        <v>4</v>
      </c>
      <c r="HK47" s="11"/>
      <c r="HL47" s="13"/>
      <c r="HM47" s="11">
        <v>1</v>
      </c>
      <c r="HN47" s="12"/>
      <c r="HO47" s="12"/>
      <c r="HP47" s="11"/>
      <c r="HQ47" s="13"/>
      <c r="HR47" s="11"/>
      <c r="HS47" s="11"/>
      <c r="HT47" s="13"/>
      <c r="HU47" s="11"/>
      <c r="HV47" s="12"/>
      <c r="HW47" s="12"/>
      <c r="HX47" s="11"/>
      <c r="HY47" s="13"/>
      <c r="HZ47" s="11"/>
      <c r="IA47" s="11"/>
      <c r="IB47" s="13"/>
      <c r="IC47" s="11"/>
      <c r="ID47" s="12"/>
      <c r="IE47" s="12"/>
      <c r="IF47" s="11"/>
      <c r="IG47" s="13"/>
      <c r="IH47" s="11"/>
      <c r="II47" s="11"/>
      <c r="IJ47" s="13"/>
      <c r="IK47" s="11"/>
      <c r="IL47" s="12"/>
      <c r="IM47" s="12"/>
      <c r="IN47" s="11"/>
      <c r="IO47" s="13"/>
      <c r="IP47" s="11">
        <v>3</v>
      </c>
      <c r="IQ47" s="11"/>
      <c r="IR47" s="13"/>
      <c r="IS47" s="11">
        <v>3</v>
      </c>
      <c r="IT47" s="12"/>
      <c r="IU47" s="12"/>
      <c r="IV47" s="11"/>
      <c r="IW47" s="13"/>
      <c r="IX47" s="11"/>
      <c r="IY47" s="11"/>
      <c r="IZ47" s="13"/>
      <c r="JA47" s="11"/>
      <c r="JB47" s="12"/>
      <c r="JC47" s="12"/>
      <c r="JD47" s="11"/>
      <c r="JE47" s="13"/>
      <c r="JF47" s="11"/>
      <c r="JG47" s="11"/>
      <c r="JH47" s="13"/>
      <c r="JI47" s="11"/>
      <c r="JJ47" s="12"/>
      <c r="JK47" s="12"/>
      <c r="JL47" s="11"/>
      <c r="JM47" s="13"/>
      <c r="JN47" s="11"/>
      <c r="JO47" s="11"/>
      <c r="JP47" s="13"/>
      <c r="JQ47" s="11"/>
      <c r="JR47" s="12"/>
      <c r="JS47" s="12"/>
      <c r="JT47" s="11"/>
      <c r="JU47" s="13"/>
      <c r="JV47" s="11"/>
      <c r="JW47" s="11"/>
      <c r="JX47" s="13"/>
      <c r="JY47" s="11"/>
      <c r="JZ47" s="12"/>
      <c r="KA47" s="12"/>
      <c r="KB47" s="11"/>
      <c r="KC47" s="13"/>
      <c r="KD47" s="11"/>
      <c r="KE47" s="11"/>
      <c r="KF47" s="13"/>
      <c r="KG47" s="11"/>
      <c r="KH47" s="12"/>
      <c r="KI47" s="12"/>
      <c r="KJ47" s="11"/>
      <c r="KK47" s="13"/>
      <c r="KL47" s="11"/>
      <c r="KM47" s="11"/>
      <c r="KN47" s="13"/>
      <c r="KO47" s="11"/>
      <c r="KP47" s="12"/>
      <c r="KQ47" s="12"/>
      <c r="KR47" s="11">
        <v>320</v>
      </c>
      <c r="KS47" s="11"/>
      <c r="KT47" s="11"/>
      <c r="KU47" s="11"/>
      <c r="KV47" s="11"/>
      <c r="KW47" s="11"/>
      <c r="KX47" s="11"/>
      <c r="KY47" s="11"/>
      <c r="KZ47" s="11"/>
      <c r="LA47" s="11"/>
      <c r="LB47" s="11"/>
      <c r="LC47" s="11"/>
      <c r="LD47" s="11"/>
      <c r="LE47" s="11"/>
      <c r="LF47" s="11"/>
      <c r="LG47" s="11"/>
      <c r="LH47" s="11"/>
      <c r="LI47" s="11"/>
      <c r="LJ47" s="11"/>
      <c r="LK47" s="11"/>
      <c r="LL47" s="11"/>
      <c r="LM47" s="11"/>
      <c r="LN47" s="11"/>
      <c r="LO47" s="11">
        <v>100</v>
      </c>
      <c r="LP47" s="11"/>
      <c r="LQ47" s="11"/>
      <c r="LR47" s="11"/>
      <c r="LS47" s="11">
        <v>120</v>
      </c>
      <c r="LT47" s="11"/>
      <c r="LU47" s="11"/>
      <c r="LV47" s="11"/>
      <c r="LW47" s="11"/>
      <c r="LX47" s="11"/>
      <c r="LY47" s="11"/>
      <c r="LZ47" s="11"/>
      <c r="MA47" s="11"/>
      <c r="MB47" s="11"/>
      <c r="MC47" s="11"/>
      <c r="MD47" s="11"/>
      <c r="ME47" s="11">
        <v>90</v>
      </c>
      <c r="MF47" s="11"/>
      <c r="MG47" s="11"/>
      <c r="MH47" s="11"/>
      <c r="MI47" s="11"/>
      <c r="MJ47" s="11"/>
      <c r="MK47" s="11"/>
      <c r="ML47" s="11"/>
      <c r="MM47" s="11"/>
      <c r="MN47" s="11"/>
      <c r="MO47" s="11"/>
      <c r="MP47" s="11"/>
      <c r="MQ47" s="11"/>
      <c r="MR47" s="11"/>
      <c r="MS47" s="11"/>
      <c r="MT47" s="11"/>
      <c r="MU47" s="11"/>
      <c r="MV47" s="11"/>
      <c r="MW47" s="11"/>
      <c r="MX47" s="11"/>
      <c r="MY47" s="11"/>
      <c r="MZ47" s="11"/>
      <c r="NA47" s="11"/>
      <c r="NB47" s="11"/>
      <c r="NC47" s="11"/>
      <c r="ND47" s="11"/>
      <c r="NE47" s="11"/>
      <c r="NF47" s="11"/>
      <c r="NG47" s="11"/>
      <c r="NH47" s="11"/>
      <c r="NI47" s="11"/>
      <c r="NJ47" s="11"/>
      <c r="NK47" s="11">
        <v>60</v>
      </c>
      <c r="NL47" s="11"/>
      <c r="NM47" s="11"/>
      <c r="NN47" s="11"/>
      <c r="NO47" s="11"/>
      <c r="NP47" s="11"/>
      <c r="NQ47" s="11"/>
      <c r="NR47" s="11"/>
      <c r="NS47" s="11"/>
      <c r="NT47" s="11"/>
    </row>
    <row r="48">
      <c r="A48" s="10" t="s">
        <v>149</v>
      </c>
      <c r="B48" s="10" t="s">
        <v>175</v>
      </c>
      <c r="C48" s="10" t="s">
        <v>155</v>
      </c>
      <c r="D48" s="11">
        <v>2213</v>
      </c>
      <c r="E48" s="11">
        <f>=ROUNDDOWN({0},0)</f>
      </c>
      <c r="F48" s="11">
        <v>3688</v>
      </c>
      <c r="G48" s="12"/>
      <c r="H48" s="11"/>
      <c r="I48" s="11">
        <f>=ROUNDDOWN({0},0)</f>
      </c>
      <c r="J48" s="11"/>
      <c r="K48" s="12"/>
      <c r="L48" s="11">
        <v>8086</v>
      </c>
      <c r="M48" s="13">
        <v>546841.08</v>
      </c>
      <c r="N48" s="11">
        <v>42</v>
      </c>
      <c r="O48" s="14">
        <v>13020.03</v>
      </c>
      <c r="P48" s="11">
        <v>10639</v>
      </c>
      <c r="Q48" s="13">
        <v>721711.29</v>
      </c>
      <c r="R48" s="11">
        <v>44</v>
      </c>
      <c r="S48" s="14">
        <v>16402.53</v>
      </c>
      <c r="T48" s="12">
        <v>-0.24</v>
      </c>
      <c r="U48" s="12">
        <v>-0.2423</v>
      </c>
      <c r="V48" s="12">
        <v>-0.0455</v>
      </c>
      <c r="W48" s="12">
        <v>-0.2062</v>
      </c>
      <c r="X48" s="11">
        <v>991</v>
      </c>
      <c r="Y48" s="13">
        <v>66872.94</v>
      </c>
      <c r="Z48" s="11">
        <v>29</v>
      </c>
      <c r="AA48" s="11">
        <v>843</v>
      </c>
      <c r="AB48" s="13">
        <v>62071.07</v>
      </c>
      <c r="AC48" s="11">
        <v>30</v>
      </c>
      <c r="AD48" s="12">
        <v>0.1756</v>
      </c>
      <c r="AE48" s="12">
        <v>0.0774</v>
      </c>
      <c r="AF48" s="11">
        <v>739</v>
      </c>
      <c r="AG48" s="13">
        <v>53567.48</v>
      </c>
      <c r="AH48" s="11">
        <v>42</v>
      </c>
      <c r="AI48" s="11">
        <v>584</v>
      </c>
      <c r="AJ48" s="13">
        <v>38984.78</v>
      </c>
      <c r="AK48" s="11">
        <v>44</v>
      </c>
      <c r="AL48" s="12">
        <v>0.2654</v>
      </c>
      <c r="AM48" s="12">
        <v>0.3741</v>
      </c>
      <c r="AN48" s="11">
        <v>2374</v>
      </c>
      <c r="AO48" s="13">
        <v>161442.69</v>
      </c>
      <c r="AP48" s="11">
        <v>41</v>
      </c>
      <c r="AQ48" s="11">
        <v>4294</v>
      </c>
      <c r="AR48" s="13">
        <v>280902.7</v>
      </c>
      <c r="AS48" s="11">
        <v>37</v>
      </c>
      <c r="AT48" s="12">
        <v>-0.4471</v>
      </c>
      <c r="AU48" s="12">
        <v>-0.4253</v>
      </c>
      <c r="AV48" s="11">
        <v>728</v>
      </c>
      <c r="AW48" s="13">
        <v>46184.71</v>
      </c>
      <c r="AX48" s="11">
        <v>42</v>
      </c>
      <c r="AY48" s="11">
        <v>764</v>
      </c>
      <c r="AZ48" s="13">
        <v>53575.47</v>
      </c>
      <c r="BA48" s="11">
        <v>44</v>
      </c>
      <c r="BB48" s="12">
        <v>-0.0471</v>
      </c>
      <c r="BC48" s="12">
        <v>-0.138</v>
      </c>
      <c r="BD48" s="11">
        <v>1418</v>
      </c>
      <c r="BE48" s="13">
        <v>90944.09</v>
      </c>
      <c r="BF48" s="11">
        <v>42</v>
      </c>
      <c r="BG48" s="11">
        <v>636</v>
      </c>
      <c r="BH48" s="13">
        <v>41122.7</v>
      </c>
      <c r="BI48" s="11">
        <v>44</v>
      </c>
      <c r="BJ48" s="12">
        <v>1.2296</v>
      </c>
      <c r="BK48" s="12">
        <v>1.2115</v>
      </c>
      <c r="BL48" s="11">
        <v>923</v>
      </c>
      <c r="BM48" s="13">
        <v>67745.09</v>
      </c>
      <c r="BN48" s="11">
        <v>42</v>
      </c>
      <c r="BO48" s="11">
        <v>1258</v>
      </c>
      <c r="BP48" s="13">
        <v>98121.54</v>
      </c>
      <c r="BQ48" s="11">
        <v>44</v>
      </c>
      <c r="BR48" s="12">
        <v>-0.2663</v>
      </c>
      <c r="BS48" s="12">
        <v>-0.3096</v>
      </c>
      <c r="BT48" s="11">
        <v>78</v>
      </c>
      <c r="BU48" s="13">
        <v>4735.41</v>
      </c>
      <c r="BV48" s="11"/>
      <c r="BW48" s="11">
        <v>43</v>
      </c>
      <c r="BX48" s="13">
        <v>2760.61</v>
      </c>
      <c r="BY48" s="11">
        <v>10</v>
      </c>
      <c r="BZ48" s="12">
        <v>0.814</v>
      </c>
      <c r="CA48" s="12">
        <v>0.7153</v>
      </c>
      <c r="CB48" s="11">
        <v>615</v>
      </c>
      <c r="CC48" s="13">
        <v>37527.73</v>
      </c>
      <c r="CD48" s="11">
        <v>37</v>
      </c>
      <c r="CE48" s="11">
        <v>304</v>
      </c>
      <c r="CF48" s="13">
        <v>22347.66</v>
      </c>
      <c r="CG48" s="11">
        <v>39</v>
      </c>
      <c r="CH48" s="12">
        <v>1.023</v>
      </c>
      <c r="CI48" s="12">
        <v>0.6793</v>
      </c>
      <c r="CJ48" s="11">
        <v>43</v>
      </c>
      <c r="CK48" s="13">
        <v>3023.96</v>
      </c>
      <c r="CL48" s="11">
        <v>24</v>
      </c>
      <c r="CM48" s="11">
        <v>94</v>
      </c>
      <c r="CN48" s="13">
        <v>5902.81</v>
      </c>
      <c r="CO48" s="11">
        <v>23</v>
      </c>
      <c r="CP48" s="12">
        <v>-0.5426</v>
      </c>
      <c r="CQ48" s="12">
        <v>-0.4877</v>
      </c>
      <c r="CR48" s="11">
        <v>68</v>
      </c>
      <c r="CS48" s="13">
        <v>4861.78</v>
      </c>
      <c r="CT48" s="11"/>
      <c r="CU48" s="11">
        <v>1646</v>
      </c>
      <c r="CV48" s="13">
        <v>101034.2</v>
      </c>
      <c r="CW48" s="11">
        <v>41</v>
      </c>
      <c r="CX48" s="12">
        <v>-0.9587</v>
      </c>
      <c r="CY48" s="12">
        <v>-0.9519</v>
      </c>
      <c r="CZ48" s="11">
        <v>9</v>
      </c>
      <c r="DA48" s="13">
        <v>744.36</v>
      </c>
      <c r="DB48" s="11">
        <v>22</v>
      </c>
      <c r="DC48" s="11">
        <v>14</v>
      </c>
      <c r="DD48" s="13">
        <v>1166.63</v>
      </c>
      <c r="DE48" s="11">
        <v>22</v>
      </c>
      <c r="DF48" s="12">
        <v>-0.3571</v>
      </c>
      <c r="DG48" s="12">
        <v>-0.362</v>
      </c>
      <c r="DH48" s="11"/>
      <c r="DI48" s="13"/>
      <c r="DJ48" s="11"/>
      <c r="DK48" s="11"/>
      <c r="DL48" s="13"/>
      <c r="DM48" s="11"/>
      <c r="DN48" s="12"/>
      <c r="DO48" s="12"/>
      <c r="DP48" s="11"/>
      <c r="DQ48" s="13"/>
      <c r="DR48" s="11"/>
      <c r="DS48" s="11"/>
      <c r="DT48" s="13"/>
      <c r="DU48" s="11"/>
      <c r="DV48" s="12"/>
      <c r="DW48" s="12"/>
      <c r="DX48" s="11"/>
      <c r="DY48" s="13"/>
      <c r="DZ48" s="11"/>
      <c r="EA48" s="11"/>
      <c r="EB48" s="13"/>
      <c r="EC48" s="11"/>
      <c r="ED48" s="12"/>
      <c r="EE48" s="12"/>
      <c r="EF48" s="11"/>
      <c r="EG48" s="13"/>
      <c r="EH48" s="11"/>
      <c r="EI48" s="11"/>
      <c r="EJ48" s="13"/>
      <c r="EK48" s="11"/>
      <c r="EL48" s="12"/>
      <c r="EM48" s="12"/>
      <c r="EN48" s="11"/>
      <c r="EO48" s="13"/>
      <c r="EP48" s="11"/>
      <c r="EQ48" s="11"/>
      <c r="ER48" s="13"/>
      <c r="ES48" s="11"/>
      <c r="ET48" s="12"/>
      <c r="EU48" s="12"/>
      <c r="EV48" s="11">
        <v>25</v>
      </c>
      <c r="EW48" s="13">
        <v>2807.78</v>
      </c>
      <c r="EX48" s="11">
        <v>10</v>
      </c>
      <c r="EY48" s="11">
        <v>33</v>
      </c>
      <c r="EZ48" s="13">
        <v>3644.08</v>
      </c>
      <c r="FA48" s="11">
        <v>2</v>
      </c>
      <c r="FB48" s="12">
        <v>-0.2424</v>
      </c>
      <c r="FC48" s="12">
        <v>-0.2295</v>
      </c>
      <c r="FD48" s="11"/>
      <c r="FE48" s="13"/>
      <c r="FF48" s="11"/>
      <c r="FG48" s="11"/>
      <c r="FH48" s="13"/>
      <c r="FI48" s="11"/>
      <c r="FJ48" s="12"/>
      <c r="FK48" s="12"/>
      <c r="FL48" s="11">
        <v>66</v>
      </c>
      <c r="FM48" s="13">
        <v>5452.44</v>
      </c>
      <c r="FN48" s="11">
        <v>17</v>
      </c>
      <c r="FO48" s="11">
        <v>90</v>
      </c>
      <c r="FP48" s="13">
        <v>7008.65</v>
      </c>
      <c r="FQ48" s="11">
        <v>16</v>
      </c>
      <c r="FR48" s="12">
        <v>-0.2667</v>
      </c>
      <c r="FS48" s="12">
        <v>-0.222</v>
      </c>
      <c r="FT48" s="11">
        <v>1</v>
      </c>
      <c r="FU48" s="13">
        <v>149.99</v>
      </c>
      <c r="FV48" s="11">
        <v>42</v>
      </c>
      <c r="FW48" s="11">
        <v>24</v>
      </c>
      <c r="FX48" s="13">
        <v>1910.28</v>
      </c>
      <c r="FY48" s="11">
        <v>44</v>
      </c>
      <c r="FZ48" s="12">
        <v>-0.9583</v>
      </c>
      <c r="GA48" s="12">
        <v>-0.9215</v>
      </c>
      <c r="GB48" s="11"/>
      <c r="GC48" s="13"/>
      <c r="GD48" s="11">
        <v>7</v>
      </c>
      <c r="GE48" s="11">
        <v>3</v>
      </c>
      <c r="GF48" s="13">
        <v>256.62</v>
      </c>
      <c r="GG48" s="11">
        <v>7</v>
      </c>
      <c r="GH48" s="12">
        <v>-1</v>
      </c>
      <c r="GI48" s="12">
        <v>-1</v>
      </c>
      <c r="GJ48" s="11"/>
      <c r="GK48" s="13"/>
      <c r="GL48" s="11"/>
      <c r="GM48" s="11"/>
      <c r="GN48" s="13"/>
      <c r="GO48" s="11"/>
      <c r="GP48" s="12"/>
      <c r="GQ48" s="12"/>
      <c r="GR48" s="11">
        <v>2</v>
      </c>
      <c r="GS48" s="13">
        <v>208.89</v>
      </c>
      <c r="GT48" s="11">
        <v>33</v>
      </c>
      <c r="GU48" s="11">
        <v>5</v>
      </c>
      <c r="GV48" s="13">
        <v>491.34</v>
      </c>
      <c r="GW48" s="11">
        <v>18</v>
      </c>
      <c r="GX48" s="12">
        <v>-0.6</v>
      </c>
      <c r="GY48" s="12">
        <v>-0.5749</v>
      </c>
      <c r="GZ48" s="11"/>
      <c r="HA48" s="13"/>
      <c r="HB48" s="11"/>
      <c r="HC48" s="11"/>
      <c r="HD48" s="13"/>
      <c r="HE48" s="11"/>
      <c r="HF48" s="12"/>
      <c r="HG48" s="12"/>
      <c r="HH48" s="11">
        <v>6</v>
      </c>
      <c r="HI48" s="13">
        <v>571.74</v>
      </c>
      <c r="HJ48" s="11">
        <v>20</v>
      </c>
      <c r="HK48" s="11">
        <v>3</v>
      </c>
      <c r="HL48" s="13">
        <v>325.1</v>
      </c>
      <c r="HM48" s="11">
        <v>5</v>
      </c>
      <c r="HN48" s="12">
        <v>1</v>
      </c>
      <c r="HO48" s="12">
        <v>0.7587</v>
      </c>
      <c r="HP48" s="11"/>
      <c r="HQ48" s="13"/>
      <c r="HR48" s="11"/>
      <c r="HS48" s="11"/>
      <c r="HT48" s="13"/>
      <c r="HU48" s="11"/>
      <c r="HV48" s="12"/>
      <c r="HW48" s="12"/>
      <c r="HX48" s="11"/>
      <c r="HY48" s="13"/>
      <c r="HZ48" s="11"/>
      <c r="IA48" s="11"/>
      <c r="IB48" s="13"/>
      <c r="IC48" s="11"/>
      <c r="ID48" s="12"/>
      <c r="IE48" s="12"/>
      <c r="IF48" s="11"/>
      <c r="IG48" s="13"/>
      <c r="IH48" s="11"/>
      <c r="II48" s="11"/>
      <c r="IJ48" s="13"/>
      <c r="IK48" s="11"/>
      <c r="IL48" s="12"/>
      <c r="IM48" s="12"/>
      <c r="IN48" s="11"/>
      <c r="IO48" s="13"/>
      <c r="IP48" s="11">
        <v>17</v>
      </c>
      <c r="IQ48" s="11">
        <v>1</v>
      </c>
      <c r="IR48" s="13">
        <v>85.05</v>
      </c>
      <c r="IS48" s="11">
        <v>16</v>
      </c>
      <c r="IT48" s="12">
        <v>-1</v>
      </c>
      <c r="IU48" s="12">
        <v>-1</v>
      </c>
      <c r="IV48" s="11"/>
      <c r="IW48" s="13"/>
      <c r="IX48" s="11"/>
      <c r="IY48" s="11"/>
      <c r="IZ48" s="13"/>
      <c r="JA48" s="11"/>
      <c r="JB48" s="12"/>
      <c r="JC48" s="12"/>
      <c r="JD48" s="11"/>
      <c r="JE48" s="13"/>
      <c r="JF48" s="11"/>
      <c r="JG48" s="11"/>
      <c r="JH48" s="13"/>
      <c r="JI48" s="11"/>
      <c r="JJ48" s="12"/>
      <c r="JK48" s="12"/>
      <c r="JL48" s="11"/>
      <c r="JM48" s="13"/>
      <c r="JN48" s="11"/>
      <c r="JO48" s="11"/>
      <c r="JP48" s="13"/>
      <c r="JQ48" s="11"/>
      <c r="JR48" s="12"/>
      <c r="JS48" s="12"/>
      <c r="JT48" s="11"/>
      <c r="JU48" s="13"/>
      <c r="JV48" s="11"/>
      <c r="JW48" s="11"/>
      <c r="JX48" s="13"/>
      <c r="JY48" s="11"/>
      <c r="JZ48" s="12"/>
      <c r="KA48" s="12"/>
      <c r="KB48" s="11"/>
      <c r="KC48" s="13"/>
      <c r="KD48" s="11"/>
      <c r="KE48" s="11"/>
      <c r="KF48" s="13"/>
      <c r="KG48" s="11"/>
      <c r="KH48" s="12"/>
      <c r="KI48" s="12"/>
      <c r="KJ48" s="11"/>
      <c r="KK48" s="13"/>
      <c r="KL48" s="11"/>
      <c r="KM48" s="11"/>
      <c r="KN48" s="13"/>
      <c r="KO48" s="11"/>
      <c r="KP48" s="12"/>
      <c r="KQ48" s="12"/>
      <c r="KR48" s="11">
        <v>2213</v>
      </c>
      <c r="KS48" s="11"/>
      <c r="KT48" s="11"/>
      <c r="KU48" s="11"/>
      <c r="KV48" s="11"/>
      <c r="KW48" s="11"/>
      <c r="KX48" s="11"/>
      <c r="KY48" s="11"/>
      <c r="KZ48" s="11"/>
      <c r="LA48" s="11"/>
      <c r="LB48" s="11"/>
      <c r="LC48" s="11"/>
      <c r="LD48" s="11"/>
      <c r="LE48" s="11"/>
      <c r="LF48" s="11"/>
      <c r="LG48" s="11"/>
      <c r="LH48" s="11"/>
      <c r="LI48" s="11"/>
      <c r="LJ48" s="11"/>
      <c r="LK48" s="11"/>
      <c r="LL48" s="11"/>
      <c r="LM48" s="11"/>
      <c r="LN48" s="11"/>
      <c r="LO48" s="11">
        <v>482</v>
      </c>
      <c r="LP48" s="11">
        <v>385</v>
      </c>
      <c r="LQ48" s="11"/>
      <c r="LR48" s="11"/>
      <c r="LS48" s="11">
        <v>120</v>
      </c>
      <c r="LT48" s="11"/>
      <c r="LU48" s="11"/>
      <c r="LV48" s="11"/>
      <c r="LW48" s="11">
        <v>160</v>
      </c>
      <c r="LX48" s="11"/>
      <c r="LY48" s="11"/>
      <c r="LZ48" s="11"/>
      <c r="MA48" s="11"/>
      <c r="MB48" s="11"/>
      <c r="MC48" s="11"/>
      <c r="MD48" s="11"/>
      <c r="ME48" s="11">
        <v>90</v>
      </c>
      <c r="MF48" s="11"/>
      <c r="MG48" s="11"/>
      <c r="MH48" s="11"/>
      <c r="MI48" s="11"/>
      <c r="MJ48" s="11">
        <v>60</v>
      </c>
      <c r="MK48" s="11"/>
      <c r="ML48" s="11">
        <v>457</v>
      </c>
      <c r="MM48" s="11"/>
      <c r="MN48" s="11">
        <v>50</v>
      </c>
      <c r="MO48" s="11"/>
      <c r="MP48" s="11"/>
      <c r="MQ48" s="11">
        <v>130</v>
      </c>
      <c r="MR48" s="11">
        <v>255</v>
      </c>
      <c r="MS48" s="11"/>
      <c r="MT48" s="11"/>
      <c r="MU48" s="11"/>
      <c r="MV48" s="11"/>
      <c r="MW48" s="11"/>
      <c r="MX48" s="11"/>
      <c r="MY48" s="11"/>
      <c r="MZ48" s="11"/>
      <c r="NA48" s="11"/>
      <c r="NB48" s="11"/>
      <c r="NC48" s="11">
        <v>115</v>
      </c>
      <c r="ND48" s="11"/>
      <c r="NE48" s="11"/>
      <c r="NF48" s="11"/>
      <c r="NG48" s="11"/>
      <c r="NH48" s="11"/>
      <c r="NI48" s="11">
        <v>615</v>
      </c>
      <c r="NJ48" s="11"/>
      <c r="NK48" s="11">
        <v>327</v>
      </c>
      <c r="NL48" s="11"/>
      <c r="NM48" s="11"/>
      <c r="NN48" s="11"/>
      <c r="NO48" s="11">
        <v>152</v>
      </c>
      <c r="NP48" s="11"/>
      <c r="NQ48" s="11"/>
      <c r="NR48" s="11">
        <v>290</v>
      </c>
      <c r="NS48" s="11"/>
      <c r="NT48" s="11"/>
    </row>
    <row r="49">
      <c r="A49" s="10" t="s">
        <v>149</v>
      </c>
      <c r="B49" s="10" t="s">
        <v>176</v>
      </c>
      <c r="C49" s="10" t="s">
        <v>157</v>
      </c>
      <c r="D49" s="11">
        <v>169</v>
      </c>
      <c r="E49" s="11">
        <f>=ROUNDDOWN(18.7777777777778,0)</f>
      </c>
      <c r="F49" s="11">
        <v>100</v>
      </c>
      <c r="G49" s="12">
        <v>0.9452</v>
      </c>
      <c r="H49" s="11"/>
      <c r="I49" s="11">
        <f>=ROUNDDOWN({0},0)</f>
      </c>
      <c r="J49" s="11"/>
      <c r="K49" s="12"/>
      <c r="L49" s="11">
        <v>483</v>
      </c>
      <c r="M49" s="13">
        <v>8245.1</v>
      </c>
      <c r="N49" s="11">
        <v>1</v>
      </c>
      <c r="O49" s="14">
        <v>8245.1</v>
      </c>
      <c r="P49" s="11">
        <v>352</v>
      </c>
      <c r="Q49" s="13">
        <v>6017.01</v>
      </c>
      <c r="R49" s="11">
        <v>1</v>
      </c>
      <c r="S49" s="14">
        <v>6017.01</v>
      </c>
      <c r="T49" s="12">
        <v>0.3722</v>
      </c>
      <c r="U49" s="12">
        <v>0.3703</v>
      </c>
      <c r="V49" s="12"/>
      <c r="W49" s="12">
        <v>0.3703</v>
      </c>
      <c r="X49" s="11">
        <v>155</v>
      </c>
      <c r="Y49" s="13">
        <v>2487.75</v>
      </c>
      <c r="Z49" s="11">
        <v>1</v>
      </c>
      <c r="AA49" s="11">
        <v>155</v>
      </c>
      <c r="AB49" s="13">
        <v>2487.75</v>
      </c>
      <c r="AC49" s="11">
        <v>1</v>
      </c>
      <c r="AD49" s="12"/>
      <c r="AE49" s="12"/>
      <c r="AF49" s="11">
        <v>37</v>
      </c>
      <c r="AG49" s="13">
        <v>657.86</v>
      </c>
      <c r="AH49" s="11">
        <v>1</v>
      </c>
      <c r="AI49" s="11">
        <v>32</v>
      </c>
      <c r="AJ49" s="13">
        <v>568.96</v>
      </c>
      <c r="AK49" s="11">
        <v>1</v>
      </c>
      <c r="AL49" s="12">
        <v>0.1562</v>
      </c>
      <c r="AM49" s="12">
        <v>0.1562</v>
      </c>
      <c r="AN49" s="11">
        <v>107</v>
      </c>
      <c r="AO49" s="13">
        <v>1840.4</v>
      </c>
      <c r="AP49" s="11">
        <v>1</v>
      </c>
      <c r="AQ49" s="11">
        <v>17</v>
      </c>
      <c r="AR49" s="13">
        <v>292.4</v>
      </c>
      <c r="AS49" s="11">
        <v>1</v>
      </c>
      <c r="AT49" s="12">
        <v>5.2941</v>
      </c>
      <c r="AU49" s="12">
        <v>5.2941</v>
      </c>
      <c r="AV49" s="11">
        <v>18</v>
      </c>
      <c r="AW49" s="13">
        <v>302.4</v>
      </c>
      <c r="AX49" s="11">
        <v>1</v>
      </c>
      <c r="AY49" s="11">
        <v>40</v>
      </c>
      <c r="AZ49" s="13">
        <v>672</v>
      </c>
      <c r="BA49" s="11">
        <v>1</v>
      </c>
      <c r="BB49" s="12">
        <v>-0.55</v>
      </c>
      <c r="BC49" s="12">
        <v>-0.55</v>
      </c>
      <c r="BD49" s="11">
        <v>96</v>
      </c>
      <c r="BE49" s="13">
        <v>1631.68</v>
      </c>
      <c r="BF49" s="11">
        <v>1</v>
      </c>
      <c r="BG49" s="11">
        <v>21</v>
      </c>
      <c r="BH49" s="13">
        <v>359.83</v>
      </c>
      <c r="BI49" s="11">
        <v>1</v>
      </c>
      <c r="BJ49" s="12">
        <v>3.5714</v>
      </c>
      <c r="BK49" s="12">
        <v>3.5346</v>
      </c>
      <c r="BL49" s="11">
        <v>40</v>
      </c>
      <c r="BM49" s="13">
        <v>766.8</v>
      </c>
      <c r="BN49" s="11">
        <v>1</v>
      </c>
      <c r="BO49" s="11">
        <v>23</v>
      </c>
      <c r="BP49" s="13">
        <v>440.91</v>
      </c>
      <c r="BQ49" s="11">
        <v>1</v>
      </c>
      <c r="BR49" s="12">
        <v>0.7391</v>
      </c>
      <c r="BS49" s="12">
        <v>0.7391</v>
      </c>
      <c r="BT49" s="11">
        <v>19</v>
      </c>
      <c r="BU49" s="13">
        <v>347.51</v>
      </c>
      <c r="BV49" s="11">
        <v>1</v>
      </c>
      <c r="BW49" s="11">
        <v>4</v>
      </c>
      <c r="BX49" s="13">
        <v>73.16</v>
      </c>
      <c r="BY49" s="11">
        <v>1</v>
      </c>
      <c r="BZ49" s="12">
        <v>3.75</v>
      </c>
      <c r="CA49" s="12">
        <v>3.75</v>
      </c>
      <c r="CB49" s="11"/>
      <c r="CC49" s="13"/>
      <c r="CD49" s="11"/>
      <c r="CE49" s="11"/>
      <c r="CF49" s="13"/>
      <c r="CG49" s="11"/>
      <c r="CH49" s="12"/>
      <c r="CI49" s="12"/>
      <c r="CJ49" s="11">
        <v>9</v>
      </c>
      <c r="CK49" s="13">
        <v>173.8</v>
      </c>
      <c r="CL49" s="11">
        <v>1</v>
      </c>
      <c r="CM49" s="11">
        <v>24</v>
      </c>
      <c r="CN49" s="13">
        <v>474</v>
      </c>
      <c r="CO49" s="11">
        <v>1</v>
      </c>
      <c r="CP49" s="12">
        <v>-0.625</v>
      </c>
      <c r="CQ49" s="12">
        <v>-0.6333</v>
      </c>
      <c r="CR49" s="11">
        <v>2</v>
      </c>
      <c r="CS49" s="13">
        <v>36.9</v>
      </c>
      <c r="CT49" s="11"/>
      <c r="CU49" s="11">
        <v>36</v>
      </c>
      <c r="CV49" s="13">
        <v>648</v>
      </c>
      <c r="CW49" s="11">
        <v>1</v>
      </c>
      <c r="CX49" s="12">
        <v>-0.9444</v>
      </c>
      <c r="CY49" s="12">
        <v>-0.9431</v>
      </c>
      <c r="CZ49" s="11"/>
      <c r="DA49" s="13"/>
      <c r="DB49" s="11">
        <v>1</v>
      </c>
      <c r="DC49" s="11"/>
      <c r="DD49" s="13"/>
      <c r="DE49" s="11">
        <v>1</v>
      </c>
      <c r="DF49" s="12"/>
      <c r="DG49" s="12"/>
      <c r="DH49" s="11"/>
      <c r="DI49" s="13"/>
      <c r="DJ49" s="11"/>
      <c r="DK49" s="11"/>
      <c r="DL49" s="13"/>
      <c r="DM49" s="11"/>
      <c r="DN49" s="12"/>
      <c r="DO49" s="12"/>
      <c r="DP49" s="11"/>
      <c r="DQ49" s="13"/>
      <c r="DR49" s="11"/>
      <c r="DS49" s="11"/>
      <c r="DT49" s="13"/>
      <c r="DU49" s="11"/>
      <c r="DV49" s="12"/>
      <c r="DW49" s="12"/>
      <c r="DX49" s="11"/>
      <c r="DY49" s="13"/>
      <c r="DZ49" s="11"/>
      <c r="EA49" s="11"/>
      <c r="EB49" s="13"/>
      <c r="EC49" s="11"/>
      <c r="ED49" s="12"/>
      <c r="EE49" s="12"/>
      <c r="EF49" s="11"/>
      <c r="EG49" s="13"/>
      <c r="EH49" s="11"/>
      <c r="EI49" s="11"/>
      <c r="EJ49" s="13"/>
      <c r="EK49" s="11"/>
      <c r="EL49" s="12"/>
      <c r="EM49" s="12"/>
      <c r="EN49" s="11"/>
      <c r="EO49" s="13"/>
      <c r="EP49" s="11"/>
      <c r="EQ49" s="11"/>
      <c r="ER49" s="13"/>
      <c r="ES49" s="11"/>
      <c r="ET49" s="12"/>
      <c r="EU49" s="12"/>
      <c r="EV49" s="11"/>
      <c r="EW49" s="13"/>
      <c r="EX49" s="11"/>
      <c r="EY49" s="11"/>
      <c r="EZ49" s="13"/>
      <c r="FA49" s="11"/>
      <c r="FB49" s="12"/>
      <c r="FC49" s="12"/>
      <c r="FD49" s="11"/>
      <c r="FE49" s="13"/>
      <c r="FF49" s="11"/>
      <c r="FG49" s="11"/>
      <c r="FH49" s="13"/>
      <c r="FI49" s="11"/>
      <c r="FJ49" s="12"/>
      <c r="FK49" s="12"/>
      <c r="FL49" s="11"/>
      <c r="FM49" s="13"/>
      <c r="FN49" s="11"/>
      <c r="FO49" s="11"/>
      <c r="FP49" s="13"/>
      <c r="FQ49" s="11"/>
      <c r="FR49" s="12"/>
      <c r="FS49" s="12"/>
      <c r="FT49" s="11"/>
      <c r="FU49" s="13"/>
      <c r="FV49" s="11">
        <v>1</v>
      </c>
      <c r="FW49" s="11"/>
      <c r="FX49" s="13"/>
      <c r="FY49" s="11">
        <v>1</v>
      </c>
      <c r="FZ49" s="12"/>
      <c r="GA49" s="12"/>
      <c r="GB49" s="11"/>
      <c r="GC49" s="13"/>
      <c r="GD49" s="11"/>
      <c r="GE49" s="11"/>
      <c r="GF49" s="13"/>
      <c r="GG49" s="11"/>
      <c r="GH49" s="12"/>
      <c r="GI49" s="12"/>
      <c r="GJ49" s="11"/>
      <c r="GK49" s="13"/>
      <c r="GL49" s="11"/>
      <c r="GM49" s="11"/>
      <c r="GN49" s="13"/>
      <c r="GO49" s="11"/>
      <c r="GP49" s="12"/>
      <c r="GQ49" s="12"/>
      <c r="GR49" s="11"/>
      <c r="GS49" s="13"/>
      <c r="GT49" s="11">
        <v>1</v>
      </c>
      <c r="GU49" s="11"/>
      <c r="GV49" s="13"/>
      <c r="GW49" s="11">
        <v>1</v>
      </c>
      <c r="GX49" s="12"/>
      <c r="GY49" s="12"/>
      <c r="GZ49" s="11"/>
      <c r="HA49" s="13"/>
      <c r="HB49" s="11"/>
      <c r="HC49" s="11"/>
      <c r="HD49" s="13"/>
      <c r="HE49" s="11"/>
      <c r="HF49" s="12"/>
      <c r="HG49" s="12"/>
      <c r="HH49" s="11"/>
      <c r="HI49" s="13"/>
      <c r="HJ49" s="11"/>
      <c r="HK49" s="11"/>
      <c r="HL49" s="13"/>
      <c r="HM49" s="11"/>
      <c r="HN49" s="12"/>
      <c r="HO49" s="12"/>
      <c r="HP49" s="11"/>
      <c r="HQ49" s="13"/>
      <c r="HR49" s="11"/>
      <c r="HS49" s="11"/>
      <c r="HT49" s="13"/>
      <c r="HU49" s="11"/>
      <c r="HV49" s="12"/>
      <c r="HW49" s="12"/>
      <c r="HX49" s="11"/>
      <c r="HY49" s="13"/>
      <c r="HZ49" s="11"/>
      <c r="IA49" s="11"/>
      <c r="IB49" s="13"/>
      <c r="IC49" s="11"/>
      <c r="ID49" s="12"/>
      <c r="IE49" s="12"/>
      <c r="IF49" s="11"/>
      <c r="IG49" s="13"/>
      <c r="IH49" s="11"/>
      <c r="II49" s="11"/>
      <c r="IJ49" s="13"/>
      <c r="IK49" s="11"/>
      <c r="IL49" s="12"/>
      <c r="IM49" s="12"/>
      <c r="IN49" s="11"/>
      <c r="IO49" s="13"/>
      <c r="IP49" s="11"/>
      <c r="IQ49" s="11"/>
      <c r="IR49" s="13"/>
      <c r="IS49" s="11"/>
      <c r="IT49" s="12"/>
      <c r="IU49" s="12"/>
      <c r="IV49" s="11"/>
      <c r="IW49" s="13"/>
      <c r="IX49" s="11"/>
      <c r="IY49" s="11"/>
      <c r="IZ49" s="13"/>
      <c r="JA49" s="11"/>
      <c r="JB49" s="12"/>
      <c r="JC49" s="12"/>
      <c r="JD49" s="11"/>
      <c r="JE49" s="13"/>
      <c r="JF49" s="11">
        <v>1</v>
      </c>
      <c r="JG49" s="11"/>
      <c r="JH49" s="13"/>
      <c r="JI49" s="11"/>
      <c r="JJ49" s="12"/>
      <c r="JK49" s="12"/>
      <c r="JL49" s="11"/>
      <c r="JM49" s="13"/>
      <c r="JN49" s="11"/>
      <c r="JO49" s="11"/>
      <c r="JP49" s="13"/>
      <c r="JQ49" s="11"/>
      <c r="JR49" s="12"/>
      <c r="JS49" s="12"/>
      <c r="JT49" s="11"/>
      <c r="JU49" s="13"/>
      <c r="JV49" s="11"/>
      <c r="JW49" s="11"/>
      <c r="JX49" s="13"/>
      <c r="JY49" s="11"/>
      <c r="JZ49" s="12"/>
      <c r="KA49" s="12"/>
      <c r="KB49" s="11"/>
      <c r="KC49" s="13"/>
      <c r="KD49" s="11"/>
      <c r="KE49" s="11"/>
      <c r="KF49" s="13"/>
      <c r="KG49" s="11"/>
      <c r="KH49" s="12"/>
      <c r="KI49" s="12"/>
      <c r="KJ49" s="11"/>
      <c r="KK49" s="13"/>
      <c r="KL49" s="11"/>
      <c r="KM49" s="11"/>
      <c r="KN49" s="13"/>
      <c r="KO49" s="11"/>
      <c r="KP49" s="12"/>
      <c r="KQ49" s="12"/>
      <c r="KR49" s="11">
        <v>169</v>
      </c>
      <c r="KS49" s="11"/>
      <c r="KT49" s="11"/>
      <c r="KU49" s="11"/>
      <c r="KV49" s="11"/>
      <c r="KW49" s="11"/>
      <c r="KX49" s="11"/>
      <c r="KY49" s="11"/>
      <c r="KZ49" s="11"/>
      <c r="LA49" s="11"/>
      <c r="LB49" s="11"/>
      <c r="LC49" s="11"/>
      <c r="LD49" s="11"/>
      <c r="LE49" s="11"/>
      <c r="LF49" s="11"/>
      <c r="LG49" s="11"/>
      <c r="LH49" s="11"/>
      <c r="LI49" s="11"/>
      <c r="LJ49" s="11"/>
      <c r="LK49" s="11"/>
      <c r="LL49" s="11"/>
      <c r="LM49" s="11"/>
      <c r="LN49" s="11"/>
      <c r="LO49" s="11"/>
      <c r="LP49" s="11"/>
      <c r="LQ49" s="11"/>
      <c r="LR49" s="11"/>
      <c r="LS49" s="11"/>
      <c r="LT49" s="11"/>
      <c r="LU49" s="11"/>
      <c r="LV49" s="11"/>
      <c r="LW49" s="11"/>
      <c r="LX49" s="11"/>
      <c r="LY49" s="11"/>
      <c r="LZ49" s="11"/>
      <c r="MA49" s="11"/>
      <c r="MB49" s="11"/>
      <c r="MC49" s="11"/>
      <c r="MD49" s="11"/>
      <c r="ME49" s="11"/>
      <c r="MF49" s="11"/>
      <c r="MG49" s="11"/>
      <c r="MH49" s="11"/>
      <c r="MI49" s="11"/>
      <c r="MJ49" s="11"/>
      <c r="MK49" s="11"/>
      <c r="ML49" s="11"/>
      <c r="MM49" s="11"/>
      <c r="MN49" s="11">
        <v>20</v>
      </c>
      <c r="MO49" s="11"/>
      <c r="MP49" s="11"/>
      <c r="MQ49" s="11"/>
      <c r="MR49" s="11"/>
      <c r="MS49" s="11"/>
      <c r="MT49" s="11"/>
      <c r="MU49" s="11"/>
      <c r="MV49" s="11"/>
      <c r="MW49" s="11"/>
      <c r="MX49" s="11"/>
      <c r="MY49" s="11"/>
      <c r="MZ49" s="11"/>
      <c r="NA49" s="11"/>
      <c r="NB49" s="11"/>
      <c r="NC49" s="11"/>
      <c r="ND49" s="11"/>
      <c r="NE49" s="11"/>
      <c r="NF49" s="11"/>
      <c r="NG49" s="11"/>
      <c r="NH49" s="11"/>
      <c r="NI49" s="11"/>
      <c r="NJ49" s="11"/>
      <c r="NK49" s="11">
        <v>80</v>
      </c>
      <c r="NL49" s="11"/>
      <c r="NM49" s="11"/>
      <c r="NN49" s="11"/>
      <c r="NO49" s="11"/>
      <c r="NP49" s="11"/>
      <c r="NQ49" s="11"/>
      <c r="NR49" s="11"/>
      <c r="NS49" s="11"/>
      <c r="NT49" s="11"/>
    </row>
    <row r="50">
      <c r="A50" s="10" t="s">
        <v>149</v>
      </c>
      <c r="B50" s="10" t="s">
        <v>176</v>
      </c>
      <c r="C50" s="10" t="s">
        <v>151</v>
      </c>
      <c r="D50" s="11">
        <v>1630</v>
      </c>
      <c r="E50" s="11">
        <f>=ROUNDDOWN(9.77804439112178,0)</f>
      </c>
      <c r="F50" s="11">
        <v>4035</v>
      </c>
      <c r="G50" s="12">
        <v>0.9179</v>
      </c>
      <c r="H50" s="11"/>
      <c r="I50" s="11">
        <f>=ROUNDDOWN({0},0)</f>
      </c>
      <c r="J50" s="11"/>
      <c r="K50" s="12">
        <v>0.2093</v>
      </c>
      <c r="L50" s="11">
        <v>10618</v>
      </c>
      <c r="M50" s="13">
        <v>934106.84</v>
      </c>
      <c r="N50" s="11">
        <v>11</v>
      </c>
      <c r="O50" s="14">
        <v>84918.8</v>
      </c>
      <c r="P50" s="11">
        <v>12745</v>
      </c>
      <c r="Q50" s="13">
        <v>1119977.14</v>
      </c>
      <c r="R50" s="11">
        <v>19</v>
      </c>
      <c r="S50" s="14">
        <v>58946.17</v>
      </c>
      <c r="T50" s="12">
        <v>-0.1669</v>
      </c>
      <c r="U50" s="12">
        <v>-0.166</v>
      </c>
      <c r="V50" s="12">
        <v>-0.4211</v>
      </c>
      <c r="W50" s="12">
        <v>0.4406</v>
      </c>
      <c r="X50" s="11">
        <v>5003</v>
      </c>
      <c r="Y50" s="13">
        <v>466354.13</v>
      </c>
      <c r="Z50" s="11">
        <v>11</v>
      </c>
      <c r="AA50" s="11">
        <v>5466</v>
      </c>
      <c r="AB50" s="13">
        <v>499907.81</v>
      </c>
      <c r="AC50" s="11">
        <v>15</v>
      </c>
      <c r="AD50" s="12">
        <v>-0.0847</v>
      </c>
      <c r="AE50" s="12">
        <v>-0.0671</v>
      </c>
      <c r="AF50" s="11">
        <v>1677</v>
      </c>
      <c r="AG50" s="13">
        <v>149602.67</v>
      </c>
      <c r="AH50" s="11">
        <v>11</v>
      </c>
      <c r="AI50" s="11">
        <v>1458</v>
      </c>
      <c r="AJ50" s="13">
        <v>114900.71</v>
      </c>
      <c r="AK50" s="11">
        <v>19</v>
      </c>
      <c r="AL50" s="12">
        <v>0.1502</v>
      </c>
      <c r="AM50" s="12">
        <v>0.302</v>
      </c>
      <c r="AN50" s="11">
        <v>800</v>
      </c>
      <c r="AO50" s="13">
        <v>60424.62</v>
      </c>
      <c r="AP50" s="11">
        <v>11</v>
      </c>
      <c r="AQ50" s="11">
        <v>964</v>
      </c>
      <c r="AR50" s="13">
        <v>80990.21</v>
      </c>
      <c r="AS50" s="11">
        <v>17</v>
      </c>
      <c r="AT50" s="12">
        <v>-0.1701</v>
      </c>
      <c r="AU50" s="12">
        <v>-0.2539</v>
      </c>
      <c r="AV50" s="11">
        <v>431</v>
      </c>
      <c r="AW50" s="13">
        <v>37784.28</v>
      </c>
      <c r="AX50" s="11">
        <v>11</v>
      </c>
      <c r="AY50" s="11">
        <v>559</v>
      </c>
      <c r="AZ50" s="13">
        <v>48596.03</v>
      </c>
      <c r="BA50" s="11">
        <v>19</v>
      </c>
      <c r="BB50" s="12">
        <v>-0.229</v>
      </c>
      <c r="BC50" s="12">
        <v>-0.2225</v>
      </c>
      <c r="BD50" s="11">
        <v>599</v>
      </c>
      <c r="BE50" s="13">
        <v>39296.16</v>
      </c>
      <c r="BF50" s="11">
        <v>11</v>
      </c>
      <c r="BG50" s="11">
        <v>331</v>
      </c>
      <c r="BH50" s="13">
        <v>21384.68</v>
      </c>
      <c r="BI50" s="11">
        <v>19</v>
      </c>
      <c r="BJ50" s="12">
        <v>0.8097</v>
      </c>
      <c r="BK50" s="12">
        <v>0.8376</v>
      </c>
      <c r="BL50" s="11">
        <v>674</v>
      </c>
      <c r="BM50" s="13">
        <v>57154.02</v>
      </c>
      <c r="BN50" s="11">
        <v>11</v>
      </c>
      <c r="BO50" s="11">
        <v>587</v>
      </c>
      <c r="BP50" s="13">
        <v>52202</v>
      </c>
      <c r="BQ50" s="11">
        <v>19</v>
      </c>
      <c r="BR50" s="12">
        <v>0.1482</v>
      </c>
      <c r="BS50" s="12">
        <v>0.0949</v>
      </c>
      <c r="BT50" s="11">
        <v>219</v>
      </c>
      <c r="BU50" s="13">
        <v>20468.36</v>
      </c>
      <c r="BV50" s="11">
        <v>11</v>
      </c>
      <c r="BW50" s="11">
        <v>307</v>
      </c>
      <c r="BX50" s="13">
        <v>29312.13</v>
      </c>
      <c r="BY50" s="11">
        <v>19</v>
      </c>
      <c r="BZ50" s="12">
        <v>-0.2866</v>
      </c>
      <c r="CA50" s="12">
        <v>-0.3017</v>
      </c>
      <c r="CB50" s="11">
        <v>532</v>
      </c>
      <c r="CC50" s="13">
        <v>42946.68</v>
      </c>
      <c r="CD50" s="11">
        <v>11</v>
      </c>
      <c r="CE50" s="11">
        <v>658</v>
      </c>
      <c r="CF50" s="13">
        <v>58681.07</v>
      </c>
      <c r="CG50" s="11">
        <v>19</v>
      </c>
      <c r="CH50" s="12">
        <v>-0.1915</v>
      </c>
      <c r="CI50" s="12">
        <v>-0.2681</v>
      </c>
      <c r="CJ50" s="11">
        <v>98</v>
      </c>
      <c r="CK50" s="13">
        <v>8573.79</v>
      </c>
      <c r="CL50" s="11">
        <v>11</v>
      </c>
      <c r="CM50" s="11">
        <v>252</v>
      </c>
      <c r="CN50" s="13">
        <v>22853.26</v>
      </c>
      <c r="CO50" s="11">
        <v>17</v>
      </c>
      <c r="CP50" s="12">
        <v>-0.6111</v>
      </c>
      <c r="CQ50" s="12">
        <v>-0.6248</v>
      </c>
      <c r="CR50" s="11">
        <v>90</v>
      </c>
      <c r="CS50" s="13">
        <v>8079.71</v>
      </c>
      <c r="CT50" s="11"/>
      <c r="CU50" s="11">
        <v>1687</v>
      </c>
      <c r="CV50" s="13">
        <v>149141.26</v>
      </c>
      <c r="CW50" s="11">
        <v>19</v>
      </c>
      <c r="CX50" s="12">
        <v>-0.9467</v>
      </c>
      <c r="CY50" s="12">
        <v>-0.9458</v>
      </c>
      <c r="CZ50" s="11">
        <v>20</v>
      </c>
      <c r="DA50" s="13">
        <v>1505.3</v>
      </c>
      <c r="DB50" s="11">
        <v>11</v>
      </c>
      <c r="DC50" s="11">
        <v>15</v>
      </c>
      <c r="DD50" s="13">
        <v>1130.1</v>
      </c>
      <c r="DE50" s="11">
        <v>19</v>
      </c>
      <c r="DF50" s="12">
        <v>0.3333</v>
      </c>
      <c r="DG50" s="12">
        <v>0.332</v>
      </c>
      <c r="DH50" s="11">
        <v>365</v>
      </c>
      <c r="DI50" s="13">
        <v>31602.4</v>
      </c>
      <c r="DJ50" s="11">
        <v>11</v>
      </c>
      <c r="DK50" s="11">
        <v>272</v>
      </c>
      <c r="DL50" s="13">
        <v>22726.67</v>
      </c>
      <c r="DM50" s="11">
        <v>11</v>
      </c>
      <c r="DN50" s="12">
        <v>0.3419</v>
      </c>
      <c r="DO50" s="12">
        <v>0.3905</v>
      </c>
      <c r="DP50" s="11"/>
      <c r="DQ50" s="13"/>
      <c r="DR50" s="11"/>
      <c r="DS50" s="11"/>
      <c r="DT50" s="13"/>
      <c r="DU50" s="11"/>
      <c r="DV50" s="12"/>
      <c r="DW50" s="12"/>
      <c r="DX50" s="11"/>
      <c r="DY50" s="13"/>
      <c r="DZ50" s="11"/>
      <c r="EA50" s="11"/>
      <c r="EB50" s="13"/>
      <c r="EC50" s="11"/>
      <c r="ED50" s="12"/>
      <c r="EE50" s="12"/>
      <c r="EF50" s="11">
        <v>57</v>
      </c>
      <c r="EG50" s="13">
        <v>5382.39</v>
      </c>
      <c r="EH50" s="11">
        <v>10</v>
      </c>
      <c r="EI50" s="11">
        <v>116</v>
      </c>
      <c r="EJ50" s="13">
        <v>11369.85</v>
      </c>
      <c r="EK50" s="11">
        <v>11</v>
      </c>
      <c r="EL50" s="12">
        <v>-0.5086</v>
      </c>
      <c r="EM50" s="12">
        <v>-0.5266</v>
      </c>
      <c r="EN50" s="11"/>
      <c r="EO50" s="13"/>
      <c r="EP50" s="11">
        <v>4</v>
      </c>
      <c r="EQ50" s="11"/>
      <c r="ER50" s="13"/>
      <c r="ES50" s="11">
        <v>4</v>
      </c>
      <c r="ET50" s="12"/>
      <c r="EU50" s="12"/>
      <c r="EV50" s="11"/>
      <c r="EW50" s="13"/>
      <c r="EX50" s="11"/>
      <c r="EY50" s="11"/>
      <c r="EZ50" s="13"/>
      <c r="FA50" s="11"/>
      <c r="FB50" s="12"/>
      <c r="FC50" s="12"/>
      <c r="FD50" s="11">
        <v>1</v>
      </c>
      <c r="FE50" s="13">
        <v>92.81</v>
      </c>
      <c r="FF50" s="11">
        <v>7</v>
      </c>
      <c r="FG50" s="11"/>
      <c r="FH50" s="13"/>
      <c r="FI50" s="11">
        <v>7</v>
      </c>
      <c r="FJ50" s="12"/>
      <c r="FK50" s="12"/>
      <c r="FL50" s="11"/>
      <c r="FM50" s="13"/>
      <c r="FN50" s="11">
        <v>3</v>
      </c>
      <c r="FO50" s="11"/>
      <c r="FP50" s="13"/>
      <c r="FQ50" s="11">
        <v>3</v>
      </c>
      <c r="FR50" s="12"/>
      <c r="FS50" s="12"/>
      <c r="FT50" s="11">
        <v>1</v>
      </c>
      <c r="FU50" s="13">
        <v>169.99</v>
      </c>
      <c r="FV50" s="11">
        <v>11</v>
      </c>
      <c r="FW50" s="11">
        <v>1</v>
      </c>
      <c r="FX50" s="13">
        <v>129.99</v>
      </c>
      <c r="FY50" s="11">
        <v>19</v>
      </c>
      <c r="FZ50" s="12"/>
      <c r="GA50" s="12">
        <v>0.3077</v>
      </c>
      <c r="GB50" s="11">
        <v>6</v>
      </c>
      <c r="GC50" s="13">
        <v>573.24</v>
      </c>
      <c r="GD50" s="11">
        <v>8</v>
      </c>
      <c r="GE50" s="11"/>
      <c r="GF50" s="13"/>
      <c r="GG50" s="11">
        <v>9</v>
      </c>
      <c r="GH50" s="12"/>
      <c r="GI50" s="12"/>
      <c r="GJ50" s="11"/>
      <c r="GK50" s="13"/>
      <c r="GL50" s="11"/>
      <c r="GM50" s="11"/>
      <c r="GN50" s="13"/>
      <c r="GO50" s="11"/>
      <c r="GP50" s="12"/>
      <c r="GQ50" s="12"/>
      <c r="GR50" s="11">
        <v>2</v>
      </c>
      <c r="GS50" s="13">
        <v>98.25</v>
      </c>
      <c r="GT50" s="11">
        <v>11</v>
      </c>
      <c r="GU50" s="11">
        <v>2</v>
      </c>
      <c r="GV50" s="13">
        <v>173.71</v>
      </c>
      <c r="GW50" s="11">
        <v>13</v>
      </c>
      <c r="GX50" s="12"/>
      <c r="GY50" s="12">
        <v>-0.4344</v>
      </c>
      <c r="GZ50" s="11">
        <v>21</v>
      </c>
      <c r="HA50" s="13">
        <v>1798.63</v>
      </c>
      <c r="HB50" s="11"/>
      <c r="HC50" s="11">
        <v>42</v>
      </c>
      <c r="HD50" s="13">
        <v>3600.16</v>
      </c>
      <c r="HE50" s="11">
        <v>3</v>
      </c>
      <c r="HF50" s="12">
        <v>-0.5</v>
      </c>
      <c r="HG50" s="12">
        <v>-0.5004</v>
      </c>
      <c r="HH50" s="11">
        <v>22</v>
      </c>
      <c r="HI50" s="13">
        <v>2199.41</v>
      </c>
      <c r="HJ50" s="11">
        <v>6</v>
      </c>
      <c r="HK50" s="11">
        <v>28</v>
      </c>
      <c r="HL50" s="13">
        <v>2877.5</v>
      </c>
      <c r="HM50" s="11">
        <v>7</v>
      </c>
      <c r="HN50" s="12">
        <v>-0.2143</v>
      </c>
      <c r="HO50" s="12">
        <v>-0.2357</v>
      </c>
      <c r="HP50" s="11"/>
      <c r="HQ50" s="13"/>
      <c r="HR50" s="11"/>
      <c r="HS50" s="11"/>
      <c r="HT50" s="13"/>
      <c r="HU50" s="11"/>
      <c r="HV50" s="12"/>
      <c r="HW50" s="12"/>
      <c r="HX50" s="11"/>
      <c r="HY50" s="13"/>
      <c r="HZ50" s="11"/>
      <c r="IA50" s="11"/>
      <c r="IB50" s="13"/>
      <c r="IC50" s="11"/>
      <c r="ID50" s="12"/>
      <c r="IE50" s="12"/>
      <c r="IF50" s="11"/>
      <c r="IG50" s="13"/>
      <c r="IH50" s="11">
        <v>11</v>
      </c>
      <c r="II50" s="11"/>
      <c r="IJ50" s="13"/>
      <c r="IK50" s="11"/>
      <c r="IL50" s="12"/>
      <c r="IM50" s="12"/>
      <c r="IN50" s="11"/>
      <c r="IO50" s="13"/>
      <c r="IP50" s="11"/>
      <c r="IQ50" s="11"/>
      <c r="IR50" s="13"/>
      <c r="IS50" s="11"/>
      <c r="IT50" s="12"/>
      <c r="IU50" s="12"/>
      <c r="IV50" s="11"/>
      <c r="IW50" s="13"/>
      <c r="IX50" s="11"/>
      <c r="IY50" s="11"/>
      <c r="IZ50" s="13"/>
      <c r="JA50" s="11"/>
      <c r="JB50" s="12"/>
      <c r="JC50" s="12"/>
      <c r="JD50" s="11"/>
      <c r="JE50" s="13"/>
      <c r="JF50" s="11">
        <v>11</v>
      </c>
      <c r="JG50" s="11"/>
      <c r="JH50" s="13"/>
      <c r="JI50" s="11"/>
      <c r="JJ50" s="12"/>
      <c r="JK50" s="12"/>
      <c r="JL50" s="11"/>
      <c r="JM50" s="13"/>
      <c r="JN50" s="11"/>
      <c r="JO50" s="11"/>
      <c r="JP50" s="13"/>
      <c r="JQ50" s="11"/>
      <c r="JR50" s="12"/>
      <c r="JS50" s="12"/>
      <c r="JT50" s="11"/>
      <c r="JU50" s="13"/>
      <c r="JV50" s="11"/>
      <c r="JW50" s="11"/>
      <c r="JX50" s="13"/>
      <c r="JY50" s="11"/>
      <c r="JZ50" s="12"/>
      <c r="KA50" s="12"/>
      <c r="KB50" s="11"/>
      <c r="KC50" s="13"/>
      <c r="KD50" s="11"/>
      <c r="KE50" s="11"/>
      <c r="KF50" s="13"/>
      <c r="KG50" s="11"/>
      <c r="KH50" s="12"/>
      <c r="KI50" s="12"/>
      <c r="KJ50" s="11"/>
      <c r="KK50" s="13"/>
      <c r="KL50" s="11"/>
      <c r="KM50" s="11"/>
      <c r="KN50" s="13"/>
      <c r="KO50" s="11"/>
      <c r="KP50" s="12"/>
      <c r="KQ50" s="12"/>
      <c r="KR50" s="11">
        <v>1488</v>
      </c>
      <c r="KS50" s="11"/>
      <c r="KT50" s="11"/>
      <c r="KU50" s="11"/>
      <c r="KV50" s="11">
        <v>142</v>
      </c>
      <c r="KW50" s="11"/>
      <c r="KX50" s="11"/>
      <c r="KY50" s="11"/>
      <c r="KZ50" s="11"/>
      <c r="LA50" s="11"/>
      <c r="LB50" s="11"/>
      <c r="LC50" s="11"/>
      <c r="LD50" s="11"/>
      <c r="LE50" s="11"/>
      <c r="LF50" s="11"/>
      <c r="LG50" s="11"/>
      <c r="LH50" s="11"/>
      <c r="LI50" s="11"/>
      <c r="LJ50" s="11"/>
      <c r="LK50" s="11"/>
      <c r="LL50" s="11">
        <v>120</v>
      </c>
      <c r="LM50" s="11"/>
      <c r="LN50" s="11"/>
      <c r="LO50" s="11"/>
      <c r="LP50" s="11"/>
      <c r="LQ50" s="11">
        <v>220</v>
      </c>
      <c r="LR50" s="11">
        <v>450</v>
      </c>
      <c r="LS50" s="11"/>
      <c r="LT50" s="11"/>
      <c r="LU50" s="11">
        <v>180</v>
      </c>
      <c r="LV50" s="11"/>
      <c r="LW50" s="11"/>
      <c r="LX50" s="11"/>
      <c r="LY50" s="11"/>
      <c r="LZ50" s="11"/>
      <c r="MA50" s="11"/>
      <c r="MB50" s="11"/>
      <c r="MC50" s="11"/>
      <c r="MD50" s="11"/>
      <c r="ME50" s="11">
        <v>230</v>
      </c>
      <c r="MF50" s="11"/>
      <c r="MG50" s="11"/>
      <c r="MH50" s="11"/>
      <c r="MI50" s="11"/>
      <c r="MJ50" s="11"/>
      <c r="MK50" s="11"/>
      <c r="ML50" s="11"/>
      <c r="MM50" s="11"/>
      <c r="MN50" s="11">
        <v>480</v>
      </c>
      <c r="MO50" s="11"/>
      <c r="MP50" s="11"/>
      <c r="MQ50" s="11"/>
      <c r="MR50" s="11"/>
      <c r="MS50" s="11">
        <v>370</v>
      </c>
      <c r="MT50" s="11"/>
      <c r="MU50" s="11"/>
      <c r="MV50" s="11"/>
      <c r="MW50" s="11"/>
      <c r="MX50" s="11">
        <v>185</v>
      </c>
      <c r="MY50" s="11"/>
      <c r="MZ50" s="11"/>
      <c r="NA50" s="11"/>
      <c r="NB50" s="11"/>
      <c r="NC50" s="11">
        <v>480</v>
      </c>
      <c r="ND50" s="11"/>
      <c r="NE50" s="11">
        <v>30</v>
      </c>
      <c r="NF50" s="11"/>
      <c r="NG50" s="11">
        <v>210</v>
      </c>
      <c r="NH50" s="11"/>
      <c r="NI50" s="11"/>
      <c r="NJ50" s="11"/>
      <c r="NK50" s="11">
        <v>870</v>
      </c>
      <c r="NL50" s="11"/>
      <c r="NM50" s="11"/>
      <c r="NN50" s="11"/>
      <c r="NO50" s="11"/>
      <c r="NP50" s="11"/>
      <c r="NQ50" s="11">
        <v>210</v>
      </c>
      <c r="NR50" s="11"/>
      <c r="NS50" s="11"/>
      <c r="NT50" s="11"/>
    </row>
    <row r="51">
      <c r="A51" s="10" t="s">
        <v>149</v>
      </c>
      <c r="B51" s="10" t="s">
        <v>176</v>
      </c>
      <c r="C51" s="10" t="s">
        <v>152</v>
      </c>
      <c r="D51" s="11">
        <v>6325</v>
      </c>
      <c r="E51" s="11">
        <f>=ROUNDDOWN(15.5903376879468,0)</f>
      </c>
      <c r="F51" s="11">
        <v>9578</v>
      </c>
      <c r="G51" s="12">
        <v>0.9061</v>
      </c>
      <c r="H51" s="11">
        <v>1</v>
      </c>
      <c r="I51" s="11">
        <f>=ROUNDDOWN(0.909090909090909,0)</f>
      </c>
      <c r="J51" s="11"/>
      <c r="K51" s="12">
        <v>0.221</v>
      </c>
      <c r="L51" s="11">
        <v>25076</v>
      </c>
      <c r="M51" s="13">
        <v>1440928.52</v>
      </c>
      <c r="N51" s="11">
        <v>46</v>
      </c>
      <c r="O51" s="14">
        <v>31324.53</v>
      </c>
      <c r="P51" s="11">
        <v>31645</v>
      </c>
      <c r="Q51" s="13">
        <v>1821665.15</v>
      </c>
      <c r="R51" s="11">
        <v>46</v>
      </c>
      <c r="S51" s="14">
        <v>39601.42</v>
      </c>
      <c r="T51" s="12">
        <v>-0.2076</v>
      </c>
      <c r="U51" s="12">
        <v>-0.209</v>
      </c>
      <c r="V51" s="12"/>
      <c r="W51" s="12">
        <v>-0.209</v>
      </c>
      <c r="X51" s="11">
        <v>8978</v>
      </c>
      <c r="Y51" s="13">
        <v>532190.43</v>
      </c>
      <c r="Z51" s="11">
        <v>43</v>
      </c>
      <c r="AA51" s="11">
        <v>9022</v>
      </c>
      <c r="AB51" s="13">
        <v>527065.24</v>
      </c>
      <c r="AC51" s="11">
        <v>41</v>
      </c>
      <c r="AD51" s="12">
        <v>-0.0049</v>
      </c>
      <c r="AE51" s="12">
        <v>0.0097</v>
      </c>
      <c r="AF51" s="11">
        <v>3185</v>
      </c>
      <c r="AG51" s="13">
        <v>186041.29</v>
      </c>
      <c r="AH51" s="11">
        <v>40</v>
      </c>
      <c r="AI51" s="11">
        <v>2790</v>
      </c>
      <c r="AJ51" s="13">
        <v>166694.71</v>
      </c>
      <c r="AK51" s="11">
        <v>44</v>
      </c>
      <c r="AL51" s="12">
        <v>0.1416</v>
      </c>
      <c r="AM51" s="12">
        <v>0.1161</v>
      </c>
      <c r="AN51" s="11">
        <v>1265</v>
      </c>
      <c r="AO51" s="13">
        <v>62664.79</v>
      </c>
      <c r="AP51" s="11">
        <v>40</v>
      </c>
      <c r="AQ51" s="11">
        <v>3171</v>
      </c>
      <c r="AR51" s="13">
        <v>172907.9</v>
      </c>
      <c r="AS51" s="11">
        <v>36</v>
      </c>
      <c r="AT51" s="12">
        <v>-0.6011</v>
      </c>
      <c r="AU51" s="12">
        <v>-0.6376</v>
      </c>
      <c r="AV51" s="11">
        <v>896</v>
      </c>
      <c r="AW51" s="13">
        <v>49506.49</v>
      </c>
      <c r="AX51" s="11">
        <v>40</v>
      </c>
      <c r="AY51" s="11">
        <v>1447</v>
      </c>
      <c r="AZ51" s="13">
        <v>80800.27</v>
      </c>
      <c r="BA51" s="11">
        <v>44</v>
      </c>
      <c r="BB51" s="12">
        <v>-0.3808</v>
      </c>
      <c r="BC51" s="12">
        <v>-0.3873</v>
      </c>
      <c r="BD51" s="11">
        <v>2763</v>
      </c>
      <c r="BE51" s="13">
        <v>145923</v>
      </c>
      <c r="BF51" s="11">
        <v>40</v>
      </c>
      <c r="BG51" s="11">
        <v>1536</v>
      </c>
      <c r="BH51" s="13">
        <v>81667.18</v>
      </c>
      <c r="BI51" s="11">
        <v>44</v>
      </c>
      <c r="BJ51" s="12">
        <v>0.7988</v>
      </c>
      <c r="BK51" s="12">
        <v>0.7868</v>
      </c>
      <c r="BL51" s="11">
        <v>3144</v>
      </c>
      <c r="BM51" s="13">
        <v>183276.84</v>
      </c>
      <c r="BN51" s="11">
        <v>40</v>
      </c>
      <c r="BO51" s="11">
        <v>3486</v>
      </c>
      <c r="BP51" s="13">
        <v>204228.83</v>
      </c>
      <c r="BQ51" s="11">
        <v>42</v>
      </c>
      <c r="BR51" s="12">
        <v>-0.0981</v>
      </c>
      <c r="BS51" s="12">
        <v>-0.1026</v>
      </c>
      <c r="BT51" s="11">
        <v>765</v>
      </c>
      <c r="BU51" s="13">
        <v>46852.69</v>
      </c>
      <c r="BV51" s="11">
        <v>40</v>
      </c>
      <c r="BW51" s="11">
        <v>870</v>
      </c>
      <c r="BX51" s="13">
        <v>54111.92</v>
      </c>
      <c r="BY51" s="11">
        <v>44</v>
      </c>
      <c r="BZ51" s="12">
        <v>-0.1207</v>
      </c>
      <c r="CA51" s="12">
        <v>-0.1342</v>
      </c>
      <c r="CB51" s="11">
        <v>1968</v>
      </c>
      <c r="CC51" s="13">
        <v>113656.46</v>
      </c>
      <c r="CD51" s="11">
        <v>38</v>
      </c>
      <c r="CE51" s="11">
        <v>3568</v>
      </c>
      <c r="CF51" s="13">
        <v>202787.78</v>
      </c>
      <c r="CG51" s="11">
        <v>44</v>
      </c>
      <c r="CH51" s="12">
        <v>-0.4484</v>
      </c>
      <c r="CI51" s="12">
        <v>-0.4395</v>
      </c>
      <c r="CJ51" s="11">
        <v>1048</v>
      </c>
      <c r="CK51" s="13">
        <v>60031.97</v>
      </c>
      <c r="CL51" s="11">
        <v>36</v>
      </c>
      <c r="CM51" s="11">
        <v>1744</v>
      </c>
      <c r="CN51" s="13">
        <v>101477.12</v>
      </c>
      <c r="CO51" s="11">
        <v>34</v>
      </c>
      <c r="CP51" s="12">
        <v>-0.3991</v>
      </c>
      <c r="CQ51" s="12">
        <v>-0.4084</v>
      </c>
      <c r="CR51" s="11">
        <v>134</v>
      </c>
      <c r="CS51" s="13">
        <v>7615.61</v>
      </c>
      <c r="CT51" s="11"/>
      <c r="CU51" s="11">
        <v>2896</v>
      </c>
      <c r="CV51" s="13">
        <v>165971.27</v>
      </c>
      <c r="CW51" s="11">
        <v>42</v>
      </c>
      <c r="CX51" s="12">
        <v>-0.9537</v>
      </c>
      <c r="CY51" s="12">
        <v>-0.9541</v>
      </c>
      <c r="CZ51" s="11">
        <v>177</v>
      </c>
      <c r="DA51" s="13">
        <v>10173.29</v>
      </c>
      <c r="DB51" s="11">
        <v>37</v>
      </c>
      <c r="DC51" s="11">
        <v>134</v>
      </c>
      <c r="DD51" s="13">
        <v>7792.7</v>
      </c>
      <c r="DE51" s="11">
        <v>41</v>
      </c>
      <c r="DF51" s="12">
        <v>0.3209</v>
      </c>
      <c r="DG51" s="12">
        <v>0.3055</v>
      </c>
      <c r="DH51" s="11">
        <v>237</v>
      </c>
      <c r="DI51" s="13">
        <v>12337.98</v>
      </c>
      <c r="DJ51" s="11">
        <v>18</v>
      </c>
      <c r="DK51" s="11">
        <v>367</v>
      </c>
      <c r="DL51" s="13">
        <v>20006.3</v>
      </c>
      <c r="DM51" s="11">
        <v>24</v>
      </c>
      <c r="DN51" s="12">
        <v>-0.3542</v>
      </c>
      <c r="DO51" s="12">
        <v>-0.3833</v>
      </c>
      <c r="DP51" s="11"/>
      <c r="DQ51" s="13"/>
      <c r="DR51" s="11"/>
      <c r="DS51" s="11"/>
      <c r="DT51" s="13"/>
      <c r="DU51" s="11"/>
      <c r="DV51" s="12"/>
      <c r="DW51" s="12"/>
      <c r="DX51" s="11"/>
      <c r="DY51" s="13"/>
      <c r="DZ51" s="11"/>
      <c r="EA51" s="11"/>
      <c r="EB51" s="13"/>
      <c r="EC51" s="11"/>
      <c r="ED51" s="12"/>
      <c r="EE51" s="12"/>
      <c r="EF51" s="11">
        <v>388</v>
      </c>
      <c r="EG51" s="13">
        <v>22416.07</v>
      </c>
      <c r="EH51" s="11">
        <v>10</v>
      </c>
      <c r="EI51" s="11">
        <v>491</v>
      </c>
      <c r="EJ51" s="13">
        <v>28470.81</v>
      </c>
      <c r="EK51" s="11">
        <v>18</v>
      </c>
      <c r="EL51" s="12">
        <v>-0.2098</v>
      </c>
      <c r="EM51" s="12">
        <v>-0.2127</v>
      </c>
      <c r="EN51" s="11">
        <v>14</v>
      </c>
      <c r="EO51" s="13">
        <v>866.11</v>
      </c>
      <c r="EP51" s="11">
        <v>16</v>
      </c>
      <c r="EQ51" s="11">
        <v>44</v>
      </c>
      <c r="ER51" s="13">
        <v>2745.31</v>
      </c>
      <c r="ES51" s="11">
        <v>20</v>
      </c>
      <c r="ET51" s="12">
        <v>-0.6818</v>
      </c>
      <c r="EU51" s="12">
        <v>-0.6845</v>
      </c>
      <c r="EV51" s="11">
        <v>4</v>
      </c>
      <c r="EW51" s="13">
        <v>242.64</v>
      </c>
      <c r="EX51" s="11">
        <v>4</v>
      </c>
      <c r="EY51" s="11">
        <v>9</v>
      </c>
      <c r="EZ51" s="13">
        <v>560.39</v>
      </c>
      <c r="FA51" s="11">
        <v>4</v>
      </c>
      <c r="FB51" s="12">
        <v>-0.5556</v>
      </c>
      <c r="FC51" s="12">
        <v>-0.567</v>
      </c>
      <c r="FD51" s="11">
        <v>17</v>
      </c>
      <c r="FE51" s="13">
        <v>944.83</v>
      </c>
      <c r="FF51" s="11">
        <v>6</v>
      </c>
      <c r="FG51" s="11">
        <v>16</v>
      </c>
      <c r="FH51" s="13">
        <v>876.59</v>
      </c>
      <c r="FI51" s="11">
        <v>8</v>
      </c>
      <c r="FJ51" s="12">
        <v>0.0625</v>
      </c>
      <c r="FK51" s="12">
        <v>0.0778</v>
      </c>
      <c r="FL51" s="11">
        <v>62</v>
      </c>
      <c r="FM51" s="13">
        <v>3981.76</v>
      </c>
      <c r="FN51" s="11">
        <v>4</v>
      </c>
      <c r="FO51" s="11">
        <v>26</v>
      </c>
      <c r="FP51" s="13">
        <v>1687.83</v>
      </c>
      <c r="FQ51" s="11">
        <v>4</v>
      </c>
      <c r="FR51" s="12">
        <v>1.3846</v>
      </c>
      <c r="FS51" s="12">
        <v>1.3591</v>
      </c>
      <c r="FT51" s="11">
        <v>7</v>
      </c>
      <c r="FU51" s="13">
        <v>699.93</v>
      </c>
      <c r="FV51" s="11">
        <v>40</v>
      </c>
      <c r="FW51" s="11">
        <v>5</v>
      </c>
      <c r="FX51" s="13">
        <v>394.95</v>
      </c>
      <c r="FY51" s="11">
        <v>44</v>
      </c>
      <c r="FZ51" s="12">
        <v>0.4</v>
      </c>
      <c r="GA51" s="12">
        <v>0.7722</v>
      </c>
      <c r="GB51" s="11">
        <v>1</v>
      </c>
      <c r="GC51" s="13">
        <v>57.74</v>
      </c>
      <c r="GD51" s="11">
        <v>2</v>
      </c>
      <c r="GE51" s="11"/>
      <c r="GF51" s="13"/>
      <c r="GG51" s="11">
        <v>14</v>
      </c>
      <c r="GH51" s="12"/>
      <c r="GI51" s="12"/>
      <c r="GJ51" s="11"/>
      <c r="GK51" s="13"/>
      <c r="GL51" s="11"/>
      <c r="GM51" s="11"/>
      <c r="GN51" s="13"/>
      <c r="GO51" s="11"/>
      <c r="GP51" s="12"/>
      <c r="GQ51" s="12"/>
      <c r="GR51" s="11">
        <v>1</v>
      </c>
      <c r="GS51" s="13">
        <v>68.04</v>
      </c>
      <c r="GT51" s="11">
        <v>36</v>
      </c>
      <c r="GU51" s="11"/>
      <c r="GV51" s="13"/>
      <c r="GW51" s="11">
        <v>4</v>
      </c>
      <c r="GX51" s="12"/>
      <c r="GY51" s="12"/>
      <c r="GZ51" s="11">
        <v>11</v>
      </c>
      <c r="HA51" s="13">
        <v>748.15</v>
      </c>
      <c r="HB51" s="11">
        <v>2</v>
      </c>
      <c r="HC51" s="11">
        <v>6</v>
      </c>
      <c r="HD51" s="13">
        <v>391.95</v>
      </c>
      <c r="HE51" s="11">
        <v>2</v>
      </c>
      <c r="HF51" s="12">
        <v>0.8333</v>
      </c>
      <c r="HG51" s="12">
        <v>0.9088</v>
      </c>
      <c r="HH51" s="11">
        <v>8</v>
      </c>
      <c r="HI51" s="13">
        <v>459.19</v>
      </c>
      <c r="HJ51" s="11">
        <v>20</v>
      </c>
      <c r="HK51" s="11">
        <v>17</v>
      </c>
      <c r="HL51" s="13">
        <v>1026.1</v>
      </c>
      <c r="HM51" s="11">
        <v>11</v>
      </c>
      <c r="HN51" s="12">
        <v>-0.5294</v>
      </c>
      <c r="HO51" s="12">
        <v>-0.5525</v>
      </c>
      <c r="HP51" s="11"/>
      <c r="HQ51" s="13"/>
      <c r="HR51" s="11"/>
      <c r="HS51" s="11"/>
      <c r="HT51" s="13"/>
      <c r="HU51" s="11"/>
      <c r="HV51" s="12"/>
      <c r="HW51" s="12"/>
      <c r="HX51" s="11"/>
      <c r="HY51" s="13"/>
      <c r="HZ51" s="11"/>
      <c r="IA51" s="11"/>
      <c r="IB51" s="13"/>
      <c r="IC51" s="11"/>
      <c r="ID51" s="12"/>
      <c r="IE51" s="12"/>
      <c r="IF51" s="11">
        <v>3</v>
      </c>
      <c r="IG51" s="13">
        <v>173.22</v>
      </c>
      <c r="IH51" s="11">
        <v>32</v>
      </c>
      <c r="II51" s="11"/>
      <c r="IJ51" s="13"/>
      <c r="IK51" s="11"/>
      <c r="IL51" s="12"/>
      <c r="IM51" s="12"/>
      <c r="IN51" s="11"/>
      <c r="IO51" s="13"/>
      <c r="IP51" s="11"/>
      <c r="IQ51" s="11"/>
      <c r="IR51" s="13"/>
      <c r="IS51" s="11"/>
      <c r="IT51" s="12"/>
      <c r="IU51" s="12"/>
      <c r="IV51" s="11"/>
      <c r="IW51" s="13"/>
      <c r="IX51" s="11"/>
      <c r="IY51" s="11"/>
      <c r="IZ51" s="13"/>
      <c r="JA51" s="11"/>
      <c r="JB51" s="12"/>
      <c r="JC51" s="12"/>
      <c r="JD51" s="11"/>
      <c r="JE51" s="13"/>
      <c r="JF51" s="11">
        <v>33</v>
      </c>
      <c r="JG51" s="11"/>
      <c r="JH51" s="13"/>
      <c r="JI51" s="11"/>
      <c r="JJ51" s="12"/>
      <c r="JK51" s="12"/>
      <c r="JL51" s="11"/>
      <c r="JM51" s="13"/>
      <c r="JN51" s="11"/>
      <c r="JO51" s="11"/>
      <c r="JP51" s="13"/>
      <c r="JQ51" s="11"/>
      <c r="JR51" s="12"/>
      <c r="JS51" s="12"/>
      <c r="JT51" s="11"/>
      <c r="JU51" s="13"/>
      <c r="JV51" s="11"/>
      <c r="JW51" s="11"/>
      <c r="JX51" s="13"/>
      <c r="JY51" s="11"/>
      <c r="JZ51" s="12"/>
      <c r="KA51" s="12"/>
      <c r="KB51" s="11"/>
      <c r="KC51" s="13"/>
      <c r="KD51" s="11"/>
      <c r="KE51" s="11"/>
      <c r="KF51" s="13"/>
      <c r="KG51" s="11"/>
      <c r="KH51" s="12"/>
      <c r="KI51" s="12"/>
      <c r="KJ51" s="11"/>
      <c r="KK51" s="13"/>
      <c r="KL51" s="11"/>
      <c r="KM51" s="11"/>
      <c r="KN51" s="13"/>
      <c r="KO51" s="11"/>
      <c r="KP51" s="12"/>
      <c r="KQ51" s="12"/>
      <c r="KR51" s="11">
        <v>5763</v>
      </c>
      <c r="KS51" s="11">
        <v>90</v>
      </c>
      <c r="KT51" s="11"/>
      <c r="KU51" s="11"/>
      <c r="KV51" s="11">
        <v>469</v>
      </c>
      <c r="KW51" s="11"/>
      <c r="KX51" s="11"/>
      <c r="KY51" s="11">
        <v>3</v>
      </c>
      <c r="KZ51" s="11"/>
      <c r="LA51" s="11"/>
      <c r="LB51" s="11"/>
      <c r="LC51" s="11"/>
      <c r="LD51" s="11"/>
      <c r="LE51" s="11"/>
      <c r="LF51" s="11"/>
      <c r="LG51" s="11">
        <v>1</v>
      </c>
      <c r="LH51" s="11"/>
      <c r="LI51" s="11">
        <v>212</v>
      </c>
      <c r="LJ51" s="11"/>
      <c r="LK51" s="11"/>
      <c r="LL51" s="11"/>
      <c r="LM51" s="11"/>
      <c r="LN51" s="11"/>
      <c r="LO51" s="11">
        <v>830</v>
      </c>
      <c r="LP51" s="11"/>
      <c r="LQ51" s="11"/>
      <c r="LR51" s="11"/>
      <c r="LS51" s="11"/>
      <c r="LT51" s="11"/>
      <c r="LU51" s="11">
        <v>1115</v>
      </c>
      <c r="LV51" s="11">
        <v>69</v>
      </c>
      <c r="LW51" s="11">
        <v>320</v>
      </c>
      <c r="LX51" s="11"/>
      <c r="LY51" s="11"/>
      <c r="LZ51" s="11"/>
      <c r="MA51" s="11"/>
      <c r="MB51" s="11"/>
      <c r="MC51" s="11"/>
      <c r="MD51" s="11"/>
      <c r="ME51" s="11"/>
      <c r="MF51" s="11"/>
      <c r="MG51" s="11">
        <v>452</v>
      </c>
      <c r="MH51" s="11"/>
      <c r="MI51" s="11"/>
      <c r="MJ51" s="11">
        <v>1940</v>
      </c>
      <c r="MK51" s="11"/>
      <c r="ML51" s="11">
        <v>1250</v>
      </c>
      <c r="MM51" s="11"/>
      <c r="MN51" s="11">
        <v>220</v>
      </c>
      <c r="MO51" s="11"/>
      <c r="MP51" s="11"/>
      <c r="MQ51" s="11"/>
      <c r="MR51" s="11"/>
      <c r="MS51" s="11"/>
      <c r="MT51" s="11"/>
      <c r="MU51" s="11"/>
      <c r="MV51" s="11"/>
      <c r="MW51" s="11"/>
      <c r="MX51" s="11"/>
      <c r="MY51" s="11"/>
      <c r="MZ51" s="11"/>
      <c r="NA51" s="11"/>
      <c r="NB51" s="11"/>
      <c r="NC51" s="11"/>
      <c r="ND51" s="11"/>
      <c r="NE51" s="11"/>
      <c r="NF51" s="11"/>
      <c r="NG51" s="11"/>
      <c r="NH51" s="11"/>
      <c r="NI51" s="11">
        <v>1540</v>
      </c>
      <c r="NJ51" s="11"/>
      <c r="NK51" s="11">
        <v>930</v>
      </c>
      <c r="NL51" s="11"/>
      <c r="NM51" s="11"/>
      <c r="NN51" s="11"/>
      <c r="NO51" s="11">
        <v>500</v>
      </c>
      <c r="NP51" s="11"/>
      <c r="NQ51" s="11">
        <v>200</v>
      </c>
      <c r="NR51" s="11"/>
      <c r="NS51" s="11"/>
      <c r="NT51" s="11"/>
    </row>
    <row r="52">
      <c r="A52" s="10" t="s">
        <v>149</v>
      </c>
      <c r="B52" s="10" t="s">
        <v>176</v>
      </c>
      <c r="C52" s="10" t="s">
        <v>158</v>
      </c>
      <c r="D52" s="11">
        <v>445</v>
      </c>
      <c r="E52" s="11">
        <f>=ROUNDDOWN(18.2377049180328,0)</f>
      </c>
      <c r="F52" s="11">
        <v>470</v>
      </c>
      <c r="G52" s="12">
        <v>0.9788</v>
      </c>
      <c r="H52" s="11"/>
      <c r="I52" s="11">
        <f>=ROUNDDOWN({0},0)</f>
      </c>
      <c r="J52" s="11"/>
      <c r="K52" s="12"/>
      <c r="L52" s="11">
        <v>1802</v>
      </c>
      <c r="M52" s="13">
        <v>27360.62</v>
      </c>
      <c r="N52" s="11">
        <v>2</v>
      </c>
      <c r="O52" s="14">
        <v>13680.31</v>
      </c>
      <c r="P52" s="11">
        <v>1382</v>
      </c>
      <c r="Q52" s="13">
        <v>22793.73</v>
      </c>
      <c r="R52" s="11">
        <v>3</v>
      </c>
      <c r="S52" s="14">
        <v>7597.91</v>
      </c>
      <c r="T52" s="12">
        <v>0.3039</v>
      </c>
      <c r="U52" s="12">
        <v>0.2004</v>
      </c>
      <c r="V52" s="12">
        <v>-0.3333</v>
      </c>
      <c r="W52" s="12">
        <v>0.8005</v>
      </c>
      <c r="X52" s="11">
        <v>261</v>
      </c>
      <c r="Y52" s="13">
        <v>5870.37</v>
      </c>
      <c r="Z52" s="11">
        <v>1</v>
      </c>
      <c r="AA52" s="11">
        <v>372</v>
      </c>
      <c r="AB52" s="13">
        <v>6834.85</v>
      </c>
      <c r="AC52" s="11">
        <v>2</v>
      </c>
      <c r="AD52" s="12">
        <v>-0.2984</v>
      </c>
      <c r="AE52" s="12">
        <v>-0.1411</v>
      </c>
      <c r="AF52" s="11">
        <v>130</v>
      </c>
      <c r="AG52" s="13">
        <v>2513.74</v>
      </c>
      <c r="AH52" s="11">
        <v>2</v>
      </c>
      <c r="AI52" s="11">
        <v>74</v>
      </c>
      <c r="AJ52" s="13">
        <v>1601.66</v>
      </c>
      <c r="AK52" s="11">
        <v>3</v>
      </c>
      <c r="AL52" s="12">
        <v>0.7568</v>
      </c>
      <c r="AM52" s="12">
        <v>0.5695</v>
      </c>
      <c r="AN52" s="11">
        <v>688</v>
      </c>
      <c r="AO52" s="13">
        <v>8882.45</v>
      </c>
      <c r="AP52" s="11">
        <v>2</v>
      </c>
      <c r="AQ52" s="11">
        <v>282</v>
      </c>
      <c r="AR52" s="13">
        <v>4215.47</v>
      </c>
      <c r="AS52" s="11">
        <v>3</v>
      </c>
      <c r="AT52" s="12">
        <v>1.4397</v>
      </c>
      <c r="AU52" s="12">
        <v>1.1071</v>
      </c>
      <c r="AV52" s="11">
        <v>62</v>
      </c>
      <c r="AW52" s="13">
        <v>945.97</v>
      </c>
      <c r="AX52" s="11">
        <v>2</v>
      </c>
      <c r="AY52" s="11">
        <v>144</v>
      </c>
      <c r="AZ52" s="13">
        <v>2137.37</v>
      </c>
      <c r="BA52" s="11">
        <v>3</v>
      </c>
      <c r="BB52" s="12">
        <v>-0.5694</v>
      </c>
      <c r="BC52" s="12">
        <v>-0.5574</v>
      </c>
      <c r="BD52" s="11">
        <v>120</v>
      </c>
      <c r="BE52" s="13">
        <v>1857.42</v>
      </c>
      <c r="BF52" s="11">
        <v>2</v>
      </c>
      <c r="BG52" s="11">
        <v>28</v>
      </c>
      <c r="BH52" s="13">
        <v>481.34</v>
      </c>
      <c r="BI52" s="11">
        <v>3</v>
      </c>
      <c r="BJ52" s="12">
        <v>3.2857</v>
      </c>
      <c r="BK52" s="12">
        <v>2.8589</v>
      </c>
      <c r="BL52" s="11">
        <v>416</v>
      </c>
      <c r="BM52" s="13">
        <v>5532.31</v>
      </c>
      <c r="BN52" s="11">
        <v>2</v>
      </c>
      <c r="BO52" s="11">
        <v>272</v>
      </c>
      <c r="BP52" s="13">
        <v>3944.05</v>
      </c>
      <c r="BQ52" s="11">
        <v>3</v>
      </c>
      <c r="BR52" s="12">
        <v>0.5294</v>
      </c>
      <c r="BS52" s="12">
        <v>0.4027</v>
      </c>
      <c r="BT52" s="11">
        <v>68</v>
      </c>
      <c r="BU52" s="13">
        <v>828.92</v>
      </c>
      <c r="BV52" s="11">
        <v>1</v>
      </c>
      <c r="BW52" s="11">
        <v>38</v>
      </c>
      <c r="BX52" s="13">
        <v>463.22</v>
      </c>
      <c r="BY52" s="11">
        <v>1</v>
      </c>
      <c r="BZ52" s="12">
        <v>0.7895</v>
      </c>
      <c r="CA52" s="12">
        <v>0.7895</v>
      </c>
      <c r="CB52" s="11"/>
      <c r="CC52" s="13"/>
      <c r="CD52" s="11"/>
      <c r="CE52" s="11"/>
      <c r="CF52" s="13"/>
      <c r="CG52" s="11"/>
      <c r="CH52" s="12"/>
      <c r="CI52" s="12"/>
      <c r="CJ52" s="11">
        <v>29</v>
      </c>
      <c r="CK52" s="13">
        <v>488.33</v>
      </c>
      <c r="CL52" s="11">
        <v>2</v>
      </c>
      <c r="CM52" s="11">
        <v>23</v>
      </c>
      <c r="CN52" s="13">
        <v>348.61</v>
      </c>
      <c r="CO52" s="11">
        <v>3</v>
      </c>
      <c r="CP52" s="12">
        <v>0.2609</v>
      </c>
      <c r="CQ52" s="12">
        <v>0.4008</v>
      </c>
      <c r="CR52" s="11">
        <v>11</v>
      </c>
      <c r="CS52" s="13">
        <v>157.16</v>
      </c>
      <c r="CT52" s="11"/>
      <c r="CU52" s="11">
        <v>134</v>
      </c>
      <c r="CV52" s="13">
        <v>2530.92</v>
      </c>
      <c r="CW52" s="11">
        <v>3</v>
      </c>
      <c r="CX52" s="12">
        <v>-0.9179</v>
      </c>
      <c r="CY52" s="12">
        <v>-0.9379</v>
      </c>
      <c r="CZ52" s="11"/>
      <c r="DA52" s="13"/>
      <c r="DB52" s="11">
        <v>2</v>
      </c>
      <c r="DC52" s="11">
        <v>1</v>
      </c>
      <c r="DD52" s="13">
        <v>23.62</v>
      </c>
      <c r="DE52" s="11">
        <v>3</v>
      </c>
      <c r="DF52" s="12"/>
      <c r="DG52" s="12"/>
      <c r="DH52" s="11"/>
      <c r="DI52" s="13"/>
      <c r="DJ52" s="11"/>
      <c r="DK52" s="11"/>
      <c r="DL52" s="13"/>
      <c r="DM52" s="11"/>
      <c r="DN52" s="12"/>
      <c r="DO52" s="12"/>
      <c r="DP52" s="11"/>
      <c r="DQ52" s="13"/>
      <c r="DR52" s="11"/>
      <c r="DS52" s="11"/>
      <c r="DT52" s="13"/>
      <c r="DU52" s="11"/>
      <c r="DV52" s="12"/>
      <c r="DW52" s="12"/>
      <c r="DX52" s="11"/>
      <c r="DY52" s="13"/>
      <c r="DZ52" s="11"/>
      <c r="EA52" s="11"/>
      <c r="EB52" s="13"/>
      <c r="EC52" s="11"/>
      <c r="ED52" s="12"/>
      <c r="EE52" s="12"/>
      <c r="EF52" s="11"/>
      <c r="EG52" s="13"/>
      <c r="EH52" s="11"/>
      <c r="EI52" s="11"/>
      <c r="EJ52" s="13"/>
      <c r="EK52" s="11"/>
      <c r="EL52" s="12"/>
      <c r="EM52" s="12"/>
      <c r="EN52" s="11">
        <v>14</v>
      </c>
      <c r="EO52" s="13">
        <v>188.98</v>
      </c>
      <c r="EP52" s="11">
        <v>2</v>
      </c>
      <c r="EQ52" s="11">
        <v>14</v>
      </c>
      <c r="ER52" s="13">
        <v>212.62</v>
      </c>
      <c r="ES52" s="11">
        <v>3</v>
      </c>
      <c r="ET52" s="12"/>
      <c r="EU52" s="12">
        <v>-0.1112</v>
      </c>
      <c r="EV52" s="11"/>
      <c r="EW52" s="13"/>
      <c r="EX52" s="11"/>
      <c r="EY52" s="11"/>
      <c r="EZ52" s="13"/>
      <c r="FA52" s="11"/>
      <c r="FB52" s="12"/>
      <c r="FC52" s="12"/>
      <c r="FD52" s="11"/>
      <c r="FE52" s="13"/>
      <c r="FF52" s="11"/>
      <c r="FG52" s="11"/>
      <c r="FH52" s="13"/>
      <c r="FI52" s="11"/>
      <c r="FJ52" s="12"/>
      <c r="FK52" s="12"/>
      <c r="FL52" s="11"/>
      <c r="FM52" s="13"/>
      <c r="FN52" s="11"/>
      <c r="FO52" s="11"/>
      <c r="FP52" s="13"/>
      <c r="FQ52" s="11"/>
      <c r="FR52" s="12"/>
      <c r="FS52" s="12"/>
      <c r="FT52" s="11">
        <v>3</v>
      </c>
      <c r="FU52" s="13">
        <v>94.97</v>
      </c>
      <c r="FV52" s="11">
        <v>2</v>
      </c>
      <c r="FW52" s="11"/>
      <c r="FX52" s="13"/>
      <c r="FY52" s="11">
        <v>3</v>
      </c>
      <c r="FZ52" s="12"/>
      <c r="GA52" s="12"/>
      <c r="GB52" s="11"/>
      <c r="GC52" s="13"/>
      <c r="GD52" s="11"/>
      <c r="GE52" s="11"/>
      <c r="GF52" s="13"/>
      <c r="GG52" s="11"/>
      <c r="GH52" s="12"/>
      <c r="GI52" s="12"/>
      <c r="GJ52" s="11"/>
      <c r="GK52" s="13"/>
      <c r="GL52" s="11"/>
      <c r="GM52" s="11"/>
      <c r="GN52" s="13"/>
      <c r="GO52" s="11"/>
      <c r="GP52" s="12"/>
      <c r="GQ52" s="12"/>
      <c r="GR52" s="11"/>
      <c r="GS52" s="13"/>
      <c r="GT52" s="11">
        <v>2</v>
      </c>
      <c r="GU52" s="11"/>
      <c r="GV52" s="13"/>
      <c r="GW52" s="11">
        <v>2</v>
      </c>
      <c r="GX52" s="12"/>
      <c r="GY52" s="12"/>
      <c r="GZ52" s="11"/>
      <c r="HA52" s="13"/>
      <c r="HB52" s="11"/>
      <c r="HC52" s="11"/>
      <c r="HD52" s="13"/>
      <c r="HE52" s="11"/>
      <c r="HF52" s="12"/>
      <c r="HG52" s="12"/>
      <c r="HH52" s="11"/>
      <c r="HI52" s="13"/>
      <c r="HJ52" s="11"/>
      <c r="HK52" s="11"/>
      <c r="HL52" s="13"/>
      <c r="HM52" s="11"/>
      <c r="HN52" s="12"/>
      <c r="HO52" s="12"/>
      <c r="HP52" s="11"/>
      <c r="HQ52" s="13"/>
      <c r="HR52" s="11"/>
      <c r="HS52" s="11"/>
      <c r="HT52" s="13"/>
      <c r="HU52" s="11"/>
      <c r="HV52" s="12"/>
      <c r="HW52" s="12"/>
      <c r="HX52" s="11"/>
      <c r="HY52" s="13"/>
      <c r="HZ52" s="11"/>
      <c r="IA52" s="11"/>
      <c r="IB52" s="13"/>
      <c r="IC52" s="11"/>
      <c r="ID52" s="12"/>
      <c r="IE52" s="12"/>
      <c r="IF52" s="11"/>
      <c r="IG52" s="13"/>
      <c r="IH52" s="11"/>
      <c r="II52" s="11"/>
      <c r="IJ52" s="13"/>
      <c r="IK52" s="11"/>
      <c r="IL52" s="12"/>
      <c r="IM52" s="12"/>
      <c r="IN52" s="11"/>
      <c r="IO52" s="13"/>
      <c r="IP52" s="11"/>
      <c r="IQ52" s="11"/>
      <c r="IR52" s="13"/>
      <c r="IS52" s="11"/>
      <c r="IT52" s="12"/>
      <c r="IU52" s="12"/>
      <c r="IV52" s="11"/>
      <c r="IW52" s="13"/>
      <c r="IX52" s="11"/>
      <c r="IY52" s="11"/>
      <c r="IZ52" s="13"/>
      <c r="JA52" s="11"/>
      <c r="JB52" s="12"/>
      <c r="JC52" s="12"/>
      <c r="JD52" s="11"/>
      <c r="JE52" s="13"/>
      <c r="JF52" s="11">
        <v>1</v>
      </c>
      <c r="JG52" s="11"/>
      <c r="JH52" s="13"/>
      <c r="JI52" s="11"/>
      <c r="JJ52" s="12"/>
      <c r="JK52" s="12"/>
      <c r="JL52" s="11"/>
      <c r="JM52" s="13"/>
      <c r="JN52" s="11"/>
      <c r="JO52" s="11"/>
      <c r="JP52" s="13"/>
      <c r="JQ52" s="11"/>
      <c r="JR52" s="12"/>
      <c r="JS52" s="12"/>
      <c r="JT52" s="11"/>
      <c r="JU52" s="13"/>
      <c r="JV52" s="11"/>
      <c r="JW52" s="11"/>
      <c r="JX52" s="13"/>
      <c r="JY52" s="11"/>
      <c r="JZ52" s="12"/>
      <c r="KA52" s="12"/>
      <c r="KB52" s="11"/>
      <c r="KC52" s="13"/>
      <c r="KD52" s="11"/>
      <c r="KE52" s="11"/>
      <c r="KF52" s="13"/>
      <c r="KG52" s="11"/>
      <c r="KH52" s="12"/>
      <c r="KI52" s="12"/>
      <c r="KJ52" s="11"/>
      <c r="KK52" s="13"/>
      <c r="KL52" s="11"/>
      <c r="KM52" s="11"/>
      <c r="KN52" s="13"/>
      <c r="KO52" s="11"/>
      <c r="KP52" s="12"/>
      <c r="KQ52" s="12"/>
      <c r="KR52" s="11">
        <v>445</v>
      </c>
      <c r="KS52" s="11"/>
      <c r="KT52" s="11"/>
      <c r="KU52" s="11"/>
      <c r="KV52" s="11"/>
      <c r="KW52" s="11"/>
      <c r="KX52" s="11"/>
      <c r="KY52" s="11"/>
      <c r="KZ52" s="11"/>
      <c r="LA52" s="11"/>
      <c r="LB52" s="11"/>
      <c r="LC52" s="11"/>
      <c r="LD52" s="11"/>
      <c r="LE52" s="11"/>
      <c r="LF52" s="11"/>
      <c r="LG52" s="11"/>
      <c r="LH52" s="11"/>
      <c r="LI52" s="11"/>
      <c r="LJ52" s="11"/>
      <c r="LK52" s="11"/>
      <c r="LL52" s="11"/>
      <c r="LM52" s="11"/>
      <c r="LN52" s="11"/>
      <c r="LO52" s="11"/>
      <c r="LP52" s="11"/>
      <c r="LQ52" s="11"/>
      <c r="LR52" s="11"/>
      <c r="LS52" s="11"/>
      <c r="LT52" s="11"/>
      <c r="LU52" s="11"/>
      <c r="LV52" s="11"/>
      <c r="LW52" s="11"/>
      <c r="LX52" s="11"/>
      <c r="LY52" s="11"/>
      <c r="LZ52" s="11"/>
      <c r="MA52" s="11"/>
      <c r="MB52" s="11"/>
      <c r="MC52" s="11"/>
      <c r="MD52" s="11"/>
      <c r="ME52" s="11"/>
      <c r="MF52" s="11"/>
      <c r="MG52" s="11"/>
      <c r="MH52" s="11"/>
      <c r="MI52" s="11"/>
      <c r="MJ52" s="11"/>
      <c r="MK52" s="11"/>
      <c r="ML52" s="11"/>
      <c r="MM52" s="11"/>
      <c r="MN52" s="11">
        <v>100</v>
      </c>
      <c r="MO52" s="11"/>
      <c r="MP52" s="11"/>
      <c r="MQ52" s="11"/>
      <c r="MR52" s="11"/>
      <c r="MS52" s="11"/>
      <c r="MT52" s="11"/>
      <c r="MU52" s="11"/>
      <c r="MV52" s="11"/>
      <c r="MW52" s="11"/>
      <c r="MX52" s="11"/>
      <c r="MY52" s="11"/>
      <c r="MZ52" s="11"/>
      <c r="NA52" s="11"/>
      <c r="NB52" s="11"/>
      <c r="NC52" s="11"/>
      <c r="ND52" s="11"/>
      <c r="NE52" s="11"/>
      <c r="NF52" s="11"/>
      <c r="NG52" s="11"/>
      <c r="NH52" s="11"/>
      <c r="NI52" s="11"/>
      <c r="NJ52" s="11"/>
      <c r="NK52" s="11">
        <v>70</v>
      </c>
      <c r="NL52" s="11"/>
      <c r="NM52" s="11"/>
      <c r="NN52" s="11"/>
      <c r="NO52" s="11"/>
      <c r="NP52" s="11"/>
      <c r="NQ52" s="11"/>
      <c r="NR52" s="11">
        <v>300</v>
      </c>
      <c r="NS52" s="11"/>
      <c r="NT52" s="11"/>
    </row>
    <row r="53">
      <c r="A53" s="10" t="s">
        <v>149</v>
      </c>
      <c r="B53" s="10" t="s">
        <v>176</v>
      </c>
      <c r="C53" s="10" t="s">
        <v>177</v>
      </c>
      <c r="D53" s="11">
        <v>3164</v>
      </c>
      <c r="E53" s="11">
        <f>=ROUNDDOWN(29.5700934579439,0)</f>
      </c>
      <c r="F53" s="11">
        <v>2185</v>
      </c>
      <c r="G53" s="12">
        <v>0.5998</v>
      </c>
      <c r="H53" s="11"/>
      <c r="I53" s="11">
        <f>=ROUNDDOWN({0},0)</f>
      </c>
      <c r="J53" s="11"/>
      <c r="K53" s="12"/>
      <c r="L53" s="11">
        <v>9508</v>
      </c>
      <c r="M53" s="13">
        <v>219157.77</v>
      </c>
      <c r="N53" s="11">
        <v>9</v>
      </c>
      <c r="O53" s="14">
        <v>24350.86</v>
      </c>
      <c r="P53" s="11">
        <v>13480</v>
      </c>
      <c r="Q53" s="13">
        <v>313044.96</v>
      </c>
      <c r="R53" s="11">
        <v>5</v>
      </c>
      <c r="S53" s="14">
        <v>62608.99</v>
      </c>
      <c r="T53" s="12">
        <v>-0.2947</v>
      </c>
      <c r="U53" s="12">
        <v>-0.2999</v>
      </c>
      <c r="V53" s="12">
        <v>0.8</v>
      </c>
      <c r="W53" s="12">
        <v>-0.6111</v>
      </c>
      <c r="X53" s="11">
        <v>5120</v>
      </c>
      <c r="Y53" s="13">
        <v>119487.61</v>
      </c>
      <c r="Z53" s="11">
        <v>9</v>
      </c>
      <c r="AA53" s="11">
        <v>6805</v>
      </c>
      <c r="AB53" s="13">
        <v>158718.67</v>
      </c>
      <c r="AC53" s="11">
        <v>5</v>
      </c>
      <c r="AD53" s="12">
        <v>-0.2476</v>
      </c>
      <c r="AE53" s="12">
        <v>-0.2472</v>
      </c>
      <c r="AF53" s="11">
        <v>263</v>
      </c>
      <c r="AG53" s="13">
        <v>6085.44</v>
      </c>
      <c r="AH53" s="11">
        <v>7</v>
      </c>
      <c r="AI53" s="11">
        <v>132</v>
      </c>
      <c r="AJ53" s="13">
        <v>3023.5</v>
      </c>
      <c r="AK53" s="11">
        <v>3</v>
      </c>
      <c r="AL53" s="12">
        <v>0.9924</v>
      </c>
      <c r="AM53" s="12">
        <v>1.0127</v>
      </c>
      <c r="AN53" s="11">
        <v>1223</v>
      </c>
      <c r="AO53" s="13">
        <v>28605.97</v>
      </c>
      <c r="AP53" s="11">
        <v>7</v>
      </c>
      <c r="AQ53" s="11">
        <v>1891</v>
      </c>
      <c r="AR53" s="13">
        <v>44230.49</v>
      </c>
      <c r="AS53" s="11">
        <v>3</v>
      </c>
      <c r="AT53" s="12">
        <v>-0.3533</v>
      </c>
      <c r="AU53" s="12">
        <v>-0.3533</v>
      </c>
      <c r="AV53" s="11">
        <v>48</v>
      </c>
      <c r="AW53" s="13">
        <v>1257.99</v>
      </c>
      <c r="AX53" s="11">
        <v>7</v>
      </c>
      <c r="AY53" s="11">
        <v>376</v>
      </c>
      <c r="AZ53" s="13">
        <v>9037.61</v>
      </c>
      <c r="BA53" s="11">
        <v>3</v>
      </c>
      <c r="BB53" s="12">
        <v>-0.8723</v>
      </c>
      <c r="BC53" s="12">
        <v>-0.8608</v>
      </c>
      <c r="BD53" s="11">
        <v>312</v>
      </c>
      <c r="BE53" s="13">
        <v>6198.68</v>
      </c>
      <c r="BF53" s="11">
        <v>7</v>
      </c>
      <c r="BG53" s="11">
        <v>197</v>
      </c>
      <c r="BH53" s="13">
        <v>3968.7</v>
      </c>
      <c r="BI53" s="11">
        <v>3</v>
      </c>
      <c r="BJ53" s="12">
        <v>0.5838</v>
      </c>
      <c r="BK53" s="12">
        <v>0.5619</v>
      </c>
      <c r="BL53" s="11">
        <v>874</v>
      </c>
      <c r="BM53" s="13">
        <v>19551.38</v>
      </c>
      <c r="BN53" s="11">
        <v>7</v>
      </c>
      <c r="BO53" s="11">
        <v>815</v>
      </c>
      <c r="BP53" s="13">
        <v>18231.55</v>
      </c>
      <c r="BQ53" s="11">
        <v>3</v>
      </c>
      <c r="BR53" s="12">
        <v>0.0724</v>
      </c>
      <c r="BS53" s="12">
        <v>0.0724</v>
      </c>
      <c r="BT53" s="11">
        <v>241</v>
      </c>
      <c r="BU53" s="13">
        <v>5875.58</v>
      </c>
      <c r="BV53" s="11">
        <v>5</v>
      </c>
      <c r="BW53" s="11">
        <v>132</v>
      </c>
      <c r="BX53" s="13">
        <v>3218.16</v>
      </c>
      <c r="BY53" s="11">
        <v>2</v>
      </c>
      <c r="BZ53" s="12">
        <v>0.8258</v>
      </c>
      <c r="CA53" s="12">
        <v>0.8258</v>
      </c>
      <c r="CB53" s="11">
        <v>95</v>
      </c>
      <c r="CC53" s="13">
        <v>2309.45</v>
      </c>
      <c r="CD53" s="11">
        <v>4</v>
      </c>
      <c r="CE53" s="11">
        <v>182</v>
      </c>
      <c r="CF53" s="13">
        <v>4424.42</v>
      </c>
      <c r="CG53" s="11">
        <v>1</v>
      </c>
      <c r="CH53" s="12">
        <v>-0.478</v>
      </c>
      <c r="CI53" s="12">
        <v>-0.478</v>
      </c>
      <c r="CJ53" s="11">
        <v>1237</v>
      </c>
      <c r="CK53" s="13">
        <v>27424.5</v>
      </c>
      <c r="CL53" s="11">
        <v>7</v>
      </c>
      <c r="CM53" s="11">
        <v>2746</v>
      </c>
      <c r="CN53" s="13">
        <v>63267.84</v>
      </c>
      <c r="CO53" s="11">
        <v>3</v>
      </c>
      <c r="CP53" s="12">
        <v>-0.5495</v>
      </c>
      <c r="CQ53" s="12">
        <v>-0.5665</v>
      </c>
      <c r="CR53" s="11">
        <v>2</v>
      </c>
      <c r="CS53" s="13">
        <v>46.96</v>
      </c>
      <c r="CT53" s="11"/>
      <c r="CU53" s="11">
        <v>150</v>
      </c>
      <c r="CV53" s="13">
        <v>3522</v>
      </c>
      <c r="CW53" s="11">
        <v>3</v>
      </c>
      <c r="CX53" s="12">
        <v>-0.9867</v>
      </c>
      <c r="CY53" s="12">
        <v>-0.9867</v>
      </c>
      <c r="CZ53" s="11">
        <v>6</v>
      </c>
      <c r="DA53" s="13">
        <v>138.9</v>
      </c>
      <c r="DB53" s="11">
        <v>7</v>
      </c>
      <c r="DC53" s="11">
        <v>3</v>
      </c>
      <c r="DD53" s="13">
        <v>69.45</v>
      </c>
      <c r="DE53" s="11">
        <v>3</v>
      </c>
      <c r="DF53" s="12">
        <v>1</v>
      </c>
      <c r="DG53" s="12">
        <v>1</v>
      </c>
      <c r="DH53" s="11"/>
      <c r="DI53" s="13"/>
      <c r="DJ53" s="11"/>
      <c r="DK53" s="11"/>
      <c r="DL53" s="13"/>
      <c r="DM53" s="11"/>
      <c r="DN53" s="12"/>
      <c r="DO53" s="12"/>
      <c r="DP53" s="11"/>
      <c r="DQ53" s="13"/>
      <c r="DR53" s="11">
        <v>1</v>
      </c>
      <c r="DS53" s="11">
        <v>8</v>
      </c>
      <c r="DT53" s="13">
        <v>200</v>
      </c>
      <c r="DU53" s="11"/>
      <c r="DV53" s="12"/>
      <c r="DW53" s="12"/>
      <c r="DX53" s="11"/>
      <c r="DY53" s="13"/>
      <c r="DZ53" s="11"/>
      <c r="EA53" s="11"/>
      <c r="EB53" s="13"/>
      <c r="EC53" s="11"/>
      <c r="ED53" s="12"/>
      <c r="EE53" s="12"/>
      <c r="EF53" s="11"/>
      <c r="EG53" s="13"/>
      <c r="EH53" s="11"/>
      <c r="EI53" s="11"/>
      <c r="EJ53" s="13"/>
      <c r="EK53" s="11"/>
      <c r="EL53" s="12"/>
      <c r="EM53" s="12"/>
      <c r="EN53" s="11">
        <v>40</v>
      </c>
      <c r="EO53" s="13">
        <v>926</v>
      </c>
      <c r="EP53" s="11">
        <v>2</v>
      </c>
      <c r="EQ53" s="11">
        <v>6</v>
      </c>
      <c r="ER53" s="13">
        <v>138.9</v>
      </c>
      <c r="ES53" s="11"/>
      <c r="ET53" s="12">
        <v>5.6667</v>
      </c>
      <c r="EU53" s="12">
        <v>5.6667</v>
      </c>
      <c r="EV53" s="11"/>
      <c r="EW53" s="13"/>
      <c r="EX53" s="11"/>
      <c r="EY53" s="11"/>
      <c r="EZ53" s="13"/>
      <c r="FA53" s="11"/>
      <c r="FB53" s="12"/>
      <c r="FC53" s="12"/>
      <c r="FD53" s="11"/>
      <c r="FE53" s="13"/>
      <c r="FF53" s="11"/>
      <c r="FG53" s="11"/>
      <c r="FH53" s="13"/>
      <c r="FI53" s="11"/>
      <c r="FJ53" s="12"/>
      <c r="FK53" s="12"/>
      <c r="FL53" s="11"/>
      <c r="FM53" s="13"/>
      <c r="FN53" s="11"/>
      <c r="FO53" s="11"/>
      <c r="FP53" s="13"/>
      <c r="FQ53" s="11"/>
      <c r="FR53" s="12"/>
      <c r="FS53" s="12"/>
      <c r="FT53" s="11">
        <v>1</v>
      </c>
      <c r="FU53" s="13">
        <v>44.99</v>
      </c>
      <c r="FV53" s="11">
        <v>7</v>
      </c>
      <c r="FW53" s="11">
        <v>1</v>
      </c>
      <c r="FX53" s="13">
        <v>44.99</v>
      </c>
      <c r="FY53" s="11">
        <v>3</v>
      </c>
      <c r="FZ53" s="12"/>
      <c r="GA53" s="12"/>
      <c r="GB53" s="11">
        <v>5</v>
      </c>
      <c r="GC53" s="13">
        <v>115.75</v>
      </c>
      <c r="GD53" s="11">
        <v>6</v>
      </c>
      <c r="GE53" s="11">
        <v>1</v>
      </c>
      <c r="GF53" s="13">
        <v>23.15</v>
      </c>
      <c r="GG53" s="11">
        <v>3</v>
      </c>
      <c r="GH53" s="12">
        <v>4</v>
      </c>
      <c r="GI53" s="12">
        <v>4</v>
      </c>
      <c r="GJ53" s="11"/>
      <c r="GK53" s="13"/>
      <c r="GL53" s="11"/>
      <c r="GM53" s="11"/>
      <c r="GN53" s="13"/>
      <c r="GO53" s="11"/>
      <c r="GP53" s="12"/>
      <c r="GQ53" s="12"/>
      <c r="GR53" s="11"/>
      <c r="GS53" s="13"/>
      <c r="GT53" s="11">
        <v>2</v>
      </c>
      <c r="GU53" s="11"/>
      <c r="GV53" s="13"/>
      <c r="GW53" s="11"/>
      <c r="GX53" s="12"/>
      <c r="GY53" s="12"/>
      <c r="GZ53" s="11">
        <v>39</v>
      </c>
      <c r="HA53" s="13">
        <v>1038.57</v>
      </c>
      <c r="HB53" s="11">
        <v>2</v>
      </c>
      <c r="HC53" s="11">
        <v>31</v>
      </c>
      <c r="HD53" s="13">
        <v>825.53</v>
      </c>
      <c r="HE53" s="11">
        <v>1</v>
      </c>
      <c r="HF53" s="12">
        <v>0.2581</v>
      </c>
      <c r="HG53" s="12">
        <v>0.2581</v>
      </c>
      <c r="HH53" s="11">
        <v>2</v>
      </c>
      <c r="HI53" s="13">
        <v>50</v>
      </c>
      <c r="HJ53" s="11">
        <v>4</v>
      </c>
      <c r="HK53" s="11">
        <v>4</v>
      </c>
      <c r="HL53" s="13">
        <v>100</v>
      </c>
      <c r="HM53" s="11">
        <v>2</v>
      </c>
      <c r="HN53" s="12">
        <v>-0.5</v>
      </c>
      <c r="HO53" s="12">
        <v>-0.5</v>
      </c>
      <c r="HP53" s="11"/>
      <c r="HQ53" s="13"/>
      <c r="HR53" s="11"/>
      <c r="HS53" s="11"/>
      <c r="HT53" s="13"/>
      <c r="HU53" s="11"/>
      <c r="HV53" s="12"/>
      <c r="HW53" s="12"/>
      <c r="HX53" s="11"/>
      <c r="HY53" s="13"/>
      <c r="HZ53" s="11"/>
      <c r="IA53" s="11"/>
      <c r="IB53" s="13"/>
      <c r="IC53" s="11"/>
      <c r="ID53" s="12"/>
      <c r="IE53" s="12"/>
      <c r="IF53" s="11"/>
      <c r="IG53" s="13"/>
      <c r="IH53" s="11"/>
      <c r="II53" s="11"/>
      <c r="IJ53" s="13"/>
      <c r="IK53" s="11"/>
      <c r="IL53" s="12"/>
      <c r="IM53" s="12"/>
      <c r="IN53" s="11"/>
      <c r="IO53" s="13"/>
      <c r="IP53" s="11"/>
      <c r="IQ53" s="11"/>
      <c r="IR53" s="13"/>
      <c r="IS53" s="11"/>
      <c r="IT53" s="12"/>
      <c r="IU53" s="12"/>
      <c r="IV53" s="11"/>
      <c r="IW53" s="13"/>
      <c r="IX53" s="11"/>
      <c r="IY53" s="11"/>
      <c r="IZ53" s="13"/>
      <c r="JA53" s="11"/>
      <c r="JB53" s="12"/>
      <c r="JC53" s="12"/>
      <c r="JD53" s="11"/>
      <c r="JE53" s="13"/>
      <c r="JF53" s="11"/>
      <c r="JG53" s="11"/>
      <c r="JH53" s="13"/>
      <c r="JI53" s="11"/>
      <c r="JJ53" s="12"/>
      <c r="JK53" s="12"/>
      <c r="JL53" s="11"/>
      <c r="JM53" s="13"/>
      <c r="JN53" s="11"/>
      <c r="JO53" s="11"/>
      <c r="JP53" s="13"/>
      <c r="JQ53" s="11"/>
      <c r="JR53" s="12"/>
      <c r="JS53" s="12"/>
      <c r="JT53" s="11"/>
      <c r="JU53" s="13"/>
      <c r="JV53" s="11"/>
      <c r="JW53" s="11"/>
      <c r="JX53" s="13"/>
      <c r="JY53" s="11"/>
      <c r="JZ53" s="12"/>
      <c r="KA53" s="12"/>
      <c r="KB53" s="11"/>
      <c r="KC53" s="13"/>
      <c r="KD53" s="11"/>
      <c r="KE53" s="11"/>
      <c r="KF53" s="13"/>
      <c r="KG53" s="11"/>
      <c r="KH53" s="12"/>
      <c r="KI53" s="12"/>
      <c r="KJ53" s="11"/>
      <c r="KK53" s="13"/>
      <c r="KL53" s="11"/>
      <c r="KM53" s="11"/>
      <c r="KN53" s="13"/>
      <c r="KO53" s="11"/>
      <c r="KP53" s="12"/>
      <c r="KQ53" s="12"/>
      <c r="KR53" s="11">
        <v>3164</v>
      </c>
      <c r="KS53" s="11"/>
      <c r="KT53" s="11"/>
      <c r="KU53" s="11"/>
      <c r="KV53" s="11"/>
      <c r="KW53" s="11"/>
      <c r="KX53" s="11"/>
      <c r="KY53" s="11"/>
      <c r="KZ53" s="11"/>
      <c r="LA53" s="11"/>
      <c r="LB53" s="11"/>
      <c r="LC53" s="11"/>
      <c r="LD53" s="11"/>
      <c r="LE53" s="11"/>
      <c r="LF53" s="11"/>
      <c r="LG53" s="11"/>
      <c r="LH53" s="11"/>
      <c r="LI53" s="11"/>
      <c r="LJ53" s="11"/>
      <c r="LK53" s="11"/>
      <c r="LL53" s="11"/>
      <c r="LM53" s="11"/>
      <c r="LN53" s="11"/>
      <c r="LO53" s="11"/>
      <c r="LP53" s="11"/>
      <c r="LQ53" s="11"/>
      <c r="LR53" s="11"/>
      <c r="LS53" s="11"/>
      <c r="LT53" s="11"/>
      <c r="LU53" s="11">
        <v>368</v>
      </c>
      <c r="LV53" s="11"/>
      <c r="LW53" s="11"/>
      <c r="LX53" s="11"/>
      <c r="LY53" s="11"/>
      <c r="LZ53" s="11"/>
      <c r="MA53" s="11"/>
      <c r="MB53" s="11"/>
      <c r="MC53" s="11"/>
      <c r="MD53" s="11"/>
      <c r="ME53" s="11"/>
      <c r="MF53" s="11"/>
      <c r="MG53" s="11">
        <v>317</v>
      </c>
      <c r="MH53" s="11"/>
      <c r="MI53" s="11"/>
      <c r="MJ53" s="11">
        <v>280</v>
      </c>
      <c r="MK53" s="11"/>
      <c r="ML53" s="11">
        <v>440</v>
      </c>
      <c r="MM53" s="11"/>
      <c r="MN53" s="11"/>
      <c r="MO53" s="11"/>
      <c r="MP53" s="11"/>
      <c r="MQ53" s="11"/>
      <c r="MR53" s="11"/>
      <c r="MS53" s="11"/>
      <c r="MT53" s="11"/>
      <c r="MU53" s="11"/>
      <c r="MV53" s="11"/>
      <c r="MW53" s="11"/>
      <c r="MX53" s="11"/>
      <c r="MY53" s="11"/>
      <c r="MZ53" s="11"/>
      <c r="NA53" s="11"/>
      <c r="NB53" s="11"/>
      <c r="NC53" s="11"/>
      <c r="ND53" s="11"/>
      <c r="NE53" s="11"/>
      <c r="NF53" s="11"/>
      <c r="NG53" s="11"/>
      <c r="NH53" s="11"/>
      <c r="NI53" s="11">
        <v>780</v>
      </c>
      <c r="NJ53" s="11"/>
      <c r="NK53" s="11"/>
      <c r="NL53" s="11"/>
      <c r="NM53" s="11"/>
      <c r="NN53" s="11"/>
      <c r="NO53" s="11"/>
      <c r="NP53" s="11"/>
      <c r="NQ53" s="11"/>
      <c r="NR53" s="11"/>
      <c r="NS53" s="11"/>
      <c r="NT53" s="11"/>
    </row>
    <row r="54">
      <c r="A54" s="10" t="s">
        <v>149</v>
      </c>
      <c r="B54" s="10" t="s">
        <v>178</v>
      </c>
      <c r="C54" s="10" t="s">
        <v>155</v>
      </c>
      <c r="D54" s="11">
        <v>11733</v>
      </c>
      <c r="E54" s="11">
        <f>=ROUNDDOWN({0},0)</f>
      </c>
      <c r="F54" s="11">
        <v>16368</v>
      </c>
      <c r="G54" s="12"/>
      <c r="H54" s="11">
        <v>1</v>
      </c>
      <c r="I54" s="11">
        <f>=ROUNDDOWN({0},0)</f>
      </c>
      <c r="J54" s="11"/>
      <c r="K54" s="12"/>
      <c r="L54" s="11">
        <v>47487</v>
      </c>
      <c r="M54" s="13">
        <v>2629798.85</v>
      </c>
      <c r="N54" s="11">
        <v>69</v>
      </c>
      <c r="O54" s="14">
        <v>38113.03</v>
      </c>
      <c r="P54" s="11">
        <v>59604</v>
      </c>
      <c r="Q54" s="13">
        <v>3283497.99</v>
      </c>
      <c r="R54" s="11">
        <v>74</v>
      </c>
      <c r="S54" s="14">
        <v>44371.59</v>
      </c>
      <c r="T54" s="12">
        <v>-0.2033</v>
      </c>
      <c r="U54" s="12">
        <v>-0.1991</v>
      </c>
      <c r="V54" s="12">
        <v>-0.0676</v>
      </c>
      <c r="W54" s="12">
        <v>-0.141</v>
      </c>
      <c r="X54" s="11">
        <v>19517</v>
      </c>
      <c r="Y54" s="13">
        <v>1126390.29</v>
      </c>
      <c r="Z54" s="11">
        <v>65</v>
      </c>
      <c r="AA54" s="11">
        <v>21820</v>
      </c>
      <c r="AB54" s="13">
        <v>1195014.32</v>
      </c>
      <c r="AC54" s="11">
        <v>64</v>
      </c>
      <c r="AD54" s="12">
        <v>-0.1055</v>
      </c>
      <c r="AE54" s="12">
        <v>-0.0574</v>
      </c>
      <c r="AF54" s="11">
        <v>5292</v>
      </c>
      <c r="AG54" s="13">
        <v>344901</v>
      </c>
      <c r="AH54" s="11">
        <v>61</v>
      </c>
      <c r="AI54" s="11">
        <v>4486</v>
      </c>
      <c r="AJ54" s="13">
        <v>286789.54</v>
      </c>
      <c r="AK54" s="11">
        <v>70</v>
      </c>
      <c r="AL54" s="12">
        <v>0.1797</v>
      </c>
      <c r="AM54" s="12">
        <v>0.2026</v>
      </c>
      <c r="AN54" s="11">
        <v>4083</v>
      </c>
      <c r="AO54" s="13">
        <v>162418.23</v>
      </c>
      <c r="AP54" s="11">
        <v>61</v>
      </c>
      <c r="AQ54" s="11">
        <v>6325</v>
      </c>
      <c r="AR54" s="13">
        <v>302636.47</v>
      </c>
      <c r="AS54" s="11">
        <v>60</v>
      </c>
      <c r="AT54" s="12">
        <v>-0.3545</v>
      </c>
      <c r="AU54" s="12">
        <v>-0.4633</v>
      </c>
      <c r="AV54" s="11">
        <v>1455</v>
      </c>
      <c r="AW54" s="13">
        <v>89797.13</v>
      </c>
      <c r="AX54" s="11">
        <v>61</v>
      </c>
      <c r="AY54" s="11">
        <v>2566</v>
      </c>
      <c r="AZ54" s="13">
        <v>141243.28</v>
      </c>
      <c r="BA54" s="11">
        <v>70</v>
      </c>
      <c r="BB54" s="12">
        <v>-0.433</v>
      </c>
      <c r="BC54" s="12">
        <v>-0.3642</v>
      </c>
      <c r="BD54" s="11">
        <v>3890</v>
      </c>
      <c r="BE54" s="13">
        <v>194906.94</v>
      </c>
      <c r="BF54" s="11">
        <v>61</v>
      </c>
      <c r="BG54" s="11">
        <v>2113</v>
      </c>
      <c r="BH54" s="13">
        <v>107861.73</v>
      </c>
      <c r="BI54" s="11">
        <v>70</v>
      </c>
      <c r="BJ54" s="12">
        <v>0.841</v>
      </c>
      <c r="BK54" s="12">
        <v>0.807</v>
      </c>
      <c r="BL54" s="11">
        <v>5148</v>
      </c>
      <c r="BM54" s="13">
        <v>266281.35</v>
      </c>
      <c r="BN54" s="11">
        <v>61</v>
      </c>
      <c r="BO54" s="11">
        <v>5183</v>
      </c>
      <c r="BP54" s="13">
        <v>279047.34</v>
      </c>
      <c r="BQ54" s="11">
        <v>68</v>
      </c>
      <c r="BR54" s="12">
        <v>-0.0068</v>
      </c>
      <c r="BS54" s="12">
        <v>-0.0457</v>
      </c>
      <c r="BT54" s="11">
        <v>1312</v>
      </c>
      <c r="BU54" s="13">
        <v>74373.06</v>
      </c>
      <c r="BV54" s="11">
        <v>58</v>
      </c>
      <c r="BW54" s="11">
        <v>1351</v>
      </c>
      <c r="BX54" s="13">
        <v>87178.59</v>
      </c>
      <c r="BY54" s="11">
        <v>67</v>
      </c>
      <c r="BZ54" s="12">
        <v>-0.0289</v>
      </c>
      <c r="CA54" s="12">
        <v>-0.1469</v>
      </c>
      <c r="CB54" s="11">
        <v>2595</v>
      </c>
      <c r="CC54" s="13">
        <v>158912.59</v>
      </c>
      <c r="CD54" s="11">
        <v>53</v>
      </c>
      <c r="CE54" s="11">
        <v>4408</v>
      </c>
      <c r="CF54" s="13">
        <v>265893.27</v>
      </c>
      <c r="CG54" s="11">
        <v>64</v>
      </c>
      <c r="CH54" s="12">
        <v>-0.4113</v>
      </c>
      <c r="CI54" s="12">
        <v>-0.4023</v>
      </c>
      <c r="CJ54" s="11">
        <v>2421</v>
      </c>
      <c r="CK54" s="13">
        <v>96692.39</v>
      </c>
      <c r="CL54" s="11">
        <v>57</v>
      </c>
      <c r="CM54" s="11">
        <v>4789</v>
      </c>
      <c r="CN54" s="13">
        <v>188420.83</v>
      </c>
      <c r="CO54" s="11">
        <v>58</v>
      </c>
      <c r="CP54" s="12">
        <v>-0.4945</v>
      </c>
      <c r="CQ54" s="12">
        <v>-0.4868</v>
      </c>
      <c r="CR54" s="11">
        <v>239</v>
      </c>
      <c r="CS54" s="13">
        <v>15936.34</v>
      </c>
      <c r="CT54" s="11"/>
      <c r="CU54" s="11">
        <v>4903</v>
      </c>
      <c r="CV54" s="13">
        <v>321813.45</v>
      </c>
      <c r="CW54" s="11">
        <v>68</v>
      </c>
      <c r="CX54" s="12">
        <v>-0.9513</v>
      </c>
      <c r="CY54" s="12">
        <v>-0.9505</v>
      </c>
      <c r="CZ54" s="11">
        <v>203</v>
      </c>
      <c r="DA54" s="13">
        <v>11817.49</v>
      </c>
      <c r="DB54" s="11">
        <v>58</v>
      </c>
      <c r="DC54" s="11">
        <v>153</v>
      </c>
      <c r="DD54" s="13">
        <v>9015.87</v>
      </c>
      <c r="DE54" s="11">
        <v>67</v>
      </c>
      <c r="DF54" s="12">
        <v>0.3268</v>
      </c>
      <c r="DG54" s="12">
        <v>0.3107</v>
      </c>
      <c r="DH54" s="11">
        <v>602</v>
      </c>
      <c r="DI54" s="13">
        <v>43940.38</v>
      </c>
      <c r="DJ54" s="11">
        <v>29</v>
      </c>
      <c r="DK54" s="11">
        <v>639</v>
      </c>
      <c r="DL54" s="13">
        <v>42732.97</v>
      </c>
      <c r="DM54" s="11">
        <v>35</v>
      </c>
      <c r="DN54" s="12">
        <v>-0.0579</v>
      </c>
      <c r="DO54" s="12">
        <v>0.0283</v>
      </c>
      <c r="DP54" s="11"/>
      <c r="DQ54" s="13"/>
      <c r="DR54" s="11">
        <v>1</v>
      </c>
      <c r="DS54" s="11">
        <v>8</v>
      </c>
      <c r="DT54" s="13">
        <v>200</v>
      </c>
      <c r="DU54" s="11"/>
      <c r="DV54" s="12">
        <v>-1</v>
      </c>
      <c r="DW54" s="12">
        <v>-1</v>
      </c>
      <c r="DX54" s="11"/>
      <c r="DY54" s="13"/>
      <c r="DZ54" s="11"/>
      <c r="EA54" s="11"/>
      <c r="EB54" s="13"/>
      <c r="EC54" s="11"/>
      <c r="ED54" s="12"/>
      <c r="EE54" s="12"/>
      <c r="EF54" s="11">
        <v>445</v>
      </c>
      <c r="EG54" s="13">
        <v>27798.46</v>
      </c>
      <c r="EH54" s="11">
        <v>20</v>
      </c>
      <c r="EI54" s="11">
        <v>607</v>
      </c>
      <c r="EJ54" s="13">
        <v>39840.66</v>
      </c>
      <c r="EK54" s="11">
        <v>29</v>
      </c>
      <c r="EL54" s="12">
        <v>-0.2669</v>
      </c>
      <c r="EM54" s="12">
        <v>-0.3023</v>
      </c>
      <c r="EN54" s="11">
        <v>68</v>
      </c>
      <c r="EO54" s="13">
        <v>1981.09</v>
      </c>
      <c r="EP54" s="11">
        <v>24</v>
      </c>
      <c r="EQ54" s="11">
        <v>64</v>
      </c>
      <c r="ER54" s="13">
        <v>3096.83</v>
      </c>
      <c r="ES54" s="11">
        <v>27</v>
      </c>
      <c r="ET54" s="12">
        <v>0.0625</v>
      </c>
      <c r="EU54" s="12">
        <v>-0.3603</v>
      </c>
      <c r="EV54" s="11">
        <v>4</v>
      </c>
      <c r="EW54" s="13">
        <v>242.64</v>
      </c>
      <c r="EX54" s="11">
        <v>4</v>
      </c>
      <c r="EY54" s="11">
        <v>9</v>
      </c>
      <c r="EZ54" s="13">
        <v>560.39</v>
      </c>
      <c r="FA54" s="11">
        <v>4</v>
      </c>
      <c r="FB54" s="12">
        <v>-0.5556</v>
      </c>
      <c r="FC54" s="12">
        <v>-0.567</v>
      </c>
      <c r="FD54" s="11">
        <v>18</v>
      </c>
      <c r="FE54" s="13">
        <v>1037.64</v>
      </c>
      <c r="FF54" s="11">
        <v>13</v>
      </c>
      <c r="FG54" s="11">
        <v>16</v>
      </c>
      <c r="FH54" s="13">
        <v>876.59</v>
      </c>
      <c r="FI54" s="11">
        <v>15</v>
      </c>
      <c r="FJ54" s="12">
        <v>0.125</v>
      </c>
      <c r="FK54" s="12">
        <v>0.1837</v>
      </c>
      <c r="FL54" s="11">
        <v>62</v>
      </c>
      <c r="FM54" s="13">
        <v>3981.76</v>
      </c>
      <c r="FN54" s="11">
        <v>7</v>
      </c>
      <c r="FO54" s="11">
        <v>26</v>
      </c>
      <c r="FP54" s="13">
        <v>1687.83</v>
      </c>
      <c r="FQ54" s="11">
        <v>7</v>
      </c>
      <c r="FR54" s="12">
        <v>1.3846</v>
      </c>
      <c r="FS54" s="12">
        <v>1.3591</v>
      </c>
      <c r="FT54" s="11">
        <v>12</v>
      </c>
      <c r="FU54" s="13">
        <v>1009.88</v>
      </c>
      <c r="FV54" s="11">
        <v>61</v>
      </c>
      <c r="FW54" s="11">
        <v>7</v>
      </c>
      <c r="FX54" s="13">
        <v>569.93</v>
      </c>
      <c r="FY54" s="11">
        <v>70</v>
      </c>
      <c r="FZ54" s="12">
        <v>0.7143</v>
      </c>
      <c r="GA54" s="12">
        <v>0.7719</v>
      </c>
      <c r="GB54" s="11">
        <v>12</v>
      </c>
      <c r="GC54" s="13">
        <v>746.73</v>
      </c>
      <c r="GD54" s="11">
        <v>16</v>
      </c>
      <c r="GE54" s="11">
        <v>1</v>
      </c>
      <c r="GF54" s="13">
        <v>23.15</v>
      </c>
      <c r="GG54" s="11">
        <v>26</v>
      </c>
      <c r="GH54" s="12">
        <v>11</v>
      </c>
      <c r="GI54" s="12">
        <v>31.2562</v>
      </c>
      <c r="GJ54" s="11"/>
      <c r="GK54" s="13"/>
      <c r="GL54" s="11"/>
      <c r="GM54" s="11"/>
      <c r="GN54" s="13"/>
      <c r="GO54" s="11"/>
      <c r="GP54" s="12"/>
      <c r="GQ54" s="12"/>
      <c r="GR54" s="11">
        <v>3</v>
      </c>
      <c r="GS54" s="13">
        <v>166.29</v>
      </c>
      <c r="GT54" s="11">
        <v>52</v>
      </c>
      <c r="GU54" s="11">
        <v>2</v>
      </c>
      <c r="GV54" s="13">
        <v>173.71</v>
      </c>
      <c r="GW54" s="11">
        <v>20</v>
      </c>
      <c r="GX54" s="12">
        <v>0.5</v>
      </c>
      <c r="GY54" s="12">
        <v>-0.0427</v>
      </c>
      <c r="GZ54" s="11">
        <v>71</v>
      </c>
      <c r="HA54" s="13">
        <v>3585.35</v>
      </c>
      <c r="HB54" s="11">
        <v>4</v>
      </c>
      <c r="HC54" s="11">
        <v>79</v>
      </c>
      <c r="HD54" s="13">
        <v>4817.64</v>
      </c>
      <c r="HE54" s="11">
        <v>6</v>
      </c>
      <c r="HF54" s="12">
        <v>-0.1013</v>
      </c>
      <c r="HG54" s="12">
        <v>-0.2558</v>
      </c>
      <c r="HH54" s="11">
        <v>32</v>
      </c>
      <c r="HI54" s="13">
        <v>2708.6</v>
      </c>
      <c r="HJ54" s="11">
        <v>30</v>
      </c>
      <c r="HK54" s="11">
        <v>49</v>
      </c>
      <c r="HL54" s="13">
        <v>4003.6</v>
      </c>
      <c r="HM54" s="11">
        <v>20</v>
      </c>
      <c r="HN54" s="12">
        <v>-0.3469</v>
      </c>
      <c r="HO54" s="12">
        <v>-0.3235</v>
      </c>
      <c r="HP54" s="11"/>
      <c r="HQ54" s="13"/>
      <c r="HR54" s="11"/>
      <c r="HS54" s="11"/>
      <c r="HT54" s="13"/>
      <c r="HU54" s="11"/>
      <c r="HV54" s="12"/>
      <c r="HW54" s="12"/>
      <c r="HX54" s="11"/>
      <c r="HY54" s="13"/>
      <c r="HZ54" s="11"/>
      <c r="IA54" s="11"/>
      <c r="IB54" s="13"/>
      <c r="IC54" s="11"/>
      <c r="ID54" s="12"/>
      <c r="IE54" s="12"/>
      <c r="IF54" s="11">
        <v>3</v>
      </c>
      <c r="IG54" s="13">
        <v>173.22</v>
      </c>
      <c r="IH54" s="11">
        <v>43</v>
      </c>
      <c r="II54" s="11"/>
      <c r="IJ54" s="13"/>
      <c r="IK54" s="11"/>
      <c r="IL54" s="12"/>
      <c r="IM54" s="12"/>
      <c r="IN54" s="11"/>
      <c r="IO54" s="13"/>
      <c r="IP54" s="11"/>
      <c r="IQ54" s="11"/>
      <c r="IR54" s="13"/>
      <c r="IS54" s="11"/>
      <c r="IT54" s="12"/>
      <c r="IU54" s="12"/>
      <c r="IV54" s="11"/>
      <c r="IW54" s="13"/>
      <c r="IX54" s="11"/>
      <c r="IY54" s="11"/>
      <c r="IZ54" s="13"/>
      <c r="JA54" s="11"/>
      <c r="JB54" s="12"/>
      <c r="JC54" s="12"/>
      <c r="JD54" s="11"/>
      <c r="JE54" s="13"/>
      <c r="JF54" s="11">
        <v>46</v>
      </c>
      <c r="JG54" s="11"/>
      <c r="JH54" s="13"/>
      <c r="JI54" s="11"/>
      <c r="JJ54" s="12"/>
      <c r="JK54" s="12"/>
      <c r="JL54" s="11"/>
      <c r="JM54" s="13"/>
      <c r="JN54" s="11"/>
      <c r="JO54" s="11"/>
      <c r="JP54" s="13"/>
      <c r="JQ54" s="11"/>
      <c r="JR54" s="12"/>
      <c r="JS54" s="12"/>
      <c r="JT54" s="11"/>
      <c r="JU54" s="13"/>
      <c r="JV54" s="11"/>
      <c r="JW54" s="11"/>
      <c r="JX54" s="13"/>
      <c r="JY54" s="11"/>
      <c r="JZ54" s="12"/>
      <c r="KA54" s="12"/>
      <c r="KB54" s="11"/>
      <c r="KC54" s="13"/>
      <c r="KD54" s="11"/>
      <c r="KE54" s="11"/>
      <c r="KF54" s="13"/>
      <c r="KG54" s="11"/>
      <c r="KH54" s="12"/>
      <c r="KI54" s="12"/>
      <c r="KJ54" s="11"/>
      <c r="KK54" s="13"/>
      <c r="KL54" s="11"/>
      <c r="KM54" s="11"/>
      <c r="KN54" s="13"/>
      <c r="KO54" s="11"/>
      <c r="KP54" s="12"/>
      <c r="KQ54" s="12"/>
      <c r="KR54" s="11">
        <v>11029</v>
      </c>
      <c r="KS54" s="11">
        <v>90</v>
      </c>
      <c r="KT54" s="11"/>
      <c r="KU54" s="11"/>
      <c r="KV54" s="11">
        <v>611</v>
      </c>
      <c r="KW54" s="11"/>
      <c r="KX54" s="11"/>
      <c r="KY54" s="11">
        <v>3</v>
      </c>
      <c r="KZ54" s="11"/>
      <c r="LA54" s="11"/>
      <c r="LB54" s="11"/>
      <c r="LC54" s="11"/>
      <c r="LD54" s="11"/>
      <c r="LE54" s="11"/>
      <c r="LF54" s="11"/>
      <c r="LG54" s="11">
        <v>1</v>
      </c>
      <c r="LH54" s="11"/>
      <c r="LI54" s="11">
        <v>212</v>
      </c>
      <c r="LJ54" s="11"/>
      <c r="LK54" s="11"/>
      <c r="LL54" s="11">
        <v>120</v>
      </c>
      <c r="LM54" s="11"/>
      <c r="LN54" s="11"/>
      <c r="LO54" s="11">
        <v>830</v>
      </c>
      <c r="LP54" s="11"/>
      <c r="LQ54" s="11">
        <v>220</v>
      </c>
      <c r="LR54" s="11">
        <v>450</v>
      </c>
      <c r="LS54" s="11"/>
      <c r="LT54" s="11"/>
      <c r="LU54" s="11">
        <v>1663</v>
      </c>
      <c r="LV54" s="11">
        <v>69</v>
      </c>
      <c r="LW54" s="11">
        <v>320</v>
      </c>
      <c r="LX54" s="11"/>
      <c r="LY54" s="11"/>
      <c r="LZ54" s="11"/>
      <c r="MA54" s="11"/>
      <c r="MB54" s="11"/>
      <c r="MC54" s="11"/>
      <c r="MD54" s="11"/>
      <c r="ME54" s="11">
        <v>230</v>
      </c>
      <c r="MF54" s="11"/>
      <c r="MG54" s="11">
        <v>769</v>
      </c>
      <c r="MH54" s="11"/>
      <c r="MI54" s="11"/>
      <c r="MJ54" s="11">
        <v>2220</v>
      </c>
      <c r="MK54" s="11"/>
      <c r="ML54" s="11">
        <v>1690</v>
      </c>
      <c r="MM54" s="11"/>
      <c r="MN54" s="11">
        <v>820</v>
      </c>
      <c r="MO54" s="11"/>
      <c r="MP54" s="11"/>
      <c r="MQ54" s="11"/>
      <c r="MR54" s="11"/>
      <c r="MS54" s="11">
        <v>370</v>
      </c>
      <c r="MT54" s="11"/>
      <c r="MU54" s="11"/>
      <c r="MV54" s="11"/>
      <c r="MW54" s="11"/>
      <c r="MX54" s="11">
        <v>185</v>
      </c>
      <c r="MY54" s="11"/>
      <c r="MZ54" s="11"/>
      <c r="NA54" s="11"/>
      <c r="NB54" s="11"/>
      <c r="NC54" s="11">
        <v>480</v>
      </c>
      <c r="ND54" s="11"/>
      <c r="NE54" s="11">
        <v>30</v>
      </c>
      <c r="NF54" s="11"/>
      <c r="NG54" s="11">
        <v>210</v>
      </c>
      <c r="NH54" s="11"/>
      <c r="NI54" s="11">
        <v>2320</v>
      </c>
      <c r="NJ54" s="11"/>
      <c r="NK54" s="11">
        <v>1950</v>
      </c>
      <c r="NL54" s="11"/>
      <c r="NM54" s="11"/>
      <c r="NN54" s="11"/>
      <c r="NO54" s="11">
        <v>500</v>
      </c>
      <c r="NP54" s="11"/>
      <c r="NQ54" s="11">
        <v>410</v>
      </c>
      <c r="NR54" s="11">
        <v>300</v>
      </c>
      <c r="NS54" s="11"/>
      <c r="NT54" s="11"/>
    </row>
    <row r="55">
      <c r="A55" s="10" t="s">
        <v>179</v>
      </c>
      <c r="B55" s="10" t="s">
        <v>155</v>
      </c>
      <c r="C55" s="10" t="s">
        <v>155</v>
      </c>
      <c r="D55" s="11">
        <v>98360</v>
      </c>
      <c r="E55" s="11">
        <f>=ROUNDDOWN({0},0)</f>
      </c>
      <c r="F55" s="11">
        <v>83682</v>
      </c>
      <c r="G55" s="12"/>
      <c r="H55" s="11">
        <v>519</v>
      </c>
      <c r="I55" s="11">
        <f>=ROUNDDOWN({0},0)</f>
      </c>
      <c r="J55" s="11">
        <v>430</v>
      </c>
      <c r="K55" s="12"/>
      <c r="L55" s="11">
        <v>236719</v>
      </c>
      <c r="M55" s="13">
        <v>17287164.36</v>
      </c>
      <c r="N55" s="11">
        <v>588</v>
      </c>
      <c r="O55" s="14">
        <v>29399.94</v>
      </c>
      <c r="P55" s="11">
        <v>339034</v>
      </c>
      <c r="Q55" s="13">
        <v>23213760.1</v>
      </c>
      <c r="R55" s="11">
        <v>663</v>
      </c>
      <c r="S55" s="14">
        <v>35013.21</v>
      </c>
      <c r="T55" s="12">
        <v>-0.3018</v>
      </c>
      <c r="U55" s="12">
        <v>-0.2553</v>
      </c>
      <c r="V55" s="12">
        <v>-0.1131</v>
      </c>
      <c r="W55" s="12">
        <v>-0.1603</v>
      </c>
      <c r="X55" s="11">
        <v>59503</v>
      </c>
      <c r="Y55" s="13">
        <v>3827204.19</v>
      </c>
      <c r="Z55" s="11">
        <v>356</v>
      </c>
      <c r="AA55" s="11">
        <v>86285</v>
      </c>
      <c r="AB55" s="13">
        <v>5364143.48</v>
      </c>
      <c r="AC55" s="11">
        <v>354</v>
      </c>
      <c r="AD55" s="12">
        <v>-0.3104</v>
      </c>
      <c r="AE55" s="12">
        <v>-0.2865</v>
      </c>
      <c r="AF55" s="11">
        <v>28341</v>
      </c>
      <c r="AG55" s="13">
        <v>2848508.14</v>
      </c>
      <c r="AH55" s="11">
        <v>563</v>
      </c>
      <c r="AI55" s="11">
        <v>24028</v>
      </c>
      <c r="AJ55" s="13">
        <v>1938721.95</v>
      </c>
      <c r="AK55" s="11">
        <v>579</v>
      </c>
      <c r="AL55" s="12">
        <v>0.1795</v>
      </c>
      <c r="AM55" s="12">
        <v>0.4693</v>
      </c>
      <c r="AN55" s="11">
        <v>34162</v>
      </c>
      <c r="AO55" s="13">
        <v>2231517.39</v>
      </c>
      <c r="AP55" s="11">
        <v>543</v>
      </c>
      <c r="AQ55" s="11">
        <v>48011</v>
      </c>
      <c r="AR55" s="13">
        <v>3051316.11</v>
      </c>
      <c r="AS55" s="11">
        <v>492</v>
      </c>
      <c r="AT55" s="12">
        <v>-0.2885</v>
      </c>
      <c r="AU55" s="12">
        <v>-0.2687</v>
      </c>
      <c r="AV55" s="11">
        <v>21246</v>
      </c>
      <c r="AW55" s="13">
        <v>2005875.31</v>
      </c>
      <c r="AX55" s="11">
        <v>572</v>
      </c>
      <c r="AY55" s="11">
        <v>25599</v>
      </c>
      <c r="AZ55" s="13">
        <v>2347175.58</v>
      </c>
      <c r="BA55" s="11">
        <v>611</v>
      </c>
      <c r="BB55" s="12">
        <v>-0.17</v>
      </c>
      <c r="BC55" s="12">
        <v>-0.1454</v>
      </c>
      <c r="BD55" s="11">
        <v>23757</v>
      </c>
      <c r="BE55" s="13">
        <v>1778226.04</v>
      </c>
      <c r="BF55" s="11">
        <v>570</v>
      </c>
      <c r="BG55" s="11">
        <v>21766</v>
      </c>
      <c r="BH55" s="13">
        <v>1626968.5</v>
      </c>
      <c r="BI55" s="11">
        <v>579</v>
      </c>
      <c r="BJ55" s="12">
        <v>0.0915</v>
      </c>
      <c r="BK55" s="12">
        <v>0.093</v>
      </c>
      <c r="BL55" s="11">
        <v>24512</v>
      </c>
      <c r="BM55" s="13">
        <v>1551999.73</v>
      </c>
      <c r="BN55" s="11">
        <v>495</v>
      </c>
      <c r="BO55" s="11">
        <v>29110</v>
      </c>
      <c r="BP55" s="13">
        <v>1863582.96</v>
      </c>
      <c r="BQ55" s="11">
        <v>553</v>
      </c>
      <c r="BR55" s="12">
        <v>-0.158</v>
      </c>
      <c r="BS55" s="12">
        <v>-0.1672</v>
      </c>
      <c r="BT55" s="11">
        <v>17438</v>
      </c>
      <c r="BU55" s="13">
        <v>1057240.99</v>
      </c>
      <c r="BV55" s="11">
        <v>288</v>
      </c>
      <c r="BW55" s="11">
        <v>22528</v>
      </c>
      <c r="BX55" s="13">
        <v>1375360.25</v>
      </c>
      <c r="BY55" s="11">
        <v>365</v>
      </c>
      <c r="BZ55" s="12">
        <v>-0.2259</v>
      </c>
      <c r="CA55" s="12">
        <v>-0.2313</v>
      </c>
      <c r="CB55" s="11">
        <v>13534</v>
      </c>
      <c r="CC55" s="13">
        <v>991845.68</v>
      </c>
      <c r="CD55" s="11">
        <v>507</v>
      </c>
      <c r="CE55" s="11">
        <v>16894</v>
      </c>
      <c r="CF55" s="13">
        <v>1152856.24</v>
      </c>
      <c r="CG55" s="11">
        <v>460</v>
      </c>
      <c r="CH55" s="12">
        <v>-0.1989</v>
      </c>
      <c r="CI55" s="12">
        <v>-0.1397</v>
      </c>
      <c r="CJ55" s="11">
        <v>5506</v>
      </c>
      <c r="CK55" s="13">
        <v>362233.51</v>
      </c>
      <c r="CL55" s="11">
        <v>380</v>
      </c>
      <c r="CM55" s="11">
        <v>12112</v>
      </c>
      <c r="CN55" s="13">
        <v>842625.28</v>
      </c>
      <c r="CO55" s="11">
        <v>415</v>
      </c>
      <c r="CP55" s="12">
        <v>-0.5454</v>
      </c>
      <c r="CQ55" s="12">
        <v>-0.5701</v>
      </c>
      <c r="CR55" s="11">
        <v>1954</v>
      </c>
      <c r="CS55" s="13">
        <v>154997.59</v>
      </c>
      <c r="CT55" s="11"/>
      <c r="CU55" s="11">
        <v>44407</v>
      </c>
      <c r="CV55" s="13">
        <v>3073338.64</v>
      </c>
      <c r="CW55" s="11">
        <v>532</v>
      </c>
      <c r="CX55" s="12">
        <v>-0.956</v>
      </c>
      <c r="CY55" s="12">
        <v>-0.9496</v>
      </c>
      <c r="CZ55" s="11">
        <v>1061</v>
      </c>
      <c r="DA55" s="13">
        <v>75542.97</v>
      </c>
      <c r="DB55" s="11">
        <v>368</v>
      </c>
      <c r="DC55" s="11">
        <v>1379</v>
      </c>
      <c r="DD55" s="13">
        <v>100916.7</v>
      </c>
      <c r="DE55" s="11">
        <v>366</v>
      </c>
      <c r="DF55" s="12">
        <v>-0.2306</v>
      </c>
      <c r="DG55" s="12">
        <v>-0.2514</v>
      </c>
      <c r="DH55" s="11">
        <v>847</v>
      </c>
      <c r="DI55" s="13">
        <v>58856.18</v>
      </c>
      <c r="DJ55" s="11">
        <v>47</v>
      </c>
      <c r="DK55" s="11">
        <v>1123</v>
      </c>
      <c r="DL55" s="13">
        <v>67046.94</v>
      </c>
      <c r="DM55" s="11">
        <v>49</v>
      </c>
      <c r="DN55" s="12">
        <v>-0.2458</v>
      </c>
      <c r="DO55" s="12">
        <v>-0.1222</v>
      </c>
      <c r="DP55" s="11">
        <v>653</v>
      </c>
      <c r="DQ55" s="13">
        <v>45989.07</v>
      </c>
      <c r="DR55" s="11">
        <v>160</v>
      </c>
      <c r="DS55" s="11">
        <v>780</v>
      </c>
      <c r="DT55" s="13">
        <v>57544.82</v>
      </c>
      <c r="DU55" s="11">
        <v>111</v>
      </c>
      <c r="DV55" s="12">
        <v>-0.1628</v>
      </c>
      <c r="DW55" s="12">
        <v>-0.2008</v>
      </c>
      <c r="DX55" s="11">
        <v>765</v>
      </c>
      <c r="DY55" s="13">
        <v>45435.61</v>
      </c>
      <c r="DZ55" s="11">
        <v>56</v>
      </c>
      <c r="EA55" s="11">
        <v>1463</v>
      </c>
      <c r="EB55" s="13">
        <v>99418.61</v>
      </c>
      <c r="EC55" s="11">
        <v>56</v>
      </c>
      <c r="ED55" s="12">
        <v>-0.4771</v>
      </c>
      <c r="EE55" s="12">
        <v>-0.543</v>
      </c>
      <c r="EF55" s="11">
        <v>638</v>
      </c>
      <c r="EG55" s="13">
        <v>43832.36</v>
      </c>
      <c r="EH55" s="11">
        <v>52</v>
      </c>
      <c r="EI55" s="11">
        <v>610</v>
      </c>
      <c r="EJ55" s="13">
        <v>40446.51</v>
      </c>
      <c r="EK55" s="11">
        <v>31</v>
      </c>
      <c r="EL55" s="12">
        <v>0.0459</v>
      </c>
      <c r="EM55" s="12">
        <v>0.0837</v>
      </c>
      <c r="EN55" s="11">
        <v>483</v>
      </c>
      <c r="EO55" s="13">
        <v>39260.59</v>
      </c>
      <c r="EP55" s="11">
        <v>136</v>
      </c>
      <c r="EQ55" s="11">
        <v>114</v>
      </c>
      <c r="ER55" s="13">
        <v>5209.8</v>
      </c>
      <c r="ES55" s="11">
        <v>149</v>
      </c>
      <c r="ET55" s="12">
        <v>3.2368</v>
      </c>
      <c r="EU55" s="12">
        <v>6.5359</v>
      </c>
      <c r="EV55" s="11">
        <v>228</v>
      </c>
      <c r="EW55" s="13">
        <v>29921.12</v>
      </c>
      <c r="EX55" s="11">
        <v>92</v>
      </c>
      <c r="EY55" s="11">
        <v>189</v>
      </c>
      <c r="EZ55" s="13">
        <v>24905.17</v>
      </c>
      <c r="FA55" s="11">
        <v>48</v>
      </c>
      <c r="FB55" s="12">
        <v>0.2063</v>
      </c>
      <c r="FC55" s="12">
        <v>0.2014</v>
      </c>
      <c r="FD55" s="11">
        <v>256</v>
      </c>
      <c r="FE55" s="13">
        <v>26687.38</v>
      </c>
      <c r="FF55" s="11">
        <v>97</v>
      </c>
      <c r="FG55" s="11">
        <v>149</v>
      </c>
      <c r="FH55" s="13">
        <v>18474.49</v>
      </c>
      <c r="FI55" s="11">
        <v>99</v>
      </c>
      <c r="FJ55" s="12">
        <v>0.7181</v>
      </c>
      <c r="FK55" s="12">
        <v>0.4446</v>
      </c>
      <c r="FL55" s="11">
        <v>328</v>
      </c>
      <c r="FM55" s="13">
        <v>23936.32</v>
      </c>
      <c r="FN55" s="11">
        <v>100</v>
      </c>
      <c r="FO55" s="11">
        <v>335</v>
      </c>
      <c r="FP55" s="13">
        <v>24683.18</v>
      </c>
      <c r="FQ55" s="11">
        <v>102</v>
      </c>
      <c r="FR55" s="12">
        <v>-0.0209</v>
      </c>
      <c r="FS55" s="12">
        <v>-0.0303</v>
      </c>
      <c r="FT55" s="11">
        <v>140</v>
      </c>
      <c r="FU55" s="13">
        <v>17642.72</v>
      </c>
      <c r="FV55" s="11">
        <v>576</v>
      </c>
      <c r="FW55" s="11">
        <v>223</v>
      </c>
      <c r="FX55" s="13">
        <v>24470.97</v>
      </c>
      <c r="FY55" s="11">
        <v>585</v>
      </c>
      <c r="FZ55" s="12">
        <v>-0.3722</v>
      </c>
      <c r="GA55" s="12">
        <v>-0.279</v>
      </c>
      <c r="GB55" s="11">
        <v>324</v>
      </c>
      <c r="GC55" s="13">
        <v>17308.49</v>
      </c>
      <c r="GD55" s="11">
        <v>220</v>
      </c>
      <c r="GE55" s="11">
        <v>383</v>
      </c>
      <c r="GF55" s="13">
        <v>24981.24</v>
      </c>
      <c r="GG55" s="11">
        <v>265</v>
      </c>
      <c r="GH55" s="12">
        <v>-0.154</v>
      </c>
      <c r="GI55" s="12">
        <v>-0.3071</v>
      </c>
      <c r="GJ55" s="11">
        <v>551</v>
      </c>
      <c r="GK55" s="13">
        <v>16978.9</v>
      </c>
      <c r="GL55" s="11">
        <v>71</v>
      </c>
      <c r="GM55" s="11">
        <v>123</v>
      </c>
      <c r="GN55" s="13">
        <v>4368.61</v>
      </c>
      <c r="GO55" s="11">
        <v>68</v>
      </c>
      <c r="GP55" s="12">
        <v>3.4797</v>
      </c>
      <c r="GQ55" s="12">
        <v>2.8866</v>
      </c>
      <c r="GR55" s="11">
        <v>127</v>
      </c>
      <c r="GS55" s="13">
        <v>13649.55</v>
      </c>
      <c r="GT55" s="11">
        <v>448</v>
      </c>
      <c r="GU55" s="11">
        <v>116</v>
      </c>
      <c r="GV55" s="13">
        <v>14897.47</v>
      </c>
      <c r="GW55" s="11">
        <v>230</v>
      </c>
      <c r="GX55" s="12">
        <v>0.0948</v>
      </c>
      <c r="GY55" s="12">
        <v>-0.0838</v>
      </c>
      <c r="GZ55" s="11">
        <v>223</v>
      </c>
      <c r="HA55" s="13">
        <v>11190.2</v>
      </c>
      <c r="HB55" s="11">
        <v>10</v>
      </c>
      <c r="HC55" s="11">
        <v>1184</v>
      </c>
      <c r="HD55" s="13">
        <v>59870.32</v>
      </c>
      <c r="HE55" s="11">
        <v>30</v>
      </c>
      <c r="HF55" s="12">
        <v>-0.8117</v>
      </c>
      <c r="HG55" s="12">
        <v>-0.8131</v>
      </c>
      <c r="HH55" s="11">
        <v>124</v>
      </c>
      <c r="HI55" s="13">
        <v>10075.45</v>
      </c>
      <c r="HJ55" s="11">
        <v>280</v>
      </c>
      <c r="HK55" s="11">
        <v>108</v>
      </c>
      <c r="HL55" s="13">
        <v>8717.03</v>
      </c>
      <c r="HM55" s="11">
        <v>87</v>
      </c>
      <c r="HN55" s="12">
        <v>0.1481</v>
      </c>
      <c r="HO55" s="12">
        <v>0.1558</v>
      </c>
      <c r="HP55" s="11">
        <v>9</v>
      </c>
      <c r="HQ55" s="13">
        <v>817.56</v>
      </c>
      <c r="HR55" s="11">
        <v>45</v>
      </c>
      <c r="HS55" s="11">
        <v>14</v>
      </c>
      <c r="HT55" s="13">
        <v>1634.2</v>
      </c>
      <c r="HU55" s="11">
        <v>54</v>
      </c>
      <c r="HV55" s="12">
        <v>-0.3571</v>
      </c>
      <c r="HW55" s="12">
        <v>-0.4997</v>
      </c>
      <c r="HX55" s="11">
        <v>6</v>
      </c>
      <c r="HY55" s="13">
        <v>218.1</v>
      </c>
      <c r="HZ55" s="11">
        <v>387</v>
      </c>
      <c r="IA55" s="11"/>
      <c r="IB55" s="13"/>
      <c r="IC55" s="11"/>
      <c r="ID55" s="12"/>
      <c r="IE55" s="12"/>
      <c r="IF55" s="11">
        <v>3</v>
      </c>
      <c r="IG55" s="13">
        <v>173.22</v>
      </c>
      <c r="IH55" s="11">
        <v>57</v>
      </c>
      <c r="II55" s="11"/>
      <c r="IJ55" s="13"/>
      <c r="IK55" s="11"/>
      <c r="IL55" s="12"/>
      <c r="IM55" s="12"/>
      <c r="IN55" s="11"/>
      <c r="IO55" s="13"/>
      <c r="IP55" s="11">
        <v>17</v>
      </c>
      <c r="IQ55" s="11">
        <v>1</v>
      </c>
      <c r="IR55" s="13">
        <v>85.05</v>
      </c>
      <c r="IS55" s="11">
        <v>16</v>
      </c>
      <c r="IT55" s="12">
        <v>-1</v>
      </c>
      <c r="IU55" s="12">
        <v>-1</v>
      </c>
      <c r="IV55" s="11"/>
      <c r="IW55" s="13"/>
      <c r="IX55" s="11"/>
      <c r="IY55" s="11"/>
      <c r="IZ55" s="13"/>
      <c r="JA55" s="11"/>
      <c r="JB55" s="12"/>
      <c r="JC55" s="12"/>
      <c r="JD55" s="11"/>
      <c r="JE55" s="13"/>
      <c r="JF55" s="11">
        <v>342</v>
      </c>
      <c r="JG55" s="11"/>
      <c r="JH55" s="13"/>
      <c r="JI55" s="11"/>
      <c r="JJ55" s="12"/>
      <c r="JK55" s="12"/>
      <c r="JL55" s="11"/>
      <c r="JM55" s="13"/>
      <c r="JN55" s="11"/>
      <c r="JO55" s="11"/>
      <c r="JP55" s="13"/>
      <c r="JQ55" s="11"/>
      <c r="JR55" s="12"/>
      <c r="JS55" s="12"/>
      <c r="JT55" s="11"/>
      <c r="JU55" s="13"/>
      <c r="JV55" s="11"/>
      <c r="JW55" s="11"/>
      <c r="JX55" s="13"/>
      <c r="JY55" s="11"/>
      <c r="JZ55" s="12"/>
      <c r="KA55" s="12"/>
      <c r="KB55" s="11"/>
      <c r="KC55" s="13"/>
      <c r="KD55" s="11"/>
      <c r="KE55" s="11"/>
      <c r="KF55" s="13"/>
      <c r="KG55" s="11"/>
      <c r="KH55" s="12"/>
      <c r="KI55" s="12"/>
      <c r="KJ55" s="11"/>
      <c r="KK55" s="13"/>
      <c r="KL55" s="11"/>
      <c r="KM55" s="11"/>
      <c r="KN55" s="13"/>
      <c r="KO55" s="11"/>
      <c r="KP55" s="12"/>
      <c r="KQ55" s="12"/>
      <c r="KR55" s="11">
        <v>72513</v>
      </c>
      <c r="KS55" s="11">
        <v>14018</v>
      </c>
      <c r="KT55" s="11"/>
      <c r="KU55" s="11"/>
      <c r="KV55" s="11">
        <v>11020</v>
      </c>
      <c r="KW55" s="11"/>
      <c r="KX55" s="11"/>
      <c r="KY55" s="11">
        <v>144</v>
      </c>
      <c r="KZ55" s="11">
        <v>591</v>
      </c>
      <c r="LA55" s="11"/>
      <c r="LB55" s="11"/>
      <c r="LC55" s="11">
        <v>74</v>
      </c>
      <c r="LD55" s="11"/>
      <c r="LE55" s="11"/>
      <c r="LF55" s="11">
        <v>1</v>
      </c>
      <c r="LG55" s="11">
        <v>518</v>
      </c>
      <c r="LH55" s="11">
        <v>982</v>
      </c>
      <c r="LI55" s="11">
        <v>3042</v>
      </c>
      <c r="LJ55" s="11">
        <v>743</v>
      </c>
      <c r="LK55" s="11">
        <v>487</v>
      </c>
      <c r="LL55" s="11">
        <v>120</v>
      </c>
      <c r="LM55" s="11">
        <v>1415</v>
      </c>
      <c r="LN55" s="11">
        <v>520</v>
      </c>
      <c r="LO55" s="11">
        <v>3146</v>
      </c>
      <c r="LP55" s="11">
        <v>385</v>
      </c>
      <c r="LQ55" s="11">
        <v>1224</v>
      </c>
      <c r="LR55" s="11">
        <v>1282</v>
      </c>
      <c r="LS55" s="11">
        <v>386</v>
      </c>
      <c r="LT55" s="11">
        <v>180</v>
      </c>
      <c r="LU55" s="11">
        <v>2353</v>
      </c>
      <c r="LV55" s="11">
        <v>1064</v>
      </c>
      <c r="LW55" s="11">
        <v>1210</v>
      </c>
      <c r="LX55" s="11">
        <v>270</v>
      </c>
      <c r="LY55" s="11">
        <v>1192</v>
      </c>
      <c r="LZ55" s="11">
        <v>950</v>
      </c>
      <c r="MA55" s="11">
        <v>370</v>
      </c>
      <c r="MB55" s="11">
        <v>635</v>
      </c>
      <c r="MC55" s="11">
        <v>780</v>
      </c>
      <c r="MD55" s="11">
        <v>755</v>
      </c>
      <c r="ME55" s="11">
        <v>718</v>
      </c>
      <c r="MF55" s="11">
        <v>715</v>
      </c>
      <c r="MG55" s="11">
        <v>1269</v>
      </c>
      <c r="MH55" s="11">
        <v>1560</v>
      </c>
      <c r="MI55" s="11">
        <v>620</v>
      </c>
      <c r="MJ55" s="11">
        <v>3180</v>
      </c>
      <c r="MK55" s="11">
        <v>180</v>
      </c>
      <c r="ML55" s="11">
        <v>3821</v>
      </c>
      <c r="MM55" s="11">
        <v>110</v>
      </c>
      <c r="MN55" s="11">
        <v>4266</v>
      </c>
      <c r="MO55" s="11">
        <v>1092</v>
      </c>
      <c r="MP55" s="11">
        <v>580</v>
      </c>
      <c r="MQ55" s="11">
        <v>3631</v>
      </c>
      <c r="MR55" s="11">
        <v>365</v>
      </c>
      <c r="MS55" s="11">
        <v>370</v>
      </c>
      <c r="MT55" s="11">
        <v>500</v>
      </c>
      <c r="MU55" s="11">
        <v>220</v>
      </c>
      <c r="MV55" s="11">
        <v>900</v>
      </c>
      <c r="MW55" s="11">
        <v>2070</v>
      </c>
      <c r="MX55" s="11">
        <v>285</v>
      </c>
      <c r="MY55" s="11">
        <v>510</v>
      </c>
      <c r="MZ55" s="11">
        <v>370</v>
      </c>
      <c r="NA55" s="11">
        <v>330</v>
      </c>
      <c r="NB55" s="11">
        <v>330</v>
      </c>
      <c r="NC55" s="11">
        <v>1610</v>
      </c>
      <c r="ND55" s="11">
        <v>150</v>
      </c>
      <c r="NE55" s="11">
        <v>30</v>
      </c>
      <c r="NF55" s="11">
        <v>2083</v>
      </c>
      <c r="NG55" s="11">
        <v>270</v>
      </c>
      <c r="NH55" s="11">
        <v>260</v>
      </c>
      <c r="NI55" s="11">
        <v>7444</v>
      </c>
      <c r="NJ55" s="11">
        <v>470</v>
      </c>
      <c r="NK55" s="11">
        <v>7446</v>
      </c>
      <c r="NL55" s="11">
        <v>120</v>
      </c>
      <c r="NM55" s="11">
        <v>170</v>
      </c>
      <c r="NN55" s="11">
        <v>450</v>
      </c>
      <c r="NO55" s="11">
        <v>3557</v>
      </c>
      <c r="NP55" s="11">
        <v>110</v>
      </c>
      <c r="NQ55" s="11">
        <v>4560</v>
      </c>
      <c r="NR55" s="11">
        <v>3469</v>
      </c>
      <c r="NS55" s="11">
        <v>210</v>
      </c>
      <c r="NT55" s="11">
        <v>220</v>
      </c>
    </row>
    <row r="56">
      <c r="A56" s="20" t="s">
        <v>180</v>
      </c>
      <c r="B56" s="15" t="s">
        <v>155</v>
      </c>
      <c r="C56" s="15" t="s">
        <v>155</v>
      </c>
      <c r="D56" s="16">
        <v>98360</v>
      </c>
      <c r="E56" s="16">
        <f>=ROUNDDOWN({0},0)</f>
      </c>
      <c r="F56" s="16">
        <v>83682</v>
      </c>
      <c r="G56" s="17"/>
      <c r="H56" s="16">
        <v>519</v>
      </c>
      <c r="I56" s="16">
        <f>=ROUNDDOWN({0},0)</f>
      </c>
      <c r="J56" s="16">
        <v>430</v>
      </c>
      <c r="K56" s="17"/>
      <c r="L56" s="16">
        <v>236719</v>
      </c>
      <c r="M56" s="18">
        <v>17287164.36</v>
      </c>
      <c r="N56" s="16">
        <v>588</v>
      </c>
      <c r="O56" s="19">
        <v>29399.94</v>
      </c>
      <c r="P56" s="16">
        <v>339034</v>
      </c>
      <c r="Q56" s="18">
        <v>23213760.1</v>
      </c>
      <c r="R56" s="16">
        <v>663</v>
      </c>
      <c r="S56" s="19">
        <v>35013.21</v>
      </c>
      <c r="T56" s="17">
        <v>-0.3018</v>
      </c>
      <c r="U56" s="17">
        <v>-0.2553</v>
      </c>
      <c r="V56" s="17">
        <v>-0.1131</v>
      </c>
      <c r="W56" s="17">
        <v>-0.1603</v>
      </c>
      <c r="X56" s="16">
        <v>59503</v>
      </c>
      <c r="Y56" s="18">
        <v>3827204.19</v>
      </c>
      <c r="Z56" s="16">
        <v>356</v>
      </c>
      <c r="AA56" s="16">
        <v>86285</v>
      </c>
      <c r="AB56" s="18">
        <v>5364143.48</v>
      </c>
      <c r="AC56" s="16">
        <v>354</v>
      </c>
      <c r="AD56" s="17">
        <v>-0.3104</v>
      </c>
      <c r="AE56" s="17">
        <v>-0.2865</v>
      </c>
      <c r="AF56" s="16">
        <v>28341</v>
      </c>
      <c r="AG56" s="18">
        <v>2848508.14</v>
      </c>
      <c r="AH56" s="16">
        <v>563</v>
      </c>
      <c r="AI56" s="16">
        <v>24028</v>
      </c>
      <c r="AJ56" s="18">
        <v>1938721.95</v>
      </c>
      <c r="AK56" s="16">
        <v>579</v>
      </c>
      <c r="AL56" s="17">
        <v>0.1795</v>
      </c>
      <c r="AM56" s="17">
        <v>0.4693</v>
      </c>
      <c r="AN56" s="16">
        <v>34162</v>
      </c>
      <c r="AO56" s="18">
        <v>2231517.39</v>
      </c>
      <c r="AP56" s="16">
        <v>543</v>
      </c>
      <c r="AQ56" s="16">
        <v>48011</v>
      </c>
      <c r="AR56" s="18">
        <v>3051316.11</v>
      </c>
      <c r="AS56" s="16">
        <v>492</v>
      </c>
      <c r="AT56" s="17">
        <v>-0.2885</v>
      </c>
      <c r="AU56" s="17">
        <v>-0.2687</v>
      </c>
      <c r="AV56" s="16">
        <v>21246</v>
      </c>
      <c r="AW56" s="18">
        <v>2005875.31</v>
      </c>
      <c r="AX56" s="16">
        <v>572</v>
      </c>
      <c r="AY56" s="16">
        <v>25599</v>
      </c>
      <c r="AZ56" s="18">
        <v>2347175.58</v>
      </c>
      <c r="BA56" s="16">
        <v>611</v>
      </c>
      <c r="BB56" s="17">
        <v>-0.17</v>
      </c>
      <c r="BC56" s="17">
        <v>-0.1454</v>
      </c>
      <c r="BD56" s="16">
        <v>23757</v>
      </c>
      <c r="BE56" s="18">
        <v>1778226.04</v>
      </c>
      <c r="BF56" s="16">
        <v>570</v>
      </c>
      <c r="BG56" s="16">
        <v>21766</v>
      </c>
      <c r="BH56" s="18">
        <v>1626968.5</v>
      </c>
      <c r="BI56" s="16">
        <v>579</v>
      </c>
      <c r="BJ56" s="17">
        <v>0.0915</v>
      </c>
      <c r="BK56" s="17">
        <v>0.093</v>
      </c>
      <c r="BL56" s="16">
        <v>24512</v>
      </c>
      <c r="BM56" s="18">
        <v>1551999.73</v>
      </c>
      <c r="BN56" s="16">
        <v>495</v>
      </c>
      <c r="BO56" s="16">
        <v>29110</v>
      </c>
      <c r="BP56" s="18">
        <v>1863582.96</v>
      </c>
      <c r="BQ56" s="16">
        <v>553</v>
      </c>
      <c r="BR56" s="17">
        <v>-0.158</v>
      </c>
      <c r="BS56" s="17">
        <v>-0.1672</v>
      </c>
      <c r="BT56" s="16">
        <v>17438</v>
      </c>
      <c r="BU56" s="18">
        <v>1057240.99</v>
      </c>
      <c r="BV56" s="16">
        <v>288</v>
      </c>
      <c r="BW56" s="16">
        <v>22528</v>
      </c>
      <c r="BX56" s="18">
        <v>1375360.25</v>
      </c>
      <c r="BY56" s="16">
        <v>365</v>
      </c>
      <c r="BZ56" s="17">
        <v>-0.2259</v>
      </c>
      <c r="CA56" s="17">
        <v>-0.2313</v>
      </c>
      <c r="CB56" s="16">
        <v>13534</v>
      </c>
      <c r="CC56" s="18">
        <v>991845.68</v>
      </c>
      <c r="CD56" s="16">
        <v>507</v>
      </c>
      <c r="CE56" s="16">
        <v>16894</v>
      </c>
      <c r="CF56" s="18">
        <v>1152856.24</v>
      </c>
      <c r="CG56" s="16">
        <v>460</v>
      </c>
      <c r="CH56" s="17">
        <v>-0.1989</v>
      </c>
      <c r="CI56" s="17">
        <v>-0.1397</v>
      </c>
      <c r="CJ56" s="16">
        <v>5506</v>
      </c>
      <c r="CK56" s="18">
        <v>362233.51</v>
      </c>
      <c r="CL56" s="16">
        <v>380</v>
      </c>
      <c r="CM56" s="16">
        <v>12112</v>
      </c>
      <c r="CN56" s="18">
        <v>842625.28</v>
      </c>
      <c r="CO56" s="16">
        <v>415</v>
      </c>
      <c r="CP56" s="17">
        <v>-0.5454</v>
      </c>
      <c r="CQ56" s="17">
        <v>-0.5701</v>
      </c>
      <c r="CR56" s="16">
        <v>1954</v>
      </c>
      <c r="CS56" s="18">
        <v>154997.59</v>
      </c>
      <c r="CT56" s="16"/>
      <c r="CU56" s="16">
        <v>44407</v>
      </c>
      <c r="CV56" s="18">
        <v>3073338.64</v>
      </c>
      <c r="CW56" s="16">
        <v>532</v>
      </c>
      <c r="CX56" s="17">
        <v>-0.956</v>
      </c>
      <c r="CY56" s="17">
        <v>-0.9496</v>
      </c>
      <c r="CZ56" s="16">
        <v>1061</v>
      </c>
      <c r="DA56" s="18">
        <v>75542.97</v>
      </c>
      <c r="DB56" s="16">
        <v>368</v>
      </c>
      <c r="DC56" s="16">
        <v>1379</v>
      </c>
      <c r="DD56" s="18">
        <v>100916.7</v>
      </c>
      <c r="DE56" s="16">
        <v>366</v>
      </c>
      <c r="DF56" s="17">
        <v>-0.2306</v>
      </c>
      <c r="DG56" s="17">
        <v>-0.2514</v>
      </c>
      <c r="DH56" s="16">
        <v>847</v>
      </c>
      <c r="DI56" s="18">
        <v>58856.18</v>
      </c>
      <c r="DJ56" s="16">
        <v>47</v>
      </c>
      <c r="DK56" s="16">
        <v>1123</v>
      </c>
      <c r="DL56" s="18">
        <v>67046.94</v>
      </c>
      <c r="DM56" s="16">
        <v>49</v>
      </c>
      <c r="DN56" s="17">
        <v>-0.2458</v>
      </c>
      <c r="DO56" s="17">
        <v>-0.1222</v>
      </c>
      <c r="DP56" s="16">
        <v>653</v>
      </c>
      <c r="DQ56" s="18">
        <v>45989.07</v>
      </c>
      <c r="DR56" s="16">
        <v>160</v>
      </c>
      <c r="DS56" s="16">
        <v>780</v>
      </c>
      <c r="DT56" s="18">
        <v>57544.82</v>
      </c>
      <c r="DU56" s="16">
        <v>111</v>
      </c>
      <c r="DV56" s="17">
        <v>-0.1628</v>
      </c>
      <c r="DW56" s="17">
        <v>-0.2008</v>
      </c>
      <c r="DX56" s="16">
        <v>765</v>
      </c>
      <c r="DY56" s="18">
        <v>45435.61</v>
      </c>
      <c r="DZ56" s="16">
        <v>56</v>
      </c>
      <c r="EA56" s="16">
        <v>1463</v>
      </c>
      <c r="EB56" s="18">
        <v>99418.61</v>
      </c>
      <c r="EC56" s="16">
        <v>56</v>
      </c>
      <c r="ED56" s="17">
        <v>-0.4771</v>
      </c>
      <c r="EE56" s="17">
        <v>-0.543</v>
      </c>
      <c r="EF56" s="16">
        <v>638</v>
      </c>
      <c r="EG56" s="18">
        <v>43832.36</v>
      </c>
      <c r="EH56" s="16">
        <v>52</v>
      </c>
      <c r="EI56" s="16">
        <v>610</v>
      </c>
      <c r="EJ56" s="18">
        <v>40446.51</v>
      </c>
      <c r="EK56" s="16">
        <v>31</v>
      </c>
      <c r="EL56" s="17">
        <v>0.0459</v>
      </c>
      <c r="EM56" s="17">
        <v>0.0837</v>
      </c>
      <c r="EN56" s="16">
        <v>483</v>
      </c>
      <c r="EO56" s="18">
        <v>39260.59</v>
      </c>
      <c r="EP56" s="16">
        <v>136</v>
      </c>
      <c r="EQ56" s="16">
        <v>114</v>
      </c>
      <c r="ER56" s="18">
        <v>5209.8</v>
      </c>
      <c r="ES56" s="16">
        <v>149</v>
      </c>
      <c r="ET56" s="17">
        <v>3.2368</v>
      </c>
      <c r="EU56" s="17">
        <v>6.5359</v>
      </c>
      <c r="EV56" s="16">
        <v>228</v>
      </c>
      <c r="EW56" s="18">
        <v>29921.12</v>
      </c>
      <c r="EX56" s="16">
        <v>92</v>
      </c>
      <c r="EY56" s="16">
        <v>189</v>
      </c>
      <c r="EZ56" s="18">
        <v>24905.17</v>
      </c>
      <c r="FA56" s="16">
        <v>48</v>
      </c>
      <c r="FB56" s="17">
        <v>0.2063</v>
      </c>
      <c r="FC56" s="17">
        <v>0.2014</v>
      </c>
      <c r="FD56" s="16">
        <v>256</v>
      </c>
      <c r="FE56" s="18">
        <v>26687.38</v>
      </c>
      <c r="FF56" s="16">
        <v>97</v>
      </c>
      <c r="FG56" s="16">
        <v>149</v>
      </c>
      <c r="FH56" s="18">
        <v>18474.49</v>
      </c>
      <c r="FI56" s="16">
        <v>99</v>
      </c>
      <c r="FJ56" s="17">
        <v>0.7181</v>
      </c>
      <c r="FK56" s="17">
        <v>0.4446</v>
      </c>
      <c r="FL56" s="16">
        <v>328</v>
      </c>
      <c r="FM56" s="18">
        <v>23936.32</v>
      </c>
      <c r="FN56" s="16">
        <v>100</v>
      </c>
      <c r="FO56" s="16">
        <v>335</v>
      </c>
      <c r="FP56" s="18">
        <v>24683.18</v>
      </c>
      <c r="FQ56" s="16">
        <v>102</v>
      </c>
      <c r="FR56" s="17">
        <v>-0.0209</v>
      </c>
      <c r="FS56" s="17">
        <v>-0.0303</v>
      </c>
      <c r="FT56" s="16">
        <v>140</v>
      </c>
      <c r="FU56" s="18">
        <v>17642.72</v>
      </c>
      <c r="FV56" s="16">
        <v>576</v>
      </c>
      <c r="FW56" s="16">
        <v>223</v>
      </c>
      <c r="FX56" s="18">
        <v>24470.97</v>
      </c>
      <c r="FY56" s="16">
        <v>585</v>
      </c>
      <c r="FZ56" s="17">
        <v>-0.3722</v>
      </c>
      <c r="GA56" s="17">
        <v>-0.279</v>
      </c>
      <c r="GB56" s="16">
        <v>324</v>
      </c>
      <c r="GC56" s="18">
        <v>17308.49</v>
      </c>
      <c r="GD56" s="16">
        <v>220</v>
      </c>
      <c r="GE56" s="16">
        <v>383</v>
      </c>
      <c r="GF56" s="18">
        <v>24981.24</v>
      </c>
      <c r="GG56" s="16">
        <v>265</v>
      </c>
      <c r="GH56" s="17">
        <v>-0.154</v>
      </c>
      <c r="GI56" s="17">
        <v>-0.3071</v>
      </c>
      <c r="GJ56" s="16">
        <v>551</v>
      </c>
      <c r="GK56" s="18">
        <v>16978.9</v>
      </c>
      <c r="GL56" s="16">
        <v>71</v>
      </c>
      <c r="GM56" s="16">
        <v>123</v>
      </c>
      <c r="GN56" s="18">
        <v>4368.61</v>
      </c>
      <c r="GO56" s="16">
        <v>68</v>
      </c>
      <c r="GP56" s="17">
        <v>3.4797</v>
      </c>
      <c r="GQ56" s="17">
        <v>2.8866</v>
      </c>
      <c r="GR56" s="16">
        <v>127</v>
      </c>
      <c r="GS56" s="18">
        <v>13649.55</v>
      </c>
      <c r="GT56" s="16">
        <v>448</v>
      </c>
      <c r="GU56" s="16">
        <v>116</v>
      </c>
      <c r="GV56" s="18">
        <v>14897.47</v>
      </c>
      <c r="GW56" s="16">
        <v>230</v>
      </c>
      <c r="GX56" s="17">
        <v>0.0948</v>
      </c>
      <c r="GY56" s="17">
        <v>-0.0838</v>
      </c>
      <c r="GZ56" s="16">
        <v>223</v>
      </c>
      <c r="HA56" s="18">
        <v>11190.2</v>
      </c>
      <c r="HB56" s="16">
        <v>10</v>
      </c>
      <c r="HC56" s="16">
        <v>1184</v>
      </c>
      <c r="HD56" s="18">
        <v>59870.32</v>
      </c>
      <c r="HE56" s="16">
        <v>30</v>
      </c>
      <c r="HF56" s="17">
        <v>-0.8117</v>
      </c>
      <c r="HG56" s="17">
        <v>-0.8131</v>
      </c>
      <c r="HH56" s="16">
        <v>124</v>
      </c>
      <c r="HI56" s="18">
        <v>10075.45</v>
      </c>
      <c r="HJ56" s="16">
        <v>280</v>
      </c>
      <c r="HK56" s="16">
        <v>108</v>
      </c>
      <c r="HL56" s="18">
        <v>8717.03</v>
      </c>
      <c r="HM56" s="16">
        <v>87</v>
      </c>
      <c r="HN56" s="17">
        <v>0.1481</v>
      </c>
      <c r="HO56" s="17">
        <v>0.1558</v>
      </c>
      <c r="HP56" s="16">
        <v>9</v>
      </c>
      <c r="HQ56" s="18">
        <v>817.56</v>
      </c>
      <c r="HR56" s="16">
        <v>45</v>
      </c>
      <c r="HS56" s="16">
        <v>14</v>
      </c>
      <c r="HT56" s="18">
        <v>1634.2</v>
      </c>
      <c r="HU56" s="16">
        <v>54</v>
      </c>
      <c r="HV56" s="17">
        <v>-0.3571</v>
      </c>
      <c r="HW56" s="17">
        <v>-0.4997</v>
      </c>
      <c r="HX56" s="16">
        <v>6</v>
      </c>
      <c r="HY56" s="18">
        <v>218.1</v>
      </c>
      <c r="HZ56" s="16">
        <v>387</v>
      </c>
      <c r="IA56" s="16"/>
      <c r="IB56" s="18"/>
      <c r="IC56" s="16"/>
      <c r="ID56" s="17"/>
      <c r="IE56" s="17"/>
      <c r="IF56" s="16">
        <v>3</v>
      </c>
      <c r="IG56" s="18">
        <v>173.22</v>
      </c>
      <c r="IH56" s="16">
        <v>57</v>
      </c>
      <c r="II56" s="16"/>
      <c r="IJ56" s="18"/>
      <c r="IK56" s="16"/>
      <c r="IL56" s="17"/>
      <c r="IM56" s="17"/>
      <c r="IN56" s="16"/>
      <c r="IO56" s="18"/>
      <c r="IP56" s="16">
        <v>17</v>
      </c>
      <c r="IQ56" s="16">
        <v>1</v>
      </c>
      <c r="IR56" s="18">
        <v>85.05</v>
      </c>
      <c r="IS56" s="16">
        <v>16</v>
      </c>
      <c r="IT56" s="17">
        <v>-1</v>
      </c>
      <c r="IU56" s="17">
        <v>-1</v>
      </c>
      <c r="IV56" s="16"/>
      <c r="IW56" s="18"/>
      <c r="IX56" s="16"/>
      <c r="IY56" s="16"/>
      <c r="IZ56" s="18"/>
      <c r="JA56" s="16"/>
      <c r="JB56" s="17"/>
      <c r="JC56" s="17"/>
      <c r="JD56" s="16"/>
      <c r="JE56" s="18"/>
      <c r="JF56" s="16">
        <v>342</v>
      </c>
      <c r="JG56" s="16"/>
      <c r="JH56" s="18"/>
      <c r="JI56" s="16"/>
      <c r="JJ56" s="17"/>
      <c r="JK56" s="17"/>
      <c r="JL56" s="16"/>
      <c r="JM56" s="18"/>
      <c r="JN56" s="16"/>
      <c r="JO56" s="16"/>
      <c r="JP56" s="18"/>
      <c r="JQ56" s="16"/>
      <c r="JR56" s="17"/>
      <c r="JS56" s="17"/>
      <c r="JT56" s="16"/>
      <c r="JU56" s="18"/>
      <c r="JV56" s="16"/>
      <c r="JW56" s="16"/>
      <c r="JX56" s="18"/>
      <c r="JY56" s="16"/>
      <c r="JZ56" s="17"/>
      <c r="KA56" s="17"/>
      <c r="KB56" s="16"/>
      <c r="KC56" s="18"/>
      <c r="KD56" s="16"/>
      <c r="KE56" s="16"/>
      <c r="KF56" s="18"/>
      <c r="KG56" s="16"/>
      <c r="KH56" s="17"/>
      <c r="KI56" s="17"/>
      <c r="KJ56" s="16"/>
      <c r="KK56" s="18"/>
      <c r="KL56" s="16"/>
      <c r="KM56" s="16"/>
      <c r="KN56" s="18"/>
      <c r="KO56" s="16"/>
      <c r="KP56" s="17"/>
      <c r="KQ56" s="17"/>
      <c r="KR56" s="16">
        <v>72513</v>
      </c>
      <c r="KS56" s="16">
        <v>14018</v>
      </c>
      <c r="KT56" s="16"/>
      <c r="KU56" s="16"/>
      <c r="KV56" s="16">
        <v>11020</v>
      </c>
      <c r="KW56" s="16"/>
      <c r="KX56" s="16"/>
      <c r="KY56" s="16">
        <v>144</v>
      </c>
      <c r="KZ56" s="16">
        <v>591</v>
      </c>
      <c r="LA56" s="16"/>
      <c r="LB56" s="16"/>
      <c r="LC56" s="16">
        <v>74</v>
      </c>
      <c r="LD56" s="16"/>
      <c r="LE56" s="16"/>
      <c r="LF56" s="16">
        <v>1</v>
      </c>
      <c r="LG56" s="16">
        <v>518</v>
      </c>
      <c r="LH56" s="16">
        <v>982</v>
      </c>
      <c r="LI56" s="16">
        <v>3042</v>
      </c>
      <c r="LJ56" s="16">
        <v>743</v>
      </c>
      <c r="LK56" s="16">
        <v>487</v>
      </c>
      <c r="LL56" s="16">
        <v>120</v>
      </c>
      <c r="LM56" s="16">
        <v>1415</v>
      </c>
      <c r="LN56" s="16">
        <v>520</v>
      </c>
      <c r="LO56" s="16">
        <v>3146</v>
      </c>
      <c r="LP56" s="16">
        <v>385</v>
      </c>
      <c r="LQ56" s="16">
        <v>1224</v>
      </c>
      <c r="LR56" s="16">
        <v>1282</v>
      </c>
      <c r="LS56" s="16">
        <v>386</v>
      </c>
      <c r="LT56" s="16">
        <v>180</v>
      </c>
      <c r="LU56" s="16">
        <v>2353</v>
      </c>
      <c r="LV56" s="16">
        <v>1064</v>
      </c>
      <c r="LW56" s="16">
        <v>1210</v>
      </c>
      <c r="LX56" s="16">
        <v>270</v>
      </c>
      <c r="LY56" s="16">
        <v>1192</v>
      </c>
      <c r="LZ56" s="16">
        <v>950</v>
      </c>
      <c r="MA56" s="16">
        <v>370</v>
      </c>
      <c r="MB56" s="16">
        <v>635</v>
      </c>
      <c r="MC56" s="16">
        <v>780</v>
      </c>
      <c r="MD56" s="16">
        <v>755</v>
      </c>
      <c r="ME56" s="16">
        <v>718</v>
      </c>
      <c r="MF56" s="16">
        <v>715</v>
      </c>
      <c r="MG56" s="16">
        <v>1269</v>
      </c>
      <c r="MH56" s="16">
        <v>1560</v>
      </c>
      <c r="MI56" s="16">
        <v>620</v>
      </c>
      <c r="MJ56" s="16">
        <v>3180</v>
      </c>
      <c r="MK56" s="16">
        <v>180</v>
      </c>
      <c r="ML56" s="16">
        <v>3821</v>
      </c>
      <c r="MM56" s="16">
        <v>110</v>
      </c>
      <c r="MN56" s="16">
        <v>4266</v>
      </c>
      <c r="MO56" s="16">
        <v>1092</v>
      </c>
      <c r="MP56" s="16">
        <v>580</v>
      </c>
      <c r="MQ56" s="16">
        <v>3631</v>
      </c>
      <c r="MR56" s="16">
        <v>365</v>
      </c>
      <c r="MS56" s="16">
        <v>370</v>
      </c>
      <c r="MT56" s="16">
        <v>500</v>
      </c>
      <c r="MU56" s="16">
        <v>220</v>
      </c>
      <c r="MV56" s="16">
        <v>900</v>
      </c>
      <c r="MW56" s="16">
        <v>2070</v>
      </c>
      <c r="MX56" s="16">
        <v>285</v>
      </c>
      <c r="MY56" s="16">
        <v>510</v>
      </c>
      <c r="MZ56" s="16">
        <v>370</v>
      </c>
      <c r="NA56" s="16">
        <v>330</v>
      </c>
      <c r="NB56" s="16">
        <v>330</v>
      </c>
      <c r="NC56" s="16">
        <v>1610</v>
      </c>
      <c r="ND56" s="16">
        <v>150</v>
      </c>
      <c r="NE56" s="16">
        <v>30</v>
      </c>
      <c r="NF56" s="16">
        <v>2083</v>
      </c>
      <c r="NG56" s="16">
        <v>270</v>
      </c>
      <c r="NH56" s="16">
        <v>260</v>
      </c>
      <c r="NI56" s="16">
        <v>7444</v>
      </c>
      <c r="NJ56" s="16">
        <v>470</v>
      </c>
      <c r="NK56" s="16">
        <v>7446</v>
      </c>
      <c r="NL56" s="16">
        <v>120</v>
      </c>
      <c r="NM56" s="16">
        <v>170</v>
      </c>
      <c r="NN56" s="16">
        <v>450</v>
      </c>
      <c r="NO56" s="16">
        <v>3557</v>
      </c>
      <c r="NP56" s="16">
        <v>110</v>
      </c>
      <c r="NQ56" s="16">
        <v>4560</v>
      </c>
      <c r="NR56" s="16">
        <v>3469</v>
      </c>
      <c r="NS56" s="16">
        <v>210</v>
      </c>
      <c r="NT56" s="16">
        <v>220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LG3"/>
    <mergeCell ref="LH2:NR3"/>
    <mergeCell ref="NS2:NT3"/>
  </mergeCells>
  <headerFooter/>
</worksheet>
</file>