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<sst xmlns="http://schemas.openxmlformats.org/spreadsheetml/2006/main" count="42" uniqueCount="42">
  <si>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</si>
  <si>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</si>
  <si>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</si>
  <si>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01/09/2023</t>
  </si>
  <si>
    <t>End Date:</t>
  </si>
  <si>
    <t>01/15/2023</t>
  </si>
  <si>
    <t>Report Run Date:</t>
  </si>
  <si>
    <t>01/09/2024</t>
  </si>
  <si>
    <t>Division</t>
  </si>
  <si>
    <t>Current And Future Inventory</t>
  </si>
  <si>
    <t>Current And History Sales Comparison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</si>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</sst>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29081</v>
      </c>
      <c r="C5" s="11">
        <f>=ROUNDDOWN(15.5646542496253,0)</f>
      </c>
      <c r="D5" s="11">
        <v>39980</v>
      </c>
      <c r="E5" s="12">
        <v>1</v>
      </c>
      <c r="F5" s="11">
        <v>269</v>
      </c>
      <c r="G5" s="11">
        <f>=ROUNDDOWN(8.81967213114754,0)</f>
      </c>
      <c r="H5" s="11"/>
      <c r="I5" s="12">
        <v>0.958</v>
      </c>
      <c r="J5" s="11">
        <v>70</v>
      </c>
      <c r="K5" s="13">
        <v>5311.58</v>
      </c>
      <c r="L5" s="11">
        <v>1546</v>
      </c>
      <c r="M5" s="14">
        <v>3.44</v>
      </c>
      <c r="N5" s="11">
        <v>44</v>
      </c>
      <c r="O5" s="13">
        <v>2965.44</v>
      </c>
      <c r="P5" s="11">
        <v>1542</v>
      </c>
      <c r="Q5" s="14">
        <v>1.92</v>
      </c>
      <c r="R5" s="12">
        <v>0.5909</v>
      </c>
      <c r="S5" s="12">
        <v>0.7912</v>
      </c>
      <c r="T5" s="12">
        <v>0.0026</v>
      </c>
      <c r="U5" s="12">
        <v>0.7917</v>
      </c>
      <c r="V5" s="11">
        <v>46</v>
      </c>
      <c r="W5" s="13">
        <v>3507.64</v>
      </c>
      <c r="X5" s="11">
        <v>390</v>
      </c>
      <c r="Y5" s="11">
        <v>32</v>
      </c>
      <c r="Z5" s="13">
        <v>2099.84</v>
      </c>
      <c r="AA5" s="11">
        <v>390</v>
      </c>
      <c r="AB5" s="12">
        <v>0.4375</v>
      </c>
      <c r="AC5" s="12">
        <v>0.6704</v>
      </c>
      <c r="AD5" s="11">
        <v>24</v>
      </c>
      <c r="AE5" s="13">
        <v>1803.94</v>
      </c>
      <c r="AF5" s="11">
        <v>180</v>
      </c>
      <c r="AG5" s="11">
        <v>12</v>
      </c>
      <c r="AH5" s="13">
        <v>865.6</v>
      </c>
      <c r="AI5" s="11">
        <v>180</v>
      </c>
      <c r="AJ5" s="12">
        <v>1</v>
      </c>
      <c r="AK5" s="12">
        <v>1.084</v>
      </c>
    </row>
    <row r="6">
      <c r="A6" s="10" t="s">
        <v>34</v>
      </c>
      <c r="B6" s="11">
        <v>3698</v>
      </c>
      <c r="C6" s="11">
        <f>=ROUNDDOWN(19.1111111111111,0)</f>
      </c>
      <c r="D6" s="11">
        <v>2980</v>
      </c>
      <c r="E6" s="12">
        <v>0.9451</v>
      </c>
      <c r="F6" s="11"/>
      <c r="G6" s="11">
        <f>=ROUNDDOWN({0},0)</f>
      </c>
      <c r="H6" s="11"/>
      <c r="I6" s="12"/>
      <c r="J6" s="11">
        <v>26</v>
      </c>
      <c r="K6" s="13">
        <v>1523.23</v>
      </c>
      <c r="L6" s="11">
        <v>144</v>
      </c>
      <c r="M6" s="14">
        <v>10.58</v>
      </c>
      <c r="N6" s="11">
        <v>22</v>
      </c>
      <c r="O6" s="13">
        <v>1239.38</v>
      </c>
      <c r="P6" s="11">
        <v>139</v>
      </c>
      <c r="Q6" s="14">
        <v>8.92</v>
      </c>
      <c r="R6" s="12">
        <v>0.1818</v>
      </c>
      <c r="S6" s="12">
        <v>0.229</v>
      </c>
      <c r="T6" s="12">
        <v>0.036</v>
      </c>
      <c r="U6" s="12">
        <v>0.1861</v>
      </c>
      <c r="V6" s="11">
        <v>12</v>
      </c>
      <c r="W6" s="13">
        <v>753.84</v>
      </c>
      <c r="X6" s="11">
        <v>94</v>
      </c>
      <c r="Y6" s="11">
        <v>17</v>
      </c>
      <c r="Z6" s="13">
        <v>890.57</v>
      </c>
      <c r="AA6" s="11">
        <v>92</v>
      </c>
      <c r="AB6" s="12">
        <v>-0.2941</v>
      </c>
      <c r="AC6" s="12">
        <v>-0.1535</v>
      </c>
      <c r="AD6" s="11">
        <v>14</v>
      </c>
      <c r="AE6" s="13">
        <v>769.39</v>
      </c>
      <c r="AF6" s="11">
        <v>29</v>
      </c>
      <c r="AG6" s="11">
        <v>5</v>
      </c>
      <c r="AH6" s="13">
        <v>348.81</v>
      </c>
      <c r="AI6" s="11">
        <v>29</v>
      </c>
      <c r="AJ6" s="12">
        <v>1.8</v>
      </c>
      <c r="AK6" s="12">
        <v>1.2058</v>
      </c>
    </row>
    <row r="7">
      <c r="A7" s="10" t="s">
        <v>35</v>
      </c>
      <c r="B7" s="11">
        <v>137</v>
      </c>
      <c r="C7" s="11">
        <f>=ROUNDDOWN(9.78571428571429,0)</f>
      </c>
      <c r="D7" s="11">
        <v>430</v>
      </c>
      <c r="E7" s="12"/>
      <c r="F7" s="11"/>
      <c r="G7" s="11">
        <f>=ROUNDDOWN({0},0)</f>
      </c>
      <c r="H7" s="11"/>
      <c r="I7" s="12"/>
      <c r="J7" s="11"/>
      <c r="K7" s="13"/>
      <c r="L7" s="11">
        <v>19</v>
      </c>
      <c r="M7" s="14"/>
      <c r="N7" s="11">
        <v>5</v>
      </c>
      <c r="O7" s="13">
        <v>216.65</v>
      </c>
      <c r="P7" s="11">
        <v>19</v>
      </c>
      <c r="Q7" s="14">
        <v>11.4</v>
      </c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>
        <v>2</v>
      </c>
      <c r="AG7" s="11">
        <v>5</v>
      </c>
      <c r="AH7" s="13">
        <v>216.65</v>
      </c>
      <c r="AI7" s="11">
        <v>2</v>
      </c>
      <c r="AJ7" s="12"/>
      <c r="AK7" s="12"/>
    </row>
    <row r="8">
      <c r="A8" s="10" t="s">
        <v>36</v>
      </c>
      <c r="B8" s="11">
        <v>3767</v>
      </c>
      <c r="C8" s="11">
        <f>=ROUNDDOWN(24.9470198675497,0)</f>
      </c>
      <c r="D8" s="11">
        <v>2610</v>
      </c>
      <c r="E8" s="12">
        <v>1</v>
      </c>
      <c r="F8" s="11"/>
      <c r="G8" s="11">
        <f>=ROUNDDOWN({0},0)</f>
      </c>
      <c r="H8" s="11"/>
      <c r="I8" s="12">
        <v>1</v>
      </c>
      <c r="J8" s="11">
        <v>4</v>
      </c>
      <c r="K8" s="13">
        <v>136.46</v>
      </c>
      <c r="L8" s="11">
        <v>93</v>
      </c>
      <c r="M8" s="14">
        <v>1.47</v>
      </c>
      <c r="N8" s="11">
        <v>1</v>
      </c>
      <c r="O8" s="13">
        <v>37.21</v>
      </c>
      <c r="P8" s="11">
        <v>92</v>
      </c>
      <c r="Q8" s="14">
        <v>0.4</v>
      </c>
      <c r="R8" s="12">
        <v>3</v>
      </c>
      <c r="S8" s="12">
        <v>2.6673</v>
      </c>
      <c r="T8" s="12">
        <v>0.0109</v>
      </c>
      <c r="U8" s="12">
        <v>2.675</v>
      </c>
      <c r="V8" s="11"/>
      <c r="W8" s="13"/>
      <c r="X8" s="11"/>
      <c r="Y8" s="11"/>
      <c r="Z8" s="13"/>
      <c r="AA8" s="11"/>
      <c r="AB8" s="12"/>
      <c r="AC8" s="12"/>
      <c r="AD8" s="11">
        <v>4</v>
      </c>
      <c r="AE8" s="13">
        <v>136.46</v>
      </c>
      <c r="AF8" s="11">
        <v>6</v>
      </c>
      <c r="AG8" s="11">
        <v>1</v>
      </c>
      <c r="AH8" s="13">
        <v>37.21</v>
      </c>
      <c r="AI8" s="11">
        <v>6</v>
      </c>
      <c r="AJ8" s="12">
        <v>3</v>
      </c>
      <c r="AK8" s="12">
        <v>2.6673</v>
      </c>
    </row>
    <row r="9">
      <c r="A9" s="10" t="s">
        <v>37</v>
      </c>
      <c r="B9" s="11">
        <v>8398</v>
      </c>
      <c r="C9" s="11">
        <f>=ROUNDDOWN(8.36870951669158,0)</f>
      </c>
      <c r="D9" s="11">
        <v>25636</v>
      </c>
      <c r="E9" s="12">
        <v>0.9856</v>
      </c>
      <c r="F9" s="11">
        <v>1154</v>
      </c>
      <c r="G9" s="11">
        <f>=ROUNDDOWN(2.93638676844784,0)</f>
      </c>
      <c r="H9" s="11">
        <v>3237</v>
      </c>
      <c r="I9" s="12">
        <v>0.9847</v>
      </c>
      <c r="J9" s="11">
        <v>109</v>
      </c>
      <c r="K9" s="13">
        <v>20272.19</v>
      </c>
      <c r="L9" s="11">
        <v>606</v>
      </c>
      <c r="M9" s="14">
        <v>33.45</v>
      </c>
      <c r="N9" s="11">
        <v>80</v>
      </c>
      <c r="O9" s="13">
        <v>14836.9</v>
      </c>
      <c r="P9" s="11">
        <v>601</v>
      </c>
      <c r="Q9" s="14">
        <v>24.69</v>
      </c>
      <c r="R9" s="12">
        <v>0.3625</v>
      </c>
      <c r="S9" s="12">
        <v>0.3663</v>
      </c>
      <c r="T9" s="12">
        <v>0.0083</v>
      </c>
      <c r="U9" s="12">
        <v>0.3548</v>
      </c>
      <c r="V9" s="11">
        <v>99</v>
      </c>
      <c r="W9" s="13">
        <v>18319.94</v>
      </c>
      <c r="X9" s="11">
        <v>294</v>
      </c>
      <c r="Y9" s="11">
        <v>61</v>
      </c>
      <c r="Z9" s="13">
        <v>10336.02</v>
      </c>
      <c r="AA9" s="11">
        <v>290</v>
      </c>
      <c r="AB9" s="12">
        <v>0.623</v>
      </c>
      <c r="AC9" s="12">
        <v>0.7724</v>
      </c>
      <c r="AD9" s="11">
        <v>10</v>
      </c>
      <c r="AE9" s="13">
        <v>1952.25</v>
      </c>
      <c r="AF9" s="11">
        <v>268</v>
      </c>
      <c r="AG9" s="11">
        <v>19</v>
      </c>
      <c r="AH9" s="13">
        <v>4500.88</v>
      </c>
      <c r="AI9" s="11">
        <v>268</v>
      </c>
      <c r="AJ9" s="12">
        <v>-0.4737</v>
      </c>
      <c r="AK9" s="12">
        <v>-0.5663</v>
      </c>
    </row>
    <row r="10">
      <c r="A10" s="10" t="s">
        <v>38</v>
      </c>
      <c r="B10" s="11">
        <v>1445</v>
      </c>
      <c r="C10" s="11">
        <f>=ROUNDDOWN(12.25614927905,0)</f>
      </c>
      <c r="D10" s="11">
        <v>2100</v>
      </c>
      <c r="E10" s="12">
        <v>1</v>
      </c>
      <c r="F10" s="11">
        <v>64</v>
      </c>
      <c r="G10" s="11">
        <f>=ROUNDDOWN({0},0)</f>
      </c>
      <c r="H10" s="11"/>
      <c r="I10" s="12">
        <v>1</v>
      </c>
      <c r="J10" s="11">
        <v>8</v>
      </c>
      <c r="K10" s="13">
        <v>908.16</v>
      </c>
      <c r="L10" s="11">
        <v>57</v>
      </c>
      <c r="M10" s="14">
        <v>15.93</v>
      </c>
      <c r="N10" s="11">
        <v>5</v>
      </c>
      <c r="O10" s="13">
        <v>418</v>
      </c>
      <c r="P10" s="11">
        <v>55</v>
      </c>
      <c r="Q10" s="14">
        <v>7.6</v>
      </c>
      <c r="R10" s="12">
        <v>0.6</v>
      </c>
      <c r="S10" s="12">
        <v>1.1726</v>
      </c>
      <c r="T10" s="12">
        <v>0.0364</v>
      </c>
      <c r="U10" s="12">
        <v>1.0961</v>
      </c>
      <c r="V10" s="11">
        <v>6</v>
      </c>
      <c r="W10" s="13">
        <v>524.78</v>
      </c>
      <c r="X10" s="11">
        <v>28</v>
      </c>
      <c r="Y10" s="11">
        <v>1</v>
      </c>
      <c r="Z10" s="13">
        <v>145.22</v>
      </c>
      <c r="AA10" s="11">
        <v>27</v>
      </c>
      <c r="AB10" s="12">
        <v>5</v>
      </c>
      <c r="AC10" s="12">
        <v>2.6137</v>
      </c>
      <c r="AD10" s="11">
        <v>2</v>
      </c>
      <c r="AE10" s="13">
        <v>383.38</v>
      </c>
      <c r="AF10" s="11">
        <v>18</v>
      </c>
      <c r="AG10" s="11">
        <v>4</v>
      </c>
      <c r="AH10" s="13">
        <v>272.78</v>
      </c>
      <c r="AI10" s="11">
        <v>17</v>
      </c>
      <c r="AJ10" s="12">
        <v>-0.5</v>
      </c>
      <c r="AK10" s="12">
        <v>0.4055</v>
      </c>
    </row>
    <row r="11">
      <c r="A11" s="10" t="s">
        <v>39</v>
      </c>
      <c r="B11" s="11">
        <v>9937</v>
      </c>
      <c r="C11" s="11">
        <f>=ROUNDDOWN(24.9485312578458,0)</f>
      </c>
      <c r="D11" s="11">
        <v>5048</v>
      </c>
      <c r="E11" s="12">
        <v>1</v>
      </c>
      <c r="F11" s="11">
        <v>4</v>
      </c>
      <c r="G11" s="11">
        <f>=ROUNDDOWN({0},0)</f>
      </c>
      <c r="H11" s="11"/>
      <c r="I11" s="12">
        <v>0.7899</v>
      </c>
      <c r="J11" s="11">
        <v>23</v>
      </c>
      <c r="K11" s="13">
        <v>502.68</v>
      </c>
      <c r="L11" s="11">
        <v>621</v>
      </c>
      <c r="M11" s="14">
        <v>0.81</v>
      </c>
      <c r="N11" s="11">
        <v>16</v>
      </c>
      <c r="O11" s="13">
        <v>406.94</v>
      </c>
      <c r="P11" s="11">
        <v>619</v>
      </c>
      <c r="Q11" s="14">
        <v>0.66</v>
      </c>
      <c r="R11" s="12">
        <v>0.4375</v>
      </c>
      <c r="S11" s="12">
        <v>0.2353</v>
      </c>
      <c r="T11" s="12">
        <v>0.0032</v>
      </c>
      <c r="U11" s="12">
        <v>0.2273</v>
      </c>
      <c r="V11" s="11"/>
      <c r="W11" s="13"/>
      <c r="X11" s="11"/>
      <c r="Y11" s="11"/>
      <c r="Z11" s="13"/>
      <c r="AA11" s="11"/>
      <c r="AB11" s="12"/>
      <c r="AC11" s="12"/>
      <c r="AD11" s="11">
        <v>23</v>
      </c>
      <c r="AE11" s="13">
        <v>502.68</v>
      </c>
      <c r="AF11" s="11">
        <v>119</v>
      </c>
      <c r="AG11" s="11">
        <v>16</v>
      </c>
      <c r="AH11" s="13">
        <v>406.94</v>
      </c>
      <c r="AI11" s="11">
        <v>119</v>
      </c>
      <c r="AJ11" s="12">
        <v>0.4375</v>
      </c>
      <c r="AK11" s="12">
        <v>0.2353</v>
      </c>
    </row>
    <row r="12">
      <c r="A12" s="10" t="s">
        <v>40</v>
      </c>
      <c r="B12" s="11">
        <v>9135</v>
      </c>
      <c r="C12" s="11">
        <f>=ROUNDDOWN(17.2553834529656,0)</f>
      </c>
      <c r="D12" s="11">
        <v>9394</v>
      </c>
      <c r="E12" s="12">
        <v>1</v>
      </c>
      <c r="F12" s="11">
        <v>1</v>
      </c>
      <c r="G12" s="11">
        <f>=ROUNDDOWN(0.158730158730159,0)</f>
      </c>
      <c r="H12" s="11"/>
      <c r="I12" s="12">
        <v>0.7714</v>
      </c>
      <c r="J12" s="11">
        <v>27</v>
      </c>
      <c r="K12" s="13">
        <v>1297.7</v>
      </c>
      <c r="L12" s="11">
        <v>460</v>
      </c>
      <c r="M12" s="14">
        <v>2.82</v>
      </c>
      <c r="N12" s="11">
        <v>24</v>
      </c>
      <c r="O12" s="13">
        <v>1196.14</v>
      </c>
      <c r="P12" s="11">
        <v>461</v>
      </c>
      <c r="Q12" s="14">
        <v>2.59</v>
      </c>
      <c r="R12" s="12">
        <v>0.125</v>
      </c>
      <c r="S12" s="12">
        <v>0.0849</v>
      </c>
      <c r="T12" s="12">
        <v>-0.0022</v>
      </c>
      <c r="U12" s="12">
        <v>0.0888</v>
      </c>
      <c r="V12" s="11">
        <v>24</v>
      </c>
      <c r="W12" s="13">
        <v>1158.09</v>
      </c>
      <c r="X12" s="11">
        <v>52</v>
      </c>
      <c r="Y12" s="11">
        <v>18</v>
      </c>
      <c r="Z12" s="13">
        <v>794.4</v>
      </c>
      <c r="AA12" s="11">
        <v>54</v>
      </c>
      <c r="AB12" s="12">
        <v>0.3333</v>
      </c>
      <c r="AC12" s="12">
        <v>0.4578</v>
      </c>
      <c r="AD12" s="11">
        <v>3</v>
      </c>
      <c r="AE12" s="13">
        <v>139.61</v>
      </c>
      <c r="AF12" s="11">
        <v>102</v>
      </c>
      <c r="AG12" s="11">
        <v>6</v>
      </c>
      <c r="AH12" s="13">
        <v>401.74</v>
      </c>
      <c r="AI12" s="11">
        <v>102</v>
      </c>
      <c r="AJ12" s="12">
        <v>-0.5</v>
      </c>
      <c r="AK12" s="12">
        <v>-0.6525</v>
      </c>
    </row>
    <row r="13">
      <c r="A13" s="19" t="s">
        <v>41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267</v>
      </c>
      <c r="K13" s="17">
        <v>29952</v>
      </c>
      <c r="L13" s="15">
        <v>3546</v>
      </c>
      <c r="M13" s="18">
        <v>8.45</v>
      </c>
      <c r="N13" s="15">
        <v>197</v>
      </c>
      <c r="O13" s="17">
        <v>21316.66</v>
      </c>
      <c r="P13" s="15">
        <v>3528</v>
      </c>
      <c r="Q13" s="18">
        <v>6.04</v>
      </c>
      <c r="R13" s="16">
        <v>0.3553</v>
      </c>
      <c r="S13" s="16">
        <v>0.4051</v>
      </c>
      <c r="T13" s="16">
        <v>0.0051</v>
      </c>
      <c r="U13" s="16">
        <v>0.399</v>
      </c>
      <c r="V13" s="15">
        <v>187</v>
      </c>
      <c r="W13" s="17">
        <v>24264.29</v>
      </c>
      <c r="X13" s="15">
        <v>858</v>
      </c>
      <c r="Y13" s="15">
        <v>129</v>
      </c>
      <c r="Z13" s="17">
        <v>14266.05</v>
      </c>
      <c r="AA13" s="15">
        <v>853</v>
      </c>
      <c r="AB13" s="16">
        <v>0.4496</v>
      </c>
      <c r="AC13" s="16">
        <v>0.7008</v>
      </c>
      <c r="AD13" s="15">
        <v>80</v>
      </c>
      <c r="AE13" s="17">
        <v>5687.71</v>
      </c>
      <c r="AF13" s="15">
        <v>724</v>
      </c>
      <c r="AG13" s="15">
        <v>68</v>
      </c>
      <c r="AH13" s="17">
        <v>7050.61</v>
      </c>
      <c r="AI13" s="15">
        <v>723</v>
      </c>
      <c r="AJ13" s="16">
        <v>0.1765</v>
      </c>
      <c r="AK13" s="16">
        <v>-0.1933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