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<sst xmlns="http://schemas.openxmlformats.org/spreadsheetml/2006/main" count="41" uniqueCount="41">
  <si>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</si>
  <si>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</si>
  <si>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</si>
  <si>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01/09/2023</t>
  </si>
  <si>
    <t>End Date:</t>
  </si>
  <si>
    <t>01/15/2023</t>
  </si>
  <si>
    <t>Report Run Date:</t>
  </si>
  <si>
    <t>01/09/2024</t>
  </si>
  <si>
    <t>Division</t>
  </si>
  <si>
    <t>Current And Future Inventory</t>
  </si>
  <si>
    <t>Current And History Sales Comparison</t>
  </si>
  <si>
    <t>ASHFURNDS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</si>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</sst>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12603</v>
      </c>
      <c r="C5" s="11">
        <f>=ROUNDDOWN(14.5279538904899,0)</f>
      </c>
      <c r="D5" s="11">
        <v>17951</v>
      </c>
      <c r="E5" s="12">
        <v>1</v>
      </c>
      <c r="F5" s="11">
        <v>425</v>
      </c>
      <c r="G5" s="11">
        <f>=ROUNDDOWN(12.1428571428571,0)</f>
      </c>
      <c r="H5" s="11"/>
      <c r="I5" s="12">
        <v>1</v>
      </c>
      <c r="J5" s="11">
        <v>24</v>
      </c>
      <c r="K5" s="13">
        <v>1540.03</v>
      </c>
      <c r="L5" s="11">
        <v>1434</v>
      </c>
      <c r="M5" s="14">
        <v>1.07</v>
      </c>
      <c r="N5" s="11">
        <v>112</v>
      </c>
      <c r="O5" s="13">
        <v>8562.1</v>
      </c>
      <c r="P5" s="11">
        <v>1434</v>
      </c>
      <c r="Q5" s="14">
        <v>5.97</v>
      </c>
      <c r="R5" s="12">
        <v>-0.7857</v>
      </c>
      <c r="S5" s="12">
        <v>-0.8201</v>
      </c>
      <c r="T5" s="12"/>
      <c r="U5" s="12">
        <v>-0.8208</v>
      </c>
      <c r="V5" s="11">
        <v>24</v>
      </c>
      <c r="W5" s="13">
        <v>1540.03</v>
      </c>
      <c r="X5" s="11">
        <v>422</v>
      </c>
      <c r="Y5" s="11">
        <v>112</v>
      </c>
      <c r="Z5" s="13">
        <v>8562.1</v>
      </c>
      <c r="AA5" s="11">
        <v>421</v>
      </c>
      <c r="AB5" s="12">
        <v>-0.7857</v>
      </c>
      <c r="AC5" s="12">
        <v>-0.8201</v>
      </c>
    </row>
    <row r="6">
      <c r="A6" s="10" t="s">
        <v>33</v>
      </c>
      <c r="B6" s="11">
        <v>2275</v>
      </c>
      <c r="C6" s="11">
        <f>=ROUNDDOWN(18.6322686322686,0)</f>
      </c>
      <c r="D6" s="11">
        <v>2100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285.34</v>
      </c>
      <c r="L6" s="11">
        <v>127</v>
      </c>
      <c r="M6" s="14">
        <v>2.25</v>
      </c>
      <c r="N6" s="11">
        <v>7</v>
      </c>
      <c r="O6" s="13">
        <v>400.47</v>
      </c>
      <c r="P6" s="11">
        <v>123</v>
      </c>
      <c r="Q6" s="14">
        <v>3.26</v>
      </c>
      <c r="R6" s="12">
        <v>-0.1429</v>
      </c>
      <c r="S6" s="12">
        <v>-0.2875</v>
      </c>
      <c r="T6" s="12">
        <v>0.0325</v>
      </c>
      <c r="U6" s="12">
        <v>-0.3098</v>
      </c>
      <c r="V6" s="11">
        <v>6</v>
      </c>
      <c r="W6" s="13">
        <v>285.34</v>
      </c>
      <c r="X6" s="11">
        <v>53</v>
      </c>
      <c r="Y6" s="11">
        <v>7</v>
      </c>
      <c r="Z6" s="13">
        <v>400.47</v>
      </c>
      <c r="AA6" s="11">
        <v>52</v>
      </c>
      <c r="AB6" s="12">
        <v>-0.1429</v>
      </c>
      <c r="AC6" s="12">
        <v>-0.2875</v>
      </c>
    </row>
    <row r="7">
      <c r="A7" s="10" t="s">
        <v>34</v>
      </c>
      <c r="B7" s="11">
        <v>21218</v>
      </c>
      <c r="C7" s="11">
        <f>=ROUNDDOWN(13.3412977867203,0)</f>
      </c>
      <c r="D7" s="11">
        <v>36014</v>
      </c>
      <c r="E7" s="12">
        <v>1</v>
      </c>
      <c r="F7" s="11">
        <v>1</v>
      </c>
      <c r="G7" s="11">
        <f>=ROUNDDOWN({0},0)</f>
      </c>
      <c r="H7" s="11"/>
      <c r="I7" s="12">
        <v>0.5238</v>
      </c>
      <c r="J7" s="11">
        <v>30</v>
      </c>
      <c r="K7" s="13">
        <v>595.54</v>
      </c>
      <c r="L7" s="11">
        <v>252</v>
      </c>
      <c r="M7" s="14">
        <v>2.36</v>
      </c>
      <c r="N7" s="11">
        <v>32</v>
      </c>
      <c r="O7" s="13">
        <v>590.71</v>
      </c>
      <c r="P7" s="11">
        <v>252</v>
      </c>
      <c r="Q7" s="14">
        <v>2.34</v>
      </c>
      <c r="R7" s="12">
        <v>-0.0625</v>
      </c>
      <c r="S7" s="12">
        <v>0.0082</v>
      </c>
      <c r="T7" s="12"/>
      <c r="U7" s="12">
        <v>0.0085</v>
      </c>
      <c r="V7" s="11">
        <v>30</v>
      </c>
      <c r="W7" s="13">
        <v>595.54</v>
      </c>
      <c r="X7" s="11">
        <v>223</v>
      </c>
      <c r="Y7" s="11">
        <v>32</v>
      </c>
      <c r="Z7" s="13">
        <v>590.71</v>
      </c>
      <c r="AA7" s="11">
        <v>223</v>
      </c>
      <c r="AB7" s="12">
        <v>-0.0625</v>
      </c>
      <c r="AC7" s="12">
        <v>0.0082</v>
      </c>
    </row>
    <row r="8">
      <c r="A8" s="10" t="s">
        <v>35</v>
      </c>
      <c r="B8" s="11">
        <v>13141</v>
      </c>
      <c r="C8" s="11">
        <f>=ROUNDDOWN(5.56586192291402,0)</f>
      </c>
      <c r="D8" s="11">
        <v>27295</v>
      </c>
      <c r="E8" s="12">
        <v>1</v>
      </c>
      <c r="F8" s="11">
        <v>1</v>
      </c>
      <c r="G8" s="11">
        <f>=ROUNDDOWN({0},0)</f>
      </c>
      <c r="H8" s="11"/>
      <c r="I8" s="12">
        <v>1</v>
      </c>
      <c r="J8" s="11">
        <v>57</v>
      </c>
      <c r="K8" s="13">
        <v>2521.9</v>
      </c>
      <c r="L8" s="11">
        <v>713</v>
      </c>
      <c r="M8" s="14">
        <v>3.54</v>
      </c>
      <c r="N8" s="11">
        <v>55</v>
      </c>
      <c r="O8" s="13">
        <v>2573.45</v>
      </c>
      <c r="P8" s="11">
        <v>706</v>
      </c>
      <c r="Q8" s="14">
        <v>3.65</v>
      </c>
      <c r="R8" s="12">
        <v>0.0364</v>
      </c>
      <c r="S8" s="12">
        <v>-0.02</v>
      </c>
      <c r="T8" s="12">
        <v>0.0099</v>
      </c>
      <c r="U8" s="12">
        <v>-0.0301</v>
      </c>
      <c r="V8" s="11">
        <v>57</v>
      </c>
      <c r="W8" s="13">
        <v>2521.9</v>
      </c>
      <c r="X8" s="11">
        <v>510</v>
      </c>
      <c r="Y8" s="11">
        <v>55</v>
      </c>
      <c r="Z8" s="13">
        <v>2573.45</v>
      </c>
      <c r="AA8" s="11">
        <v>506</v>
      </c>
      <c r="AB8" s="12">
        <v>0.0364</v>
      </c>
      <c r="AC8" s="12">
        <v>-0.02</v>
      </c>
    </row>
    <row r="9">
      <c r="A9" s="10" t="s">
        <v>36</v>
      </c>
      <c r="B9" s="11">
        <v>4695</v>
      </c>
      <c r="C9" s="11">
        <f>=ROUNDDOWN(7.92940381692282,0)</f>
      </c>
      <c r="D9" s="11">
        <v>14264</v>
      </c>
      <c r="E9" s="12">
        <v>0.9964</v>
      </c>
      <c r="F9" s="11">
        <v>777</v>
      </c>
      <c r="G9" s="11">
        <f>=ROUNDDOWN(2.86927621861152,0)</f>
      </c>
      <c r="H9" s="11">
        <v>2233</v>
      </c>
      <c r="I9" s="12">
        <v>1</v>
      </c>
      <c r="J9" s="11">
        <v>80</v>
      </c>
      <c r="K9" s="13">
        <v>18158.41</v>
      </c>
      <c r="L9" s="11">
        <v>481</v>
      </c>
      <c r="M9" s="14">
        <v>37.75</v>
      </c>
      <c r="N9" s="11">
        <v>68</v>
      </c>
      <c r="O9" s="13">
        <v>14406.75</v>
      </c>
      <c r="P9" s="11">
        <v>479</v>
      </c>
      <c r="Q9" s="14">
        <v>30.08</v>
      </c>
      <c r="R9" s="12">
        <v>0.1765</v>
      </c>
      <c r="S9" s="12">
        <v>0.2604</v>
      </c>
      <c r="T9" s="12">
        <v>0.0042</v>
      </c>
      <c r="U9" s="12">
        <v>0.255</v>
      </c>
      <c r="V9" s="11">
        <v>80</v>
      </c>
      <c r="W9" s="13">
        <v>18158.41</v>
      </c>
      <c r="X9" s="11">
        <v>287</v>
      </c>
      <c r="Y9" s="11">
        <v>68</v>
      </c>
      <c r="Z9" s="13">
        <v>14406.75</v>
      </c>
      <c r="AA9" s="11">
        <v>284</v>
      </c>
      <c r="AB9" s="12">
        <v>0.1765</v>
      </c>
      <c r="AC9" s="12">
        <v>0.2604</v>
      </c>
    </row>
    <row r="10">
      <c r="A10" s="10" t="s">
        <v>37</v>
      </c>
      <c r="B10" s="11"/>
      <c r="C10" s="11">
        <f>=ROUNDDOWN({0},0)</f>
      </c>
      <c r="D10" s="11"/>
      <c r="E10" s="12">
        <v>1</v>
      </c>
      <c r="F10" s="11"/>
      <c r="G10" s="11">
        <f>=ROUNDDOWN({0},0)</f>
      </c>
      <c r="H10" s="11"/>
      <c r="I10" s="12"/>
      <c r="J10" s="11">
        <v>1</v>
      </c>
      <c r="K10" s="13">
        <v>280.94</v>
      </c>
      <c r="L10" s="11">
        <v>10</v>
      </c>
      <c r="M10" s="14">
        <v>28.09</v>
      </c>
      <c r="N10" s="11"/>
      <c r="O10" s="13"/>
      <c r="P10" s="11">
        <v>11</v>
      </c>
      <c r="Q10" s="14"/>
      <c r="R10" s="12"/>
      <c r="S10" s="12"/>
      <c r="T10" s="12">
        <v>-0.0909</v>
      </c>
      <c r="U10" s="12"/>
      <c r="V10" s="11">
        <v>1</v>
      </c>
      <c r="W10" s="13">
        <v>280.94</v>
      </c>
      <c r="X10" s="11">
        <v>1</v>
      </c>
      <c r="Y10" s="11"/>
      <c r="Z10" s="13"/>
      <c r="AA10" s="11">
        <v>2</v>
      </c>
      <c r="AB10" s="12"/>
      <c r="AC10" s="12"/>
    </row>
    <row r="11">
      <c r="A11" s="10" t="s">
        <v>38</v>
      </c>
      <c r="B11" s="11">
        <v>16073</v>
      </c>
      <c r="C11" s="11">
        <f>=ROUNDDOWN(10.6726427622842,0)</f>
      </c>
      <c r="D11" s="11">
        <v>32563</v>
      </c>
      <c r="E11" s="12">
        <v>1</v>
      </c>
      <c r="F11" s="11">
        <v>20</v>
      </c>
      <c r="G11" s="11">
        <f>=ROUNDDOWN(2.85714285714286,0)</f>
      </c>
      <c r="H11" s="11"/>
      <c r="I11" s="12">
        <v>0.898</v>
      </c>
      <c r="J11" s="11">
        <v>91</v>
      </c>
      <c r="K11" s="13">
        <v>1860.98</v>
      </c>
      <c r="L11" s="11">
        <v>727</v>
      </c>
      <c r="M11" s="14">
        <v>2.56</v>
      </c>
      <c r="N11" s="11">
        <v>128</v>
      </c>
      <c r="O11" s="13">
        <v>2774.79</v>
      </c>
      <c r="P11" s="11">
        <v>724</v>
      </c>
      <c r="Q11" s="14">
        <v>3.83</v>
      </c>
      <c r="R11" s="12">
        <v>-0.2891</v>
      </c>
      <c r="S11" s="12">
        <v>-0.3293</v>
      </c>
      <c r="T11" s="12">
        <v>0.0041</v>
      </c>
      <c r="U11" s="12">
        <v>-0.3316</v>
      </c>
      <c r="V11" s="11">
        <v>91</v>
      </c>
      <c r="W11" s="13">
        <v>1860.98</v>
      </c>
      <c r="X11" s="11">
        <v>531</v>
      </c>
      <c r="Y11" s="11">
        <v>128</v>
      </c>
      <c r="Z11" s="13">
        <v>2774.79</v>
      </c>
      <c r="AA11" s="11">
        <v>529</v>
      </c>
      <c r="AB11" s="12">
        <v>-0.2891</v>
      </c>
      <c r="AC11" s="12">
        <v>-0.3293</v>
      </c>
    </row>
    <row r="12">
      <c r="A12" s="10" t="s">
        <v>39</v>
      </c>
      <c r="B12" s="11">
        <v>5295</v>
      </c>
      <c r="C12" s="11">
        <f>=ROUNDDOWN(13.4322678843227,0)</f>
      </c>
      <c r="D12" s="11">
        <v>8005</v>
      </c>
      <c r="E12" s="12">
        <v>1</v>
      </c>
      <c r="F12" s="11">
        <v>5</v>
      </c>
      <c r="G12" s="11">
        <f>=ROUNDDOWN({0},0)</f>
      </c>
      <c r="H12" s="11"/>
      <c r="I12" s="12">
        <v>1</v>
      </c>
      <c r="J12" s="11">
        <v>24</v>
      </c>
      <c r="K12" s="13">
        <v>980.24</v>
      </c>
      <c r="L12" s="11">
        <v>529</v>
      </c>
      <c r="M12" s="14">
        <v>1.85</v>
      </c>
      <c r="N12" s="11">
        <v>11</v>
      </c>
      <c r="O12" s="13">
        <v>555.16</v>
      </c>
      <c r="P12" s="11">
        <v>530</v>
      </c>
      <c r="Q12" s="14">
        <v>1.05</v>
      </c>
      <c r="R12" s="12">
        <v>1.1818</v>
      </c>
      <c r="S12" s="12">
        <v>0.7657</v>
      </c>
      <c r="T12" s="12">
        <v>-0.0019</v>
      </c>
      <c r="U12" s="12">
        <v>0.7619</v>
      </c>
      <c r="V12" s="11">
        <v>24</v>
      </c>
      <c r="W12" s="13">
        <v>980.24</v>
      </c>
      <c r="X12" s="11">
        <v>341</v>
      </c>
      <c r="Y12" s="11">
        <v>11</v>
      </c>
      <c r="Z12" s="13">
        <v>555.16</v>
      </c>
      <c r="AA12" s="11">
        <v>342</v>
      </c>
      <c r="AB12" s="12">
        <v>1.1818</v>
      </c>
      <c r="AC12" s="12">
        <v>0.7657</v>
      </c>
    </row>
    <row r="13">
      <c r="A13" s="19" t="s">
        <v>40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313</v>
      </c>
      <c r="K13" s="17">
        <v>26223.38</v>
      </c>
      <c r="L13" s="15">
        <v>4273</v>
      </c>
      <c r="M13" s="18">
        <v>6.14</v>
      </c>
      <c r="N13" s="15">
        <v>413</v>
      </c>
      <c r="O13" s="17">
        <v>29863.43</v>
      </c>
      <c r="P13" s="15">
        <v>4259</v>
      </c>
      <c r="Q13" s="18">
        <v>7.01</v>
      </c>
      <c r="R13" s="16">
        <v>-0.2421</v>
      </c>
      <c r="S13" s="16">
        <v>-0.1219</v>
      </c>
      <c r="T13" s="16">
        <v>0.0033</v>
      </c>
      <c r="U13" s="16">
        <v>-0.1241</v>
      </c>
      <c r="V13" s="15">
        <v>313</v>
      </c>
      <c r="W13" s="17">
        <v>26223.38</v>
      </c>
      <c r="X13" s="15">
        <v>2368</v>
      </c>
      <c r="Y13" s="15">
        <v>413</v>
      </c>
      <c r="Z13" s="17">
        <v>29863.43</v>
      </c>
      <c r="AA13" s="15">
        <v>2359</v>
      </c>
      <c r="AB13" s="16">
        <v>-0.2421</v>
      </c>
      <c r="AC13" s="16">
        <v>-0.1219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