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<sst xmlns="http://schemas.openxmlformats.org/spreadsheetml/2006/main" count="42" uniqueCount="42">
  <si>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</si>
  <si>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</si>
  <si>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</si>
  <si>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01/23/2023</t>
  </si>
  <si>
    <t>End Date:</t>
  </si>
  <si>
    <t>01/29/2023</t>
  </si>
  <si>
    <t>Report Run Date:</t>
  </si>
  <si>
    <t>01/09/2024</t>
  </si>
  <si>
    <t>Division</t>
  </si>
  <si>
    <t>Current And Future Inventory</t>
  </si>
  <si>
    <t>Current And History Sales Comparison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</si>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</sst>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21497</v>
      </c>
      <c r="C5" s="11">
        <f>=ROUNDDOWN(22.5737687703455,0)</f>
      </c>
      <c r="D5" s="11">
        <v>17862</v>
      </c>
      <c r="E5" s="12">
        <v>1</v>
      </c>
      <c r="F5" s="11"/>
      <c r="G5" s="11">
        <f>=ROUNDDOWN({0},0)</f>
      </c>
      <c r="H5" s="11"/>
      <c r="I5" s="12">
        <v>0.9328</v>
      </c>
      <c r="J5" s="11">
        <v>56</v>
      </c>
      <c r="K5" s="13">
        <v>4794.22</v>
      </c>
      <c r="L5" s="11">
        <v>1467</v>
      </c>
      <c r="M5" s="14">
        <v>3.27</v>
      </c>
      <c r="N5" s="11"/>
      <c r="O5" s="13"/>
      <c r="P5" s="11"/>
      <c r="Q5" s="14"/>
      <c r="R5" s="12"/>
      <c r="S5" s="12"/>
      <c r="T5" s="12"/>
      <c r="U5" s="12"/>
      <c r="V5" s="11">
        <v>42</v>
      </c>
      <c r="W5" s="13">
        <v>3509</v>
      </c>
      <c r="X5" s="11">
        <v>386</v>
      </c>
      <c r="Y5" s="11"/>
      <c r="Z5" s="13"/>
      <c r="AA5" s="11"/>
      <c r="AB5" s="12"/>
      <c r="AC5" s="12"/>
      <c r="AD5" s="11">
        <v>14</v>
      </c>
      <c r="AE5" s="13">
        <v>1285.22</v>
      </c>
      <c r="AF5" s="11">
        <v>172</v>
      </c>
      <c r="AG5" s="11"/>
      <c r="AH5" s="13"/>
      <c r="AI5" s="11"/>
      <c r="AJ5" s="12"/>
      <c r="AK5" s="12"/>
    </row>
    <row r="6">
      <c r="A6" s="10" t="s">
        <v>34</v>
      </c>
      <c r="B6" s="11">
        <v>1946</v>
      </c>
      <c r="C6" s="11">
        <f>=ROUNDDOWN(14.2983100661278,0)</f>
      </c>
      <c r="D6" s="11">
        <v>2800</v>
      </c>
      <c r="E6" s="12">
        <v>0.9405</v>
      </c>
      <c r="F6" s="11"/>
      <c r="G6" s="11">
        <f>=ROUNDDOWN({0},0)</f>
      </c>
      <c r="H6" s="11"/>
      <c r="I6" s="12">
        <v>1</v>
      </c>
      <c r="J6" s="11">
        <v>24</v>
      </c>
      <c r="K6" s="13">
        <v>1406.66</v>
      </c>
      <c r="L6" s="11">
        <v>105</v>
      </c>
      <c r="M6" s="14">
        <v>13.4</v>
      </c>
      <c r="N6" s="11"/>
      <c r="O6" s="13"/>
      <c r="P6" s="11"/>
      <c r="Q6" s="14"/>
      <c r="R6" s="12"/>
      <c r="S6" s="12"/>
      <c r="T6" s="12"/>
      <c r="U6" s="12"/>
      <c r="V6" s="11">
        <v>18</v>
      </c>
      <c r="W6" s="13">
        <v>1050.52</v>
      </c>
      <c r="X6" s="11">
        <v>68</v>
      </c>
      <c r="Y6" s="11"/>
      <c r="Z6" s="13"/>
      <c r="AA6" s="11"/>
      <c r="AB6" s="12"/>
      <c r="AC6" s="12"/>
      <c r="AD6" s="11">
        <v>6</v>
      </c>
      <c r="AE6" s="13">
        <v>356.14</v>
      </c>
      <c r="AF6" s="11">
        <v>25</v>
      </c>
      <c r="AG6" s="11"/>
      <c r="AH6" s="13"/>
      <c r="AI6" s="11"/>
      <c r="AJ6" s="12"/>
      <c r="AK6" s="12"/>
    </row>
    <row r="7">
      <c r="A7" s="10" t="s">
        <v>35</v>
      </c>
      <c r="B7" s="11">
        <v>137</v>
      </c>
      <c r="C7" s="11">
        <f>=ROUNDDOWN(9.78571428571429,0)</f>
      </c>
      <c r="D7" s="11">
        <v>430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43.33</v>
      </c>
      <c r="L7" s="11">
        <v>19</v>
      </c>
      <c r="M7" s="14">
        <v>2.28</v>
      </c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>
        <v>1</v>
      </c>
      <c r="AE7" s="13">
        <v>43.33</v>
      </c>
      <c r="AF7" s="11">
        <v>2</v>
      </c>
      <c r="AG7" s="11"/>
      <c r="AH7" s="13"/>
      <c r="AI7" s="11"/>
      <c r="AJ7" s="12"/>
      <c r="AK7" s="12"/>
    </row>
    <row r="8">
      <c r="A8" s="10" t="s">
        <v>36</v>
      </c>
      <c r="B8" s="11">
        <v>1893</v>
      </c>
      <c r="C8" s="11">
        <f>=ROUNDDOWN(37.1176470588235,0)</f>
      </c>
      <c r="D8" s="11"/>
      <c r="E8" s="12">
        <v>1</v>
      </c>
      <c r="F8" s="11"/>
      <c r="G8" s="11">
        <f>=ROUNDDOWN({0},0)</f>
      </c>
      <c r="H8" s="11"/>
      <c r="I8" s="12">
        <v>1</v>
      </c>
      <c r="J8" s="11">
        <v>3</v>
      </c>
      <c r="K8" s="13">
        <v>71.53</v>
      </c>
      <c r="L8" s="11">
        <v>90</v>
      </c>
      <c r="M8" s="14">
        <v>0.79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3</v>
      </c>
      <c r="AE8" s="13">
        <v>71.53</v>
      </c>
      <c r="AF8" s="11">
        <v>6</v>
      </c>
      <c r="AG8" s="11"/>
      <c r="AH8" s="13"/>
      <c r="AI8" s="11"/>
      <c r="AJ8" s="12"/>
      <c r="AK8" s="12"/>
    </row>
    <row r="9">
      <c r="A9" s="10" t="s">
        <v>37</v>
      </c>
      <c r="B9" s="11">
        <v>5825</v>
      </c>
      <c r="C9" s="11">
        <f>=ROUNDDOWN(8.91081535872724,0)</f>
      </c>
      <c r="D9" s="11">
        <v>16747</v>
      </c>
      <c r="E9" s="12">
        <v>0.9802</v>
      </c>
      <c r="F9" s="11">
        <v>325</v>
      </c>
      <c r="G9" s="11">
        <f>=ROUNDDOWN(2.32142857142857,0)</f>
      </c>
      <c r="H9" s="11">
        <v>1528</v>
      </c>
      <c r="I9" s="12">
        <v>1</v>
      </c>
      <c r="J9" s="11">
        <v>97</v>
      </c>
      <c r="K9" s="13">
        <v>18566.89</v>
      </c>
      <c r="L9" s="11">
        <v>519</v>
      </c>
      <c r="M9" s="14">
        <v>35.77</v>
      </c>
      <c r="N9" s="11"/>
      <c r="O9" s="13"/>
      <c r="P9" s="11"/>
      <c r="Q9" s="14"/>
      <c r="R9" s="12"/>
      <c r="S9" s="12"/>
      <c r="T9" s="12"/>
      <c r="U9" s="12"/>
      <c r="V9" s="11">
        <v>62</v>
      </c>
      <c r="W9" s="13">
        <v>10736.65</v>
      </c>
      <c r="X9" s="11">
        <v>262</v>
      </c>
      <c r="Y9" s="11"/>
      <c r="Z9" s="13"/>
      <c r="AA9" s="11"/>
      <c r="AB9" s="12"/>
      <c r="AC9" s="12"/>
      <c r="AD9" s="11">
        <v>35</v>
      </c>
      <c r="AE9" s="13">
        <v>7830.24</v>
      </c>
      <c r="AF9" s="11">
        <v>257</v>
      </c>
      <c r="AG9" s="11"/>
      <c r="AH9" s="13"/>
      <c r="AI9" s="11"/>
      <c r="AJ9" s="12"/>
      <c r="AK9" s="12"/>
    </row>
    <row r="10">
      <c r="A10" s="10" t="s">
        <v>38</v>
      </c>
      <c r="B10" s="11">
        <v>1263</v>
      </c>
      <c r="C10" s="11">
        <f>=ROUNDDOWN(13.3509513742072,0)</f>
      </c>
      <c r="D10" s="11">
        <v>1240</v>
      </c>
      <c r="E10" s="12">
        <v>1</v>
      </c>
      <c r="F10" s="11"/>
      <c r="G10" s="11">
        <f>=ROUNDDOWN({0},0)</f>
      </c>
      <c r="H10" s="11"/>
      <c r="I10" s="12">
        <v>1</v>
      </c>
      <c r="J10" s="11">
        <v>11</v>
      </c>
      <c r="K10" s="13">
        <v>1130.43</v>
      </c>
      <c r="L10" s="11">
        <v>29</v>
      </c>
      <c r="M10" s="14">
        <v>38.98</v>
      </c>
      <c r="N10" s="11"/>
      <c r="O10" s="13"/>
      <c r="P10" s="11"/>
      <c r="Q10" s="14"/>
      <c r="R10" s="12"/>
      <c r="S10" s="12"/>
      <c r="T10" s="12"/>
      <c r="U10" s="12"/>
      <c r="V10" s="11">
        <v>5</v>
      </c>
      <c r="W10" s="13">
        <v>543.73</v>
      </c>
      <c r="X10" s="11">
        <v>19</v>
      </c>
      <c r="Y10" s="11"/>
      <c r="Z10" s="13"/>
      <c r="AA10" s="11"/>
      <c r="AB10" s="12"/>
      <c r="AC10" s="12"/>
      <c r="AD10" s="11">
        <v>6</v>
      </c>
      <c r="AE10" s="13">
        <v>586.7</v>
      </c>
      <c r="AF10" s="11">
        <v>12</v>
      </c>
      <c r="AG10" s="11"/>
      <c r="AH10" s="13"/>
      <c r="AI10" s="11"/>
      <c r="AJ10" s="12"/>
      <c r="AK10" s="12"/>
    </row>
    <row r="11">
      <c r="A11" s="10" t="s">
        <v>39</v>
      </c>
      <c r="B11" s="11">
        <v>3347</v>
      </c>
      <c r="C11" s="11">
        <f>=ROUNDDOWN(9.04594594594595,0)</f>
      </c>
      <c r="D11" s="11">
        <v>8980</v>
      </c>
      <c r="E11" s="12">
        <v>1</v>
      </c>
      <c r="F11" s="11">
        <v>4</v>
      </c>
      <c r="G11" s="11">
        <f>=ROUNDDOWN(4,0)</f>
      </c>
      <c r="H11" s="11"/>
      <c r="I11" s="12">
        <v>1</v>
      </c>
      <c r="J11" s="11">
        <v>16</v>
      </c>
      <c r="K11" s="13">
        <v>318.25</v>
      </c>
      <c r="L11" s="11">
        <v>582</v>
      </c>
      <c r="M11" s="14">
        <v>0.55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16</v>
      </c>
      <c r="AE11" s="13">
        <v>318.25</v>
      </c>
      <c r="AF11" s="11">
        <v>104</v>
      </c>
      <c r="AG11" s="11"/>
      <c r="AH11" s="13"/>
      <c r="AI11" s="11"/>
      <c r="AJ11" s="12"/>
      <c r="AK11" s="12"/>
    </row>
    <row r="12">
      <c r="A12" s="10" t="s">
        <v>40</v>
      </c>
      <c r="B12" s="11">
        <v>3507</v>
      </c>
      <c r="C12" s="11">
        <f>=ROUNDDOWN(21.101083032491,0)</f>
      </c>
      <c r="D12" s="11">
        <v>2490</v>
      </c>
      <c r="E12" s="12">
        <v>1</v>
      </c>
      <c r="F12" s="11">
        <v>1</v>
      </c>
      <c r="G12" s="11">
        <f>=ROUNDDOWN(1,0)</f>
      </c>
      <c r="H12" s="11"/>
      <c r="I12" s="12">
        <v>1</v>
      </c>
      <c r="J12" s="11">
        <v>16</v>
      </c>
      <c r="K12" s="13">
        <v>911</v>
      </c>
      <c r="L12" s="11">
        <v>304</v>
      </c>
      <c r="M12" s="14">
        <v>3</v>
      </c>
      <c r="N12" s="11"/>
      <c r="O12" s="13"/>
      <c r="P12" s="11"/>
      <c r="Q12" s="14"/>
      <c r="R12" s="12"/>
      <c r="S12" s="12"/>
      <c r="T12" s="12"/>
      <c r="U12" s="12"/>
      <c r="V12" s="11">
        <v>10</v>
      </c>
      <c r="W12" s="13">
        <v>544.59</v>
      </c>
      <c r="X12" s="11">
        <v>43</v>
      </c>
      <c r="Y12" s="11"/>
      <c r="Z12" s="13"/>
      <c r="AA12" s="11"/>
      <c r="AB12" s="12"/>
      <c r="AC12" s="12"/>
      <c r="AD12" s="11">
        <v>6</v>
      </c>
      <c r="AE12" s="13">
        <v>366.41</v>
      </c>
      <c r="AF12" s="11">
        <v>78</v>
      </c>
      <c r="AG12" s="11"/>
      <c r="AH12" s="13"/>
      <c r="AI12" s="11"/>
      <c r="AJ12" s="12"/>
      <c r="AK12" s="12"/>
    </row>
    <row r="13">
      <c r="A13" s="19" t="s">
        <v>41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224</v>
      </c>
      <c r="K13" s="17">
        <v>27242.31</v>
      </c>
      <c r="L13" s="15">
        <v>3115</v>
      </c>
      <c r="M13" s="18">
        <v>8.75</v>
      </c>
      <c r="N13" s="15"/>
      <c r="O13" s="17"/>
      <c r="P13" s="15"/>
      <c r="Q13" s="18"/>
      <c r="R13" s="16"/>
      <c r="S13" s="16"/>
      <c r="T13" s="16"/>
      <c r="U13" s="16"/>
      <c r="V13" s="15">
        <v>137</v>
      </c>
      <c r="W13" s="17">
        <v>16384.49</v>
      </c>
      <c r="X13" s="15">
        <v>778</v>
      </c>
      <c r="Y13" s="15"/>
      <c r="Z13" s="17"/>
      <c r="AA13" s="15"/>
      <c r="AB13" s="16"/>
      <c r="AC13" s="16"/>
      <c r="AD13" s="15">
        <v>87</v>
      </c>
      <c r="AE13" s="17">
        <v>10857.82</v>
      </c>
      <c r="AF13" s="15">
        <v>656</v>
      </c>
      <c r="AG13" s="15"/>
      <c r="AH13" s="17"/>
      <c r="AI13" s="15"/>
      <c r="AJ13" s="16"/>
      <c r="AK1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