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xlfn.BAHTTEXT">#NAME?</definedName>
    <definedName name="___xlfn.BAHTTEXT">#NAME?</definedName>
    <definedName name="__xlfn.BAHTTEXT">#NAME?</definedName>
    <definedName name="_bu">'[1]POI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'[2]x-Lists'!$AH$2:$AH$18</definedName>
    <definedName name="aer">#REF!</definedName>
    <definedName name="AF">#REF!</definedName>
    <definedName name="AIM">#REF!</definedName>
    <definedName name="ALLOCATION">'[3]x-Lists'!$R$2</definedName>
    <definedName name="AN">#REF!</definedName>
    <definedName name="Artwork">#REF!</definedName>
    <definedName name="AS" hidden="1">#REF!</definedName>
    <definedName name="ASC">#REF!</definedName>
    <definedName name="ASD">#REF!</definedName>
    <definedName name="ASW">#REF!</definedName>
    <definedName name="ATTR">'[4]PT TABLE'!$B$2:$F$2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'[3]x-Lists'!$AJ$2:$AJ$14</definedName>
    <definedName name="Bath">#REF!</definedName>
    <definedName name="Bath_Accessories">#REF!</definedName>
    <definedName name="Bath_Rugs">#REF!</definedName>
    <definedName name="BBBBBBBBBBBB">#REF!</definedName>
    <definedName name="BBQ">'[3]x-Lists'!$AK$2:$AK$9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'[3]x-Lists'!$AS$2:$AS$17</definedName>
    <definedName name="BIGIDEAS">'[5]x-list'!$AI$2:$AI$18</definedName>
    <definedName name="Blankets_Throws">#REF!</definedName>
    <definedName name="bm">#REF!</definedName>
    <definedName name="BNBNBNBN">#REF!</definedName>
    <definedName name="BRANDED">#REF!</definedName>
    <definedName name="brown">#REF!</definedName>
    <definedName name="BU">#REF!</definedName>
    <definedName name="BULKPREPACKTYPE">'[6]x-Lists'!$I$2:$I$6</definedName>
    <definedName name="CATEGORY">[7]Sheet1!$DW$2:$DW$3</definedName>
    <definedName name="CCCCC">#REF!</definedName>
    <definedName name="CFSCY">'[3]x-imports'!$A$2:$A$3</definedName>
    <definedName name="CH">'[4]COMMON ATTR'!$C$4:$C$249</definedName>
    <definedName name="CHNL">#REF!</definedName>
    <definedName name="CLIMATE">'[3]x-Lists'!$P$2:$P$11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'[8]x-Lists'!$AB$2:$AB$30</definedName>
    <definedName name="COLOR_FAMILY">'[2]x-Lists'!$AC$2:$AC$25</definedName>
    <definedName name="colour">#REF!</definedName>
    <definedName name="COLUMN">'[4]PT TABLE'!$A$2</definedName>
    <definedName name="Combined">#REF!</definedName>
    <definedName name="Commitment">#REF!</definedName>
    <definedName name="Company">#REF!</definedName>
    <definedName name="COMPETITOR">'[3]x-Lists'!$AA$2:$AA$22</definedName>
    <definedName name="COMPRODUCT">'[3]x-Lists'!$AB$2:$AB$3</definedName>
    <definedName name="CON">'[9]317-TOP'!#REF!</definedName>
    <definedName name="CONS">#REF!</definedName>
    <definedName name="CONSTRUCTION">'[2]x-Lists'!$AI$2:$AI$13</definedName>
    <definedName name="converter">#REF!</definedName>
    <definedName name="COOKWARE">'[3]x-Lists'!$AH$2:$AH$5</definedName>
    <definedName name="COOKWARE_OPEN">'[3]x-Lists'!$AI$2:$AI$17</definedName>
    <definedName name="COTTON">'[10]POI DATA ENTRY CHASE'!#REF!</definedName>
    <definedName name="CT" hidden="1">#REF!</definedName>
    <definedName name="CTN">'[10]POI DATA ENTRY CHASE'!#REF!</definedName>
    <definedName name="cube">[11]list!$B$3:$B$4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'[6]x-Lists'!$A$2:$A$9</definedName>
    <definedName name="Decorative_Accessories">#REF!</definedName>
    <definedName name="Decorative_Pillows_Inserts_Covers">#REF!</definedName>
    <definedName name="DESTINATIONPORT">'[3]x-imports'!$B$2:$B$3</definedName>
    <definedName name="DF">#REF!</definedName>
    <definedName name="DFD">#REF!</definedName>
    <definedName name="DFSGBSDFGDG">#REF!</definedName>
    <definedName name="DG">#REF!</definedName>
    <definedName name="DIAMETER">'[2]x-Lists'!$AN$2:$AN$9</definedName>
    <definedName name="DINNERWARE_STYLE">'[12]x-Lists'!$AD$2:$AD$8</definedName>
    <definedName name="DISCOUNT">#REF!</definedName>
    <definedName name="divya">#REF!</definedName>
    <definedName name="Down_Comforters">#REF!</definedName>
    <definedName name="DS">'[1]POI DATA ENTRY CHASE'!#REF!</definedName>
    <definedName name="DSZGVS">#REF!</definedName>
    <definedName name="dumb">#REF!</definedName>
    <definedName name="Duvet_Covers">#REF!</definedName>
    <definedName name="E">#REF!</definedName>
    <definedName name="EEW">#REF!</definedName>
    <definedName name="EF">#REF!</definedName>
    <definedName name="Electrics">#REF!</definedName>
    <definedName name="ELITELANES">#REF!</definedName>
    <definedName name="ENERGY_EFFICIENT">'[2]x-Lists'!$AK$2:$AK$7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'[8]x-Lists'!$AQ$2:$AQ$3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'[13]02.FACTORY LIST'!$B$2:$B$43</definedName>
    <definedName name="factory">[14]LIST!$J$2:$J$8</definedName>
    <definedName name="FAF">#REF!</definedName>
    <definedName name="FANCY">#REF!</definedName>
    <definedName name="FD" hidden="1">#REF!</definedName>
    <definedName name="FDGH">#REF!</definedName>
    <definedName name="FDGHGGFDHG">#REF!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LL">'[2]x-Lists'!$AS$2:$AS$9</definedName>
    <definedName name="FJADSKLFJA">#REF!</definedName>
    <definedName name="FLATWARE">'[12]x-Lists'!$AF$2:$AF$10</definedName>
    <definedName name="FLATWARE_SINGLES">'[12]x-Lists'!$AG$2:$AG$9</definedName>
    <definedName name="foam">[7]Sheet1!$EC$2:$EC$3</definedName>
    <definedName name="FOBPORT">'[3]x-imports'!$C$2:$C$48</definedName>
    <definedName name="FREIGHT">'[6]x-Lists'!$J$2:$J$4</definedName>
    <definedName name="fterms">'[12]x-imports'!$H$2:$H$6</definedName>
    <definedName name="FULKGHK">'[1]POI DATA ENTRY CHASE'!#REF!</definedName>
    <definedName name="G">#REF!</definedName>
    <definedName name="GENDER">[14]LIST!$C$2:$C$3</definedName>
    <definedName name="GF">#REF!</definedName>
    <definedName name="GGF">#REF!</definedName>
    <definedName name="GH">#REF!</definedName>
    <definedName name="GHKFTYGUKJN">#REF!</definedName>
    <definedName name="GLASSWARE">'[12]x-Lists'!$AI$2:$AI$16</definedName>
    <definedName name="Gold1">#REF!</definedName>
    <definedName name="GSAGD">#REF!</definedName>
    <definedName name="h">#REF!</definedName>
    <definedName name="HBC">'[15]Spec Sheet'!#REF!</definedName>
    <definedName name="help">#REF!</definedName>
    <definedName name="here">#REF!</definedName>
    <definedName name="HG">#REF!</definedName>
    <definedName name="HH">#REF!</definedName>
    <definedName name="HJMNHJ">#REF!</definedName>
    <definedName name="HOLIDAY">'[3]x-Lists'!$AR$2:$AR$10</definedName>
    <definedName name="Home_Décor">#REF!</definedName>
    <definedName name="Home_Décor.">#REF!</definedName>
    <definedName name="HOMEGOODS">#REF!</definedName>
    <definedName name="HOOD">#REF!</definedName>
    <definedName name="hy">#REF!</definedName>
    <definedName name="HYDRATION">'[12]x-Lists'!$AN$2:$AN$7</definedName>
    <definedName name="i">'[16] Projected 2006 VS. 2005'!#REF!</definedName>
    <definedName name="IA">#REF!</definedName>
    <definedName name="IAN">'[17]FLASH WK 23'!$F$1:$AJ$65536</definedName>
    <definedName name="II">#REF!</definedName>
    <definedName name="IMPERIA" hidden="1">#REF!</definedName>
    <definedName name="ItemDimensions">#REF!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'[18]POI DATA ENTRY CHASE'!#REF!</definedName>
    <definedName name="JHFJFJ">'[1]POI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[7]Sheet1!$DS$2:$DS$2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'[3]x-Lists'!$AN$2:$AN$19</definedName>
    <definedName name="KJ">#REF!</definedName>
    <definedName name="KL">'[19]POI DATA ENTRY CHASE'!#REF!</definedName>
    <definedName name="KLLJH">#REF!</definedName>
    <definedName name="KNIT">[14]LIST!$H$2:$H$3</definedName>
    <definedName name="KO">#REF!</definedName>
    <definedName name="L">'[20]KEY QC PARAMETERS '!#REF!</definedName>
    <definedName name="LENGTHS">#REF!</definedName>
    <definedName name="LICENSED">#REF!</definedName>
    <definedName name="LIFESTYLE">'[3]x-Lists'!$U$2:$U$5</definedName>
    <definedName name="Lighting_or_Candleholders">#REF!</definedName>
    <definedName name="LK">#REF!</definedName>
    <definedName name="LL">#REF!</definedName>
    <definedName name="lnk">[21]Sheet1!$A$2</definedName>
    <definedName name="LOCALIZATION__PRICEPOINT">'[3]x-Lists'!$AD$2:$AD$4</definedName>
    <definedName name="loiuppuipui">#REF!</definedName>
    <definedName name="M">[7]Sheet1!$EA$2:$EA$3</definedName>
    <definedName name="madeline">#REF!</definedName>
    <definedName name="mal">#REF!</definedName>
    <definedName name="malpass">#REF!</definedName>
    <definedName name="mason">#REF!</definedName>
    <definedName name="MAT">'[1]POI DATA ENTRY CHASE'!#REF!</definedName>
    <definedName name="MATERIAL">'[3]x-Lists'!$AO$2:$AO$23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ASURE">[14]LIST!$D$2:$D$3</definedName>
    <definedName name="MFM">#REF!</definedName>
    <definedName name="MFMFM">'[1]POI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o">'[22]POI DATA ENTRY CHASE'!#REF!</definedName>
    <definedName name="NO_PENDING">'[1]POI DATA ENTRY CHASE'!#REF!</definedName>
    <definedName name="Non_Down_Comforters_Full_Queen_King">#REF!</definedName>
    <definedName name="Non_Down_Comforters_Twin">#REF!</definedName>
    <definedName name="NONE">'[23]NEW SC'!$A$80:$M$119</definedName>
    <definedName name="NOVELTY_MUG">'[12]x-Lists'!$AO$2:$AO$9</definedName>
    <definedName name="NZCustomers">#REF!</definedName>
    <definedName name="O">#REF!</definedName>
    <definedName name="ok">[24]Sheet1!$A$1:$C$65536</definedName>
    <definedName name="one">#REF!</definedName>
    <definedName name="Outdoor">#REF!</definedName>
    <definedName name="P">#REF!</definedName>
    <definedName name="PACK">[7]Sheet1!$EE$2:$EE$3</definedName>
    <definedName name="PACK_SET">'[3]x-Lists'!$AP$2:$AP$35</definedName>
    <definedName name="PACKBYSTORE">'[6]x-Lists'!$C$2:$C$3</definedName>
    <definedName name="PACKING">'[3]x-Lists'!$G$2:$G$4</definedName>
    <definedName name="PANTRY">'[12]x-Lists'!$AK$2:$AK$20</definedName>
    <definedName name="PAPERPRODUCTS">'[25]x-list'!$AC$2:$AC$7</definedName>
    <definedName name="PATTERN">'[2]x-Lists'!$AF$2:$AF$56</definedName>
    <definedName name="payment">'[12]x-imports'!$E$2:$E$9</definedName>
    <definedName name="PAYMENT_TERMS">'[6]x-Lists'!$AF$2:$AF$58</definedName>
    <definedName name="PERSONAL_CARE">'[3]x-Lists'!$AG$2:$AG$10</definedName>
    <definedName name="Pet_Care">#REF!</definedName>
    <definedName name="PETBED">'[1]POI DATA ENTRY CHASE'!#REF!</definedName>
    <definedName name="Pillow_Shams">#REF!</definedName>
    <definedName name="Pillowcases">#REF!</definedName>
    <definedName name="PL">'[26]UNIQUE ATTR 2'!#REF!</definedName>
    <definedName name="PM">'[18]POI DATA ENTRY CHASE'!#REF!</definedName>
    <definedName name="PO_BUY_TYPE">'[6]x-Lists'!$X$2:$X$6</definedName>
    <definedName name="PORT_IFF">[27]a!$A$10:$B$35</definedName>
    <definedName name="PQPQPQPQPPQPQP">#REF!</definedName>
    <definedName name="PRICE_QUALITY">#REF!</definedName>
    <definedName name="PRIMARY_BUY_TYPE">'[3]x-Lists'!$W$2:$W$6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s">#REF!</definedName>
    <definedName name="ProductCatergories">#REF!</definedName>
    <definedName name="PT">'[4]PT TABLE'!$A$4:$A$42</definedName>
    <definedName name="PW">'[26]UNIQUE ATTR 2'!#REF!</definedName>
    <definedName name="Q">#REF!</definedName>
    <definedName name="QQ">#REF!</definedName>
    <definedName name="QQQ">#REF!</definedName>
    <definedName name="QUEUING">'[28]x-list'!$P$2:$P$4</definedName>
    <definedName name="QUEUING_ITEMS">'[3]x-Lists'!$Z$2:$Z$48</definedName>
    <definedName name="Quilts">#REF!</definedName>
    <definedName name="QW">#REF!</definedName>
    <definedName name="QWER">'[1]POI DATA ENTRY CHASE'!#REF!</definedName>
    <definedName name="QWERWQERQR">#REF!</definedName>
    <definedName name="QWS">#REF!</definedName>
    <definedName name="ReplacementRange">#REF!</definedName>
    <definedName name="ReplacementRangeDesc">#REF!</definedName>
    <definedName name="RETAIL">#REF!</definedName>
    <definedName name="RF" hidden="1">#REF!</definedName>
    <definedName name="RN">'[4]RN_Item Disposition'!$A$12:$A$81</definedName>
    <definedName name="RO">#REF!</definedName>
    <definedName name="ROPETRUCK">'[6]x-Lists'!$E$2</definedName>
    <definedName name="ROSS">#REF!</definedName>
    <definedName name="ROW">'[4]PT TABLE'!$A$1</definedName>
    <definedName name="RR_NEW">#REF!</definedName>
    <definedName name="S">#REF!</definedName>
    <definedName name="SAF">#REF!</definedName>
    <definedName name="SAR">#REF!</definedName>
    <definedName name="sbm">#REF!</definedName>
    <definedName name="SCORECARD">'[6]x-Lists'!$F$2:$F$5</definedName>
    <definedName name="SCXL_DOW">'[6]x-Lists'!$AH$2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'[6]x-Lists'!$M$2:$M$8</definedName>
    <definedName name="Seasonal">#REF!</definedName>
    <definedName name="SERVEWARE">'[12]x-Lists'!$AH$2:$AH$20</definedName>
    <definedName name="SHAPE">'[12]x-Lists'!$AE$2:$AE$7</definedName>
    <definedName name="Sheets_Full_Queen_King">#REF!</definedName>
    <definedName name="Sheets_Twin">#REF!</definedName>
    <definedName name="SHIP_WIN_LEN">'[6]x-Lists'!$AI$2</definedName>
    <definedName name="SHIPTO">'[6]x-Lists'!$B$2:$B$3</definedName>
    <definedName name="Shower_Curtains">#REF!</definedName>
    <definedName name="SIZE">'[3]x-Lists'!$AQ$2:$AQ$33</definedName>
    <definedName name="SKU_ID">#REF!</definedName>
    <definedName name="Slipcovers_Chair_Pads">#REF!</definedName>
    <definedName name="Slipcovers_Chair_Pads.">#REF!</definedName>
    <definedName name="SMALL_ELECTRONICS">'[3]x-Lists'!$AM$2:$AM$34</definedName>
    <definedName name="SPECIAL_INSTRUCTIONS">#REF!</definedName>
    <definedName name="SPECIAL_PROCESSING">'[6]x-Lists'!$S$2:$S$25</definedName>
    <definedName name="SQ">#REF!</definedName>
    <definedName name="Standardofmeasure">[11]list!$J$3:$J$5</definedName>
    <definedName name="StdofMeasure">'[3]x-imports'!$F$2:$F$3</definedName>
    <definedName name="STEMWARE">'[12]x-Lists'!$AJ$2:$AJ$7</definedName>
    <definedName name="STORAGE">'[12]x-Lists'!$AL$2:$AL$7</definedName>
    <definedName name="SUB">#REF!</definedName>
    <definedName name="subcat">#REF!</definedName>
    <definedName name="suzi">[29]Sheet3!$A:$IV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'[12]x-Lists'!$AC$2:$AC$11</definedName>
    <definedName name="TBL" hidden="1">#REF!</definedName>
    <definedName name="TE">#REF!</definedName>
    <definedName name="TEA_AND_COFFEE">'[3]x-Lists'!$AL$2:$AL$7</definedName>
    <definedName name="TERM_SET">'[6]x-Lists'!$Q$2:$Q$4</definedName>
    <definedName name="TERRY">[14]LIST!$I$2:$I$3</definedName>
    <definedName name="TEST">#REF!</definedName>
    <definedName name="TEST1">#REF!</definedName>
    <definedName name="TESTING">'[3]x-Lists'!$AR$2:$AR$3</definedName>
    <definedName name="TEXTILE_ITEM">'[2]x-Lists'!$AG$2:$AG$64</definedName>
    <definedName name="THEME">'[2]x-Lists'!$AT$2:$AT$14</definedName>
    <definedName name="THREAD_COUNT">'[2]x-Lists'!$AO$2:$AO$27</definedName>
    <definedName name="three">[29]Sheet3!$A:$IV</definedName>
    <definedName name="TICKET_QTY">'[6]x-Lists'!$AG$2:$AG$5</definedName>
    <definedName name="TICKETTEXT">'[3]x-Lists'!$AC$2:$AC$4</definedName>
    <definedName name="TICKETTYPE">'[6]x-Lists'!$O$2:$O$32</definedName>
    <definedName name="tiff">'[19]POI DATA ENTRY CHASE'!#REF!</definedName>
    <definedName name="TJMA">#REF!</definedName>
    <definedName name="tli">#REF!</definedName>
    <definedName name="TOTAL">#REF!</definedName>
    <definedName name="totals">#REF!</definedName>
    <definedName name="TOTES">'[12]x-Lists'!$AM$2:$AM$7</definedName>
    <definedName name="Towels_Bath_Sheets">#REF!</definedName>
    <definedName name="toys">#REF!</definedName>
    <definedName name="TRADELINES">#REF!</definedName>
    <definedName name="TREATMENT">'[2]x-Lists'!$AU$2:$AU$32</definedName>
    <definedName name="TRYUY">#REF!</definedName>
    <definedName name="TTT">#REF!</definedName>
    <definedName name="tu">#REF!</definedName>
    <definedName name="two">[29]Sheet2!$A:$IV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I">#REF!</definedName>
    <definedName name="UK">#REF!</definedName>
    <definedName name="UNIT">[7]Sheet1!$EF$2:$EF$3</definedName>
    <definedName name="upc">#REF!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LVET">#REF!</definedName>
    <definedName name="volume">#REF!</definedName>
    <definedName name="VVVVVVVVVVVVVVV">#REF!</definedName>
    <definedName name="W">#REF!</definedName>
    <definedName name="w3452q">#REF!</definedName>
    <definedName name="WD">'[26]UNIQUE ATTR 2'!#REF!</definedName>
    <definedName name="WDW">#REF!</definedName>
    <definedName name="WEB_SIZE_CHART">'[3]x-Lists'!$Y$2:$Y$46</definedName>
    <definedName name="Weight">'[3]x-imports'!$G$2:$G$3</definedName>
    <definedName name="wer">#REF!</definedName>
    <definedName name="Window_Treatments_Hardware_Accessories">#REF!</definedName>
    <definedName name="Window_Treatments_Hardware_Accessories.">#REF!</definedName>
    <definedName name="wood">[7]Sheet1!$EG$2:$EG$3</definedName>
    <definedName name="WW">#REF!</definedName>
    <definedName name="WWW">'[10]POI DATA ENTRY CHASE'!#REF!</definedName>
    <definedName name="X">'[20]KEY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'[3]x-Lists'!$D$2</definedName>
    <definedName name="YESNO">'[6]x-Lists'!$D$2:$D$3</definedName>
    <definedName name="YESORNO">[14]LIST!$G$2:$G$3</definedName>
    <definedName name="YL">#REF!</definedName>
    <definedName name="YN">[14]LIST!$B$2:$B$3</definedName>
    <definedName name="YZ">#REF!</definedName>
    <definedName name="z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'[20]KEY QC PARAMETERS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2" i="1" l="1"/>
  <c r="BC12" i="1"/>
  <c r="AZ12" i="1"/>
  <c r="AT12" i="1"/>
  <c r="AQ12" i="1"/>
  <c r="AO12" i="1"/>
  <c r="AK12" i="1"/>
  <c r="AL12" i="1" s="1"/>
  <c r="AE12" i="1"/>
  <c r="AG12" i="1" s="1"/>
  <c r="AI12" i="1" s="1"/>
  <c r="BD11" i="1"/>
  <c r="BC11" i="1"/>
  <c r="AZ11" i="1"/>
  <c r="AT11" i="1"/>
  <c r="AQ11" i="1"/>
  <c r="AO11" i="1"/>
  <c r="AK11" i="1"/>
  <c r="AL11" i="1" s="1"/>
  <c r="AE11" i="1"/>
  <c r="AG11" i="1" s="1"/>
  <c r="AI11" i="1" s="1"/>
  <c r="BD10" i="1"/>
  <c r="BC10" i="1"/>
  <c r="AZ10" i="1"/>
  <c r="AT10" i="1"/>
  <c r="AQ10" i="1"/>
  <c r="AO10" i="1"/>
  <c r="AK10" i="1"/>
  <c r="AL10" i="1" s="1"/>
  <c r="AE10" i="1"/>
  <c r="AG10" i="1" s="1"/>
  <c r="AI10" i="1" s="1"/>
  <c r="BD9" i="1"/>
  <c r="BC9" i="1"/>
  <c r="AZ9" i="1"/>
  <c r="AT9" i="1"/>
  <c r="AQ9" i="1"/>
  <c r="AO9" i="1"/>
  <c r="AK9" i="1"/>
  <c r="AL9" i="1" s="1"/>
  <c r="AE9" i="1"/>
  <c r="AG9" i="1" s="1"/>
  <c r="AI9" i="1" s="1"/>
  <c r="BD8" i="1"/>
  <c r="BC8" i="1"/>
  <c r="AZ8" i="1"/>
  <c r="AT8" i="1"/>
  <c r="AQ8" i="1"/>
  <c r="AO8" i="1"/>
  <c r="AK8" i="1"/>
  <c r="AL8" i="1" s="1"/>
  <c r="AE8" i="1"/>
  <c r="AG8" i="1" s="1"/>
  <c r="AI8" i="1" s="1"/>
  <c r="BD7" i="1"/>
  <c r="BC7" i="1"/>
  <c r="AZ7" i="1"/>
  <c r="AT7" i="1"/>
  <c r="AQ7" i="1"/>
  <c r="AO7" i="1"/>
  <c r="AK7" i="1"/>
  <c r="AL7" i="1" s="1"/>
  <c r="AE7" i="1"/>
  <c r="AG7" i="1" s="1"/>
  <c r="AI7" i="1" s="1"/>
  <c r="BD6" i="1"/>
  <c r="BC6" i="1"/>
  <c r="AZ6" i="1"/>
  <c r="AT6" i="1"/>
  <c r="AQ6" i="1"/>
  <c r="AO6" i="1"/>
  <c r="AK6" i="1"/>
  <c r="AL6" i="1" s="1"/>
  <c r="AE6" i="1"/>
  <c r="AG6" i="1" s="1"/>
  <c r="AI6" i="1" s="1"/>
  <c r="BD5" i="1"/>
  <c r="BC5" i="1"/>
  <c r="AZ5" i="1"/>
  <c r="AT5" i="1"/>
  <c r="AQ5" i="1"/>
  <c r="AO5" i="1"/>
  <c r="AL5" i="1"/>
  <c r="AK5" i="1"/>
  <c r="AE5" i="1"/>
  <c r="AG5" i="1" s="1"/>
  <c r="AI5" i="1" s="1"/>
  <c r="BD4" i="1"/>
  <c r="BC4" i="1"/>
  <c r="AZ4" i="1"/>
  <c r="AT4" i="1"/>
  <c r="AQ4" i="1"/>
  <c r="AO4" i="1"/>
  <c r="AK4" i="1"/>
  <c r="AL4" i="1" s="1"/>
  <c r="AE4" i="1"/>
  <c r="AG4" i="1" s="1"/>
  <c r="AI4" i="1" s="1"/>
  <c r="BD3" i="1"/>
  <c r="BC3" i="1"/>
  <c r="AZ3" i="1"/>
  <c r="AT3" i="1"/>
  <c r="AQ3" i="1"/>
  <c r="AO3" i="1"/>
  <c r="AK3" i="1"/>
  <c r="AL3" i="1" s="1"/>
  <c r="AE3" i="1"/>
  <c r="AG3" i="1" s="1"/>
  <c r="AI3" i="1" s="1"/>
  <c r="BD2" i="1"/>
  <c r="BC2" i="1"/>
  <c r="AZ2" i="1"/>
  <c r="AT2" i="1"/>
  <c r="AQ2" i="1"/>
  <c r="AO2" i="1"/>
  <c r="AK2" i="1"/>
  <c r="AL2" i="1" s="1"/>
  <c r="AE2" i="1"/>
  <c r="AG2" i="1" s="1"/>
  <c r="AI2" i="1" s="1"/>
  <c r="AM4" i="1" l="1"/>
  <c r="AU3" i="1"/>
  <c r="AU4" i="1"/>
  <c r="AU5" i="1"/>
  <c r="AM2" i="1"/>
  <c r="AU8" i="1"/>
  <c r="AM10" i="1"/>
  <c r="AU6" i="1"/>
  <c r="AV6" i="1" s="1"/>
  <c r="AM8" i="1"/>
  <c r="AV8" i="1" s="1"/>
  <c r="AU9" i="1"/>
  <c r="AM6" i="1"/>
  <c r="AU7" i="1"/>
  <c r="AU10" i="1"/>
  <c r="AM12" i="1"/>
  <c r="AM3" i="1"/>
  <c r="AM5" i="1"/>
  <c r="AV5" i="1" s="1"/>
  <c r="AM7" i="1"/>
  <c r="AM9" i="1"/>
  <c r="AV9" i="1" s="1"/>
  <c r="AU11" i="1"/>
  <c r="AV4" i="1"/>
  <c r="AW4" i="1" s="1"/>
  <c r="AU12" i="1"/>
  <c r="AV12" i="1" s="1"/>
  <c r="AU2" i="1"/>
  <c r="AM11" i="1"/>
  <c r="AV3" i="1"/>
  <c r="AV10" i="1" l="1"/>
  <c r="AV7" i="1"/>
  <c r="BB7" i="1" s="1"/>
  <c r="BB4" i="1"/>
  <c r="AV2" i="1"/>
  <c r="BB2" i="1" s="1"/>
  <c r="BB10" i="1"/>
  <c r="AW10" i="1"/>
  <c r="AV11" i="1"/>
  <c r="AW7" i="1"/>
  <c r="BB3" i="1"/>
  <c r="AW3" i="1"/>
  <c r="AW12" i="1"/>
  <c r="BB12" i="1"/>
  <c r="BB6" i="1"/>
  <c r="AW6" i="1"/>
  <c r="AW5" i="1"/>
  <c r="BB5" i="1"/>
  <c r="AW8" i="1"/>
  <c r="BB8" i="1"/>
  <c r="AW9" i="1"/>
  <c r="BB9" i="1"/>
  <c r="AW2" i="1" l="1"/>
  <c r="BB11" i="1"/>
  <c r="AW1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<sst xmlns="http://schemas.openxmlformats.org/spreadsheetml/2006/main" count="270" uniqueCount="151">
  <si>
    <t>Line No.</t>
    <phoneticPr fontId="2" type="noConversion"/>
  </si>
  <si>
    <t>Photo</t>
  </si>
  <si>
    <t>VIN/Art No.</t>
  </si>
  <si>
    <t>Brand</t>
  </si>
  <si>
    <t>Licensor</t>
  </si>
  <si>
    <t>Product Category</t>
  </si>
  <si>
    <t>Pattern</t>
  </si>
  <si>
    <t>Item Description</t>
    <phoneticPr fontId="2" type="noConversion"/>
  </si>
  <si>
    <t>Description-Short</t>
  </si>
  <si>
    <t>Fabrication</t>
  </si>
  <si>
    <t>Material-Short</t>
  </si>
  <si>
    <t>Hook Color</t>
  </si>
  <si>
    <t>Liner Color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</si>
  <si>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</si>
  <si>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</si>
  <si>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</si>
  <si>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</si>
  <si>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</si>
  <si>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</si>
  <si>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</si>
  <si>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</si>
  <si>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</si>
  <si>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</si>
  <si>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</si>
  <si>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</si>
  <si>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</si>
  <si>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</si>
  <si>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</si>
  <si>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</si>
  <si>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</si>
  <si>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</si>
  <si>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</si>
  <si>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</si>
  <si>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</si>
  <si>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</si>
  <si>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</si>
  <si>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</si>
  <si>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</si>
  <si>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</si>
  <si>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</si>
  <si>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</si>
  <si>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</si>
  <si>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</si>
  <si>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</si>
  <si>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</si>
  <si>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</si>
  <si>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</si>
  <si>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</si>
  <si>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</si>
  <si>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</si>
  <si>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</si>
  <si>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</si>
  <si>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QTY</t>
    <phoneticPr fontId="2" type="noConversion"/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</si>
  <si>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</si>
  <si>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</si>
  <si>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</si>
  <si>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</si>
  <si>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</si>
  <si>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</si>
  <si>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</si>
  <si>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</si>
  <si>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</si>
  <si>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</si>
  <si>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5%</t>
  </si>
  <si>
    <t>Shower Curtain</t>
  </si>
  <si>
    <t>RENEE</t>
    <phoneticPr fontId="2" type="noConversion"/>
  </si>
  <si>
    <t>100% Polyester 14pc print SC set</t>
    <phoneticPr fontId="2" type="noConversion"/>
  </si>
  <si>
    <t>Shower Curtain - 14pc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</si>
  <si>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</si>
  <si>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100% polyester</t>
    <phoneticPr fontId="2" type="noConversion"/>
  </si>
  <si>
    <t>Silver</t>
    <phoneticPr fontId="2" type="noConversion"/>
  </si>
  <si>
    <t>6 gauge peva.
Frosted/Clear</t>
    <phoneticPr fontId="2" type="noConversion"/>
  </si>
  <si>
    <t>72"L x 72"W</t>
    <phoneticPr fontId="10" type="noConversion"/>
  </si>
  <si>
    <t>BLUSH</t>
    <phoneticPr fontId="2" type="noConversion"/>
  </si>
  <si>
    <t>MTE70-1001</t>
    <phoneticPr fontId="2" type="noConversion"/>
  </si>
  <si>
    <t>Set</t>
    <phoneticPr fontId="2" type="noConversion"/>
  </si>
  <si>
    <t>Normal</t>
  </si>
  <si>
    <t>Headercard with hanger, 12pcs/carton</t>
    <phoneticPr fontId="2" type="noConversion"/>
  </si>
  <si>
    <t>6303.92.2050</t>
    <phoneticPr fontId="2" type="noConversion"/>
  </si>
  <si>
    <t>Ningbo,China</t>
  </si>
  <si>
    <t>China</t>
  </si>
  <si>
    <t>SXJR</t>
    <phoneticPr fontId="2" type="noConversion"/>
  </si>
  <si>
    <t>Laura Ashley</t>
  </si>
  <si>
    <t>Laura Ashley 4%</t>
  </si>
  <si>
    <t>Felthorpe</t>
    <phoneticPr fontId="2" type="noConversion"/>
  </si>
  <si>
    <t>100% Polyester 14pc print SC set</t>
    <phoneticPr fontId="2" type="noConversion"/>
  </si>
  <si>
    <t>6 gauge peva.
Frosted/Clear</t>
    <phoneticPr fontId="2" type="noConversion"/>
  </si>
  <si>
    <t>Sage</t>
    <phoneticPr fontId="2" type="noConversion"/>
  </si>
  <si>
    <t>LA70-0703</t>
    <phoneticPr fontId="11" type="noConversion"/>
  </si>
  <si>
    <t>Set</t>
    <phoneticPr fontId="2" type="noConversion"/>
  </si>
  <si>
    <t xml:space="preserve">Fleurir 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</si>
  <si>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</si>
  <si>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LA70-0704</t>
  </si>
  <si>
    <t>6303.92.2050</t>
    <phoneticPr fontId="2" type="noConversion"/>
  </si>
  <si>
    <t>SXJR</t>
    <phoneticPr fontId="2" type="noConversion"/>
  </si>
  <si>
    <t>BOWS</t>
    <phoneticPr fontId="2" type="noConversion"/>
  </si>
  <si>
    <t>Shower Curtain - 14pc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</si>
  <si>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</si>
  <si>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6 gauge peva.
Frosted/Clear</t>
    <phoneticPr fontId="2" type="noConversion"/>
  </si>
  <si>
    <t>Pink</t>
    <phoneticPr fontId="2" type="noConversion"/>
  </si>
  <si>
    <t>MTE70-1002</t>
    <phoneticPr fontId="2" type="noConversion"/>
  </si>
  <si>
    <t>Set</t>
    <phoneticPr fontId="2" type="noConversion"/>
  </si>
  <si>
    <t>Headercard with hanger, 12pcs/carton</t>
    <phoneticPr fontId="2" type="noConversion"/>
  </si>
  <si>
    <t>6303.92.2050</t>
    <phoneticPr fontId="2" type="noConversion"/>
  </si>
  <si>
    <t>Avalon Stripe</t>
    <phoneticPr fontId="2" type="noConversion"/>
  </si>
  <si>
    <t>100% Polyester 14pc print SC set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</si>
  <si>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</si>
  <si>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100% polyester</t>
    <phoneticPr fontId="2" type="noConversion"/>
  </si>
  <si>
    <t>6 gauge peva.
Frosted/Clear</t>
    <phoneticPr fontId="2" type="noConversion"/>
  </si>
  <si>
    <t>72"L x 72"W</t>
    <phoneticPr fontId="10" type="noConversion"/>
  </si>
  <si>
    <t>Grey</t>
    <phoneticPr fontId="2" type="noConversion"/>
  </si>
  <si>
    <t>RS70-9062</t>
    <phoneticPr fontId="2" type="noConversion"/>
  </si>
  <si>
    <t>Set</t>
    <phoneticPr fontId="2" type="noConversion"/>
  </si>
  <si>
    <t>6303.92.2050</t>
    <phoneticPr fontId="2" type="noConversion"/>
  </si>
  <si>
    <t>SXJR</t>
    <phoneticPr fontId="2" type="noConversion"/>
  </si>
  <si>
    <t>Watercolor Botanical</t>
    <phoneticPr fontId="2" type="noConversion"/>
  </si>
  <si>
    <t>SC: 100% polyester/110gsm poly slub, printed.
Liner: 90% PE, 10% EVA, 6 gauge peva, hotpress holes, 3 magnets.
12pcs Silver roller ball hooks.</t>
    <phoneticPr fontId="2" type="noConversion"/>
  </si>
  <si>
    <t>100% polyester</t>
    <phoneticPr fontId="2" type="noConversion"/>
  </si>
  <si>
    <t>6 gauge peva.
Frosted/Clear</t>
    <phoneticPr fontId="2" type="noConversion"/>
  </si>
  <si>
    <t>Multi</t>
    <phoneticPr fontId="2" type="noConversion"/>
  </si>
  <si>
    <t>RS70-9063</t>
  </si>
  <si>
    <t>Headercard with hanger, 12pcs/carton</t>
    <phoneticPr fontId="2" type="noConversion"/>
  </si>
  <si>
    <t xml:space="preserve">Riley </t>
    <phoneticPr fontId="2" type="noConversion"/>
  </si>
  <si>
    <t>100% polyester</t>
    <phoneticPr fontId="2" type="noConversion"/>
  </si>
  <si>
    <t>Pink</t>
    <phoneticPr fontId="2" type="noConversion"/>
  </si>
  <si>
    <t>RS70-9064</t>
  </si>
  <si>
    <t>Morning Bloom</t>
    <phoneticPr fontId="2" type="noConversion"/>
  </si>
  <si>
    <t>100% Polyester 13pc print SC set</t>
    <phoneticPr fontId="2" type="noConversion"/>
  </si>
  <si>
    <t>Shower Curtain - 13pc</t>
    <phoneticPr fontId="2" type="noConversion"/>
  </si>
  <si>
    <t>SC: 100% polyester/110gsm poly slub, printed.
12pcs Silver roller ball hooks.</t>
    <phoneticPr fontId="2" type="noConversion"/>
  </si>
  <si>
    <t>N/A</t>
    <phoneticPr fontId="2" type="noConversion"/>
  </si>
  <si>
    <t>RS70-9065</t>
    <phoneticPr fontId="2" type="noConversion"/>
  </si>
  <si>
    <t>Headercard with hanger, 24pcs/carton</t>
    <phoneticPr fontId="2" type="noConversion"/>
  </si>
  <si>
    <t>Indigo Tide</t>
    <phoneticPr fontId="2" type="noConversion"/>
  </si>
  <si>
    <t>100% Polyester 13pc print SC set</t>
    <phoneticPr fontId="2" type="noConversion"/>
  </si>
  <si>
    <r>
      <t xml:space="preserve">SC: 100% polyester/110gsm poly slub, printed.
12pcs </t>
    </r>
    <r>
      <rPr>
        <sz val="11"/>
        <color rgb="FFFF0000"/>
        <rFont val="Calibri"/>
        <family val="2"/>
      </rPr>
      <t xml:space="preserve">Silver </t>
    </r>
    <r>
      <rPr>
        <sz val="11"/>
        <color theme="1"/>
        <rFont val="Calibri"/>
        <family val="2"/>
      </rPr>
      <t>roller ball hooks.</t>
    </r>
    <phoneticPr fontId="2" type="noConversion"/>
  </si>
  <si>
    <t>Silver</t>
    <phoneticPr fontId="2" type="noConversion"/>
  </si>
  <si>
    <t>N/A</t>
    <phoneticPr fontId="2" type="noConversion"/>
  </si>
  <si>
    <t>Blue</t>
    <phoneticPr fontId="2" type="noConversion"/>
  </si>
  <si>
    <t>RS70-9066</t>
  </si>
  <si>
    <t>Headercard with hanger, 24pcs/carton</t>
    <phoneticPr fontId="2" type="noConversion"/>
  </si>
  <si>
    <t>Sage Bar Stripe</t>
    <phoneticPr fontId="2" type="noConversion"/>
  </si>
  <si>
    <r>
      <t xml:space="preserve">SC: 100% polyester/110gsm poly slub, printed.
12pcs </t>
    </r>
    <r>
      <rPr>
        <sz val="11"/>
        <color rgb="FFFF0000"/>
        <rFont val="Calibri"/>
        <family val="2"/>
      </rPr>
      <t xml:space="preserve">Silver </t>
    </r>
    <r>
      <rPr>
        <sz val="11"/>
        <color theme="1"/>
        <rFont val="Calibri"/>
        <family val="2"/>
      </rPr>
      <t>roller ball hooks.</t>
    </r>
    <phoneticPr fontId="2" type="noConversion"/>
  </si>
  <si>
    <t>Silver</t>
    <phoneticPr fontId="2" type="noConversion"/>
  </si>
  <si>
    <t>Green</t>
    <phoneticPr fontId="2" type="noConversion"/>
  </si>
  <si>
    <t>RS70-9067</t>
  </si>
  <si>
    <t>Headercard with hanger, 24pcs/carton</t>
    <phoneticPr fontId="2" type="noConversion"/>
  </si>
  <si>
    <t>Floral</t>
    <phoneticPr fontId="2" type="noConversion"/>
  </si>
  <si>
    <t>Shower Curtain - 13pc</t>
    <phoneticPr fontId="2" type="noConversion"/>
  </si>
  <si>
    <t>100% polyester</t>
    <phoneticPr fontId="2" type="noConversion"/>
  </si>
  <si>
    <t>MTE70-1003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</si>
</sst>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1" formatCode="0.0_);[Red]\(0.0\)"/>
    <numFmt numFmtId="182" formatCode="0.0%"/>
    <numFmt numFmtId="183" formatCode="0.000_ 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  <font>
      <sz val="9"/>
      <name val="Calibri"/>
      <family val="2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79" fontId="12" fillId="0" borderId="0"/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6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7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wrapText="1"/>
    </xf>
    <xf numFmtId="49" fontId="0" fillId="0" borderId="2" xfId="0" applyNumberFormat="1" applyBorder="1" applyAlignment="1">
      <alignment vertical="center"/>
    </xf>
    <xf numFmtId="180" fontId="9" fillId="4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178" fontId="0" fillId="7" borderId="2" xfId="0" applyNumberFormat="1" applyFill="1" applyBorder="1" applyAlignment="1">
      <alignment vertical="center"/>
    </xf>
    <xf numFmtId="1" fontId="0" fillId="7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6" fontId="0" fillId="7" borderId="2" xfId="0" applyNumberFormat="1" applyFill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82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0" fontId="0" fillId="7" borderId="2" xfId="3" applyNumberFormat="1" applyFont="1" applyFill="1" applyBorder="1" applyAlignment="1">
      <alignment vertical="center"/>
    </xf>
    <xf numFmtId="26" fontId="0" fillId="4" borderId="2" xfId="0" applyNumberFormat="1" applyFill="1" applyBorder="1" applyAlignment="1">
      <alignment vertical="center"/>
    </xf>
    <xf numFmtId="26" fontId="0" fillId="0" borderId="2" xfId="0" applyNumberFormat="1" applyBorder="1" applyAlignment="1">
      <alignment vertical="center"/>
    </xf>
    <xf numFmtId="183" fontId="0" fillId="7" borderId="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6" fillId="0" borderId="2" xfId="0" applyFont="1" applyFill="1" applyBorder="1"/>
    <xf numFmtId="10" fontId="3" fillId="7" borderId="2" xfId="3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79" fontId="6" fillId="0" borderId="2" xfId="4" quotePrefix="1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176" fontId="0" fillId="7" borderId="2" xfId="0" applyNumberFormat="1" applyFill="1" applyBorder="1" applyAlignment="1">
      <alignment vertical="center" wrapText="1"/>
    </xf>
    <xf numFmtId="10" fontId="0" fillId="7" borderId="2" xfId="3" applyNumberFormat="1" applyFont="1" applyFill="1" applyBorder="1" applyAlignment="1">
      <alignment vertical="center" wrapText="1"/>
    </xf>
    <xf numFmtId="176" fontId="0" fillId="4" borderId="2" xfId="0" applyNumberFormat="1" applyFill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5">
    <cellStyle name="Normal 2" xfId="1"/>
    <cellStyle name="Normal 2 18 2" xfId="2"/>
    <cellStyle name="Percent 2" xfId="3"/>
    <cellStyle name="常规" xfId="0" builtinId="0"/>
    <cellStyle name="常规 2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25656</xdr:colOff>
      <xdr:row>1</xdr:row>
      <xdr:rowOff>170634</xdr:rowOff>
    </xdr:from>
    <xdr:to>
      <xdr:col>2</xdr:col>
      <xdr:colOff>0</xdr:colOff>
      <xdr:row>1</xdr:row>
      <xdr:rowOff>1043213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D6E7021-C51E-4549-AA25-BBA34BBDE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31" y="1999434"/>
          <a:ext cx="1498344" cy="872579"/>
        </a:xfrm>
        <a:prstGeom prst="rect">
          <a:avLst/>
        </a:prstGeom>
      </xdr:spPr>
    </xdr:pic>
    <xdr:clientData/>
  </xdr:twoCellAnchor>
  <xdr:twoCellAnchor editAs="oneCell">
    <xdr:from>
      <xdr:col>1</xdr:col>
      <xdr:colOff>68356</xdr:colOff>
      <xdr:row>2</xdr:row>
      <xdr:rowOff>138399</xdr:rowOff>
    </xdr:from>
    <xdr:to>
      <xdr:col>1</xdr:col>
      <xdr:colOff>1505857</xdr:colOff>
      <xdr:row>2</xdr:row>
      <xdr:rowOff>952500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92525DC5-AB8D-46F4-BA76-0283483DC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631" y="3091149"/>
          <a:ext cx="1437501" cy="814101"/>
        </a:xfrm>
        <a:prstGeom prst="rect">
          <a:avLst/>
        </a:prstGeom>
      </xdr:spPr>
    </xdr:pic>
    <xdr:clientData/>
  </xdr:twoCellAnchor>
  <xdr:twoCellAnchor editAs="oneCell">
    <xdr:from>
      <xdr:col>1</xdr:col>
      <xdr:colOff>21587</xdr:colOff>
      <xdr:row>3</xdr:row>
      <xdr:rowOff>163286</xdr:rowOff>
    </xdr:from>
    <xdr:to>
      <xdr:col>1</xdr:col>
      <xdr:colOff>1521278</xdr:colOff>
      <xdr:row>3</xdr:row>
      <xdr:rowOff>1034142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B0025CD-CCED-442A-A5DA-E27D8E95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862" y="4239986"/>
          <a:ext cx="1499691" cy="870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12371</xdr:colOff>
      <xdr:row>4</xdr:row>
      <xdr:rowOff>146565</xdr:rowOff>
    </xdr:from>
    <xdr:to>
      <xdr:col>1</xdr:col>
      <xdr:colOff>1521279</xdr:colOff>
      <xdr:row>4</xdr:row>
      <xdr:rowOff>1029320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29A65495-93B5-42ED-9894-6F0B3E80E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646" y="5347215"/>
          <a:ext cx="1508908" cy="882755"/>
        </a:xfrm>
        <a:prstGeom prst="rect">
          <a:avLst/>
        </a:prstGeom>
      </xdr:spPr>
    </xdr:pic>
    <xdr:clientData/>
  </xdr:twoCellAnchor>
  <xdr:twoCellAnchor editAs="oneCell">
    <xdr:from>
      <xdr:col>1</xdr:col>
      <xdr:colOff>63770</xdr:colOff>
      <xdr:row>5</xdr:row>
      <xdr:rowOff>143802</xdr:rowOff>
    </xdr:from>
    <xdr:to>
      <xdr:col>1</xdr:col>
      <xdr:colOff>1451429</xdr:colOff>
      <xdr:row>5</xdr:row>
      <xdr:rowOff>1044922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BF38954E-A18F-440F-94F6-F6A3B3363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045" y="6468402"/>
          <a:ext cx="1387659" cy="901120"/>
        </a:xfrm>
        <a:prstGeom prst="rect">
          <a:avLst/>
        </a:prstGeom>
      </xdr:spPr>
    </xdr:pic>
    <xdr:clientData/>
  </xdr:twoCellAnchor>
  <xdr:twoCellAnchor editAs="oneCell">
    <xdr:from>
      <xdr:col>1</xdr:col>
      <xdr:colOff>44135</xdr:colOff>
      <xdr:row>6</xdr:row>
      <xdr:rowOff>146827</xdr:rowOff>
    </xdr:from>
    <xdr:to>
      <xdr:col>1</xdr:col>
      <xdr:colOff>1514928</xdr:colOff>
      <xdr:row>6</xdr:row>
      <xdr:rowOff>1101038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B20FE832-3FB0-402D-9242-D56FF89C7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0410" y="7595377"/>
          <a:ext cx="1470793" cy="954211"/>
        </a:xfrm>
        <a:prstGeom prst="rect">
          <a:avLst/>
        </a:prstGeom>
      </xdr:spPr>
    </xdr:pic>
    <xdr:clientData/>
  </xdr:twoCellAnchor>
  <xdr:twoCellAnchor editAs="oneCell">
    <xdr:from>
      <xdr:col>1</xdr:col>
      <xdr:colOff>15026</xdr:colOff>
      <xdr:row>7</xdr:row>
      <xdr:rowOff>131203</xdr:rowOff>
    </xdr:from>
    <xdr:to>
      <xdr:col>1</xdr:col>
      <xdr:colOff>1521733</xdr:colOff>
      <xdr:row>8</xdr:row>
      <xdr:rowOff>569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A104B508-DA95-4618-9320-5CD8A921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1301" y="8703703"/>
          <a:ext cx="1506707" cy="993316"/>
        </a:xfrm>
        <a:prstGeom prst="rect">
          <a:avLst/>
        </a:prstGeom>
      </xdr:spPr>
    </xdr:pic>
    <xdr:clientData/>
  </xdr:twoCellAnchor>
  <xdr:twoCellAnchor editAs="oneCell">
    <xdr:from>
      <xdr:col>1</xdr:col>
      <xdr:colOff>33625</xdr:colOff>
      <xdr:row>8</xdr:row>
      <xdr:rowOff>108858</xdr:rowOff>
    </xdr:from>
    <xdr:to>
      <xdr:col>1</xdr:col>
      <xdr:colOff>1519509</xdr:colOff>
      <xdr:row>8</xdr:row>
      <xdr:rowOff>1088572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AB27330-A1F1-49C1-8073-09A2D1EBF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9900" y="10129158"/>
          <a:ext cx="1485884" cy="979714"/>
        </a:xfrm>
        <a:prstGeom prst="rect">
          <a:avLst/>
        </a:prstGeom>
      </xdr:spPr>
    </xdr:pic>
    <xdr:clientData/>
  </xdr:twoCellAnchor>
  <xdr:twoCellAnchor editAs="oneCell">
    <xdr:from>
      <xdr:col>1</xdr:col>
      <xdr:colOff>64600</xdr:colOff>
      <xdr:row>9</xdr:row>
      <xdr:rowOff>94967</xdr:rowOff>
    </xdr:from>
    <xdr:to>
      <xdr:col>1</xdr:col>
      <xdr:colOff>1522640</xdr:colOff>
      <xdr:row>9</xdr:row>
      <xdr:rowOff>1049830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E89E6A0E-10CC-4FA4-90CF-EDCA32F44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0875" y="11239217"/>
          <a:ext cx="1458040" cy="954863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10</xdr:row>
      <xdr:rowOff>98849</xdr:rowOff>
    </xdr:from>
    <xdr:to>
      <xdr:col>1</xdr:col>
      <xdr:colOff>1522640</xdr:colOff>
      <xdr:row>10</xdr:row>
      <xdr:rowOff>1093709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BE5554A6-E392-4DB0-B53A-E244A696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2963" y="12367049"/>
          <a:ext cx="1485952" cy="99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25657</xdr:colOff>
      <xdr:row>11</xdr:row>
      <xdr:rowOff>75705</xdr:rowOff>
    </xdr:from>
    <xdr:to>
      <xdr:col>1</xdr:col>
      <xdr:colOff>1521733</xdr:colOff>
      <xdr:row>11</xdr:row>
      <xdr:rowOff>1071986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ED45981A-8AFF-4897-B971-E2DF67FC9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1932" y="13467855"/>
          <a:ext cx="1496076" cy="996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SPECS\MISSES\801\ZELLERS\F97\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SPECS\TRACKING\WENDY\APPROVA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Ross%20Oct%20SC%20Bath%20POE%20quote%20commitment%200703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Mindy\BCF\Bath\20230901%20Feb%20POE%20SC\JLA%2013PC%20COASTAL%20FEB%20SHOWER%20CURTAINS-POE%20v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tar\TEMPLATE\CONS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  <sheetData sheetId="4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  <sheetName val="x-Lists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- Polyslub SC "/>
      <sheetName val="POE quote 0701"/>
      <sheetName val="Item"/>
      <sheetName val="Bessie 6.30"/>
      <sheetName val="Commitment"/>
      <sheetName val="ValueSelect"/>
      <sheetName val="Data"/>
      <sheetName val="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  <sheetName val="Transit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L12"/>
  <sheetViews>
    <sheetView tabSelected="1" zoomScaleNormal="100" workbookViewId="0">
      <pane xSplit="5" topLeftCell="AQ1" activePane="topRight" state="frozen"/>
      <selection pane="topRight" activeCell="AV4" sqref="AV4"/>
    </sheetView>
  </sheetViews>
  <sheetFormatPr defaultColWidth="9.140625" defaultRowHeight="15" x14ac:dyDescent="0.25"/>
  <cols>
    <col min="1" max="1" width="10.140625" style="1" customWidth="1"/>
    <col min="2" max="2" width="22.85546875" style="2" customWidth="1"/>
    <col min="3" max="3" width="8.42578125" style="2" hidden="1" customWidth="1"/>
    <col min="4" max="4" width="11.7109375" style="2" customWidth="1"/>
    <col min="5" max="5" width="9.140625" style="2" customWidth="1"/>
    <col min="6" max="6" width="11.28515625" style="2" customWidth="1"/>
    <col min="7" max="7" width="11.5703125" style="2" customWidth="1"/>
    <col min="8" max="8" width="15.42578125" style="2" customWidth="1"/>
    <col min="9" max="9" width="15.85546875" style="2" customWidth="1"/>
    <col min="10" max="10" width="33.140625" style="2" customWidth="1"/>
    <col min="11" max="11" width="18.140625" style="3" customWidth="1"/>
    <col min="12" max="12" width="10.85546875" style="3" customWidth="1"/>
    <col min="13" max="13" width="10.5703125" style="3" customWidth="1"/>
    <col min="14" max="14" width="11.140625" style="2" customWidth="1"/>
    <col min="15" max="15" width="9.85546875" style="2" customWidth="1"/>
    <col min="16" max="16" width="7.28515625" style="2" customWidth="1"/>
    <col min="17" max="17" width="10.28515625" style="2" customWidth="1"/>
    <col min="18" max="19" width="8.85546875" style="2" customWidth="1"/>
    <col min="20" max="20" width="8.5703125" style="5" customWidth="1"/>
    <col min="21" max="22" width="9.42578125" style="2" customWidth="1"/>
    <col min="23" max="23" width="8.140625" style="73" customWidth="1"/>
    <col min="24" max="24" width="8.7109375" style="73" customWidth="1"/>
    <col min="25" max="25" width="8.5703125" style="73" customWidth="1"/>
    <col min="26" max="26" width="8.140625" style="73" customWidth="1"/>
    <col min="27" max="27" width="8.7109375" style="73" customWidth="1"/>
    <col min="28" max="28" width="7.140625" style="73" customWidth="1"/>
    <col min="29" max="29" width="9" style="74" customWidth="1"/>
    <col min="30" max="30" width="6.28515625" style="75" customWidth="1"/>
    <col min="31" max="31" width="10" style="76" customWidth="1"/>
    <col min="32" max="32" width="10" style="74" customWidth="1"/>
    <col min="33" max="33" width="9.85546875" style="75" customWidth="1"/>
    <col min="34" max="34" width="9.5703125" style="2" customWidth="1"/>
    <col min="35" max="35" width="8.85546875" style="5" customWidth="1"/>
    <col min="36" max="36" width="13.7109375" style="2" customWidth="1"/>
    <col min="37" max="37" width="10.140625" style="4" customWidth="1"/>
    <col min="38" max="38" width="9" style="5" customWidth="1"/>
    <col min="39" max="39" width="8.42578125" style="5" customWidth="1"/>
    <col min="40" max="40" width="7.85546875" style="4" customWidth="1"/>
    <col min="41" max="41" width="10.5703125" style="5" customWidth="1"/>
    <col min="42" max="42" width="8.140625" style="4" customWidth="1"/>
    <col min="43" max="43" width="9.28515625" style="5" customWidth="1"/>
    <col min="44" max="44" width="6.140625" style="5" customWidth="1"/>
    <col min="45" max="45" width="6.140625" style="4" customWidth="1"/>
    <col min="46" max="46" width="6.140625" style="5" customWidth="1"/>
    <col min="47" max="47" width="7.85546875" style="5" customWidth="1"/>
    <col min="48" max="48" width="9.5703125" style="5" customWidth="1"/>
    <col min="49" max="49" width="7.7109375" style="5" customWidth="1"/>
    <col min="50" max="50" width="12.140625" style="5" customWidth="1"/>
    <col min="51" max="51" width="9.140625" style="2" customWidth="1"/>
    <col min="52" max="53" width="9.140625" style="2"/>
    <col min="54" max="54" width="10.28515625" style="5" bestFit="1" customWidth="1"/>
    <col min="55" max="55" width="11.42578125" style="5" bestFit="1" customWidth="1"/>
    <col min="56" max="56" width="11.85546875" style="5" customWidth="1"/>
    <col min="57" max="16384" width="9.140625" style="2"/>
  </cols>
  <sheetData>
    <row r="1" spans="1:64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2" t="s">
        <v>11</v>
      </c>
      <c r="M1" s="12" t="s">
        <v>12</v>
      </c>
      <c r="N1" s="10" t="s">
        <v>13</v>
      </c>
      <c r="O1" s="10" t="s">
        <v>14</v>
      </c>
      <c r="P1" s="7" t="s">
        <v>15</v>
      </c>
      <c r="Q1" s="7" t="s">
        <v>16</v>
      </c>
      <c r="R1" s="7" t="s">
        <v>17</v>
      </c>
      <c r="S1" s="11" t="s">
        <v>18</v>
      </c>
      <c r="T1" s="13" t="s">
        <v>19</v>
      </c>
      <c r="U1" s="14" t="s">
        <v>20</v>
      </c>
      <c r="V1" s="6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20" t="s">
        <v>32</v>
      </c>
      <c r="AH1" s="6" t="s">
        <v>33</v>
      </c>
      <c r="AI1" s="21" t="s">
        <v>34</v>
      </c>
      <c r="AJ1" s="6" t="s">
        <v>35</v>
      </c>
      <c r="AK1" s="22" t="s">
        <v>36</v>
      </c>
      <c r="AL1" s="23" t="s">
        <v>37</v>
      </c>
      <c r="AM1" s="21" t="s">
        <v>38</v>
      </c>
      <c r="AN1" s="22" t="s">
        <v>39</v>
      </c>
      <c r="AO1" s="21" t="s">
        <v>40</v>
      </c>
      <c r="AP1" s="22" t="s">
        <v>41</v>
      </c>
      <c r="AQ1" s="21" t="s">
        <v>42</v>
      </c>
      <c r="AR1" s="24" t="s">
        <v>43</v>
      </c>
      <c r="AS1" s="22" t="s">
        <v>44</v>
      </c>
      <c r="AT1" s="21" t="s">
        <v>45</v>
      </c>
      <c r="AU1" s="21" t="s">
        <v>46</v>
      </c>
      <c r="AV1" s="25" t="s">
        <v>47</v>
      </c>
      <c r="AW1" s="26" t="s">
        <v>48</v>
      </c>
      <c r="AX1" s="27" t="s">
        <v>49</v>
      </c>
      <c r="AY1" s="28" t="s">
        <v>50</v>
      </c>
      <c r="AZ1" s="26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4" s="57" customFormat="1" ht="89.1" customHeight="1" x14ac:dyDescent="0.25">
      <c r="A2" s="31">
        <v>1</v>
      </c>
      <c r="B2" s="32"/>
      <c r="C2" s="32"/>
      <c r="D2" s="33" t="s">
        <v>62</v>
      </c>
      <c r="E2" s="33" t="s">
        <v>63</v>
      </c>
      <c r="F2" s="33" t="s">
        <v>64</v>
      </c>
      <c r="G2" s="34" t="s">
        <v>65</v>
      </c>
      <c r="H2" s="35" t="s">
        <v>66</v>
      </c>
      <c r="I2" s="35" t="s">
        <v>67</v>
      </c>
      <c r="J2" s="35" t="s">
        <v>68</v>
      </c>
      <c r="K2" s="36" t="s">
        <v>69</v>
      </c>
      <c r="L2" s="36" t="s">
        <v>70</v>
      </c>
      <c r="M2" s="37" t="s">
        <v>71</v>
      </c>
      <c r="N2" s="38" t="s">
        <v>72</v>
      </c>
      <c r="O2" s="39" t="s">
        <v>73</v>
      </c>
      <c r="P2" s="32"/>
      <c r="Q2" s="40" t="s">
        <v>74</v>
      </c>
      <c r="R2" s="41"/>
      <c r="S2" s="39" t="s">
        <v>75</v>
      </c>
      <c r="T2" s="42">
        <v>3.15</v>
      </c>
      <c r="U2" s="32" t="s">
        <v>76</v>
      </c>
      <c r="V2" s="35" t="s">
        <v>77</v>
      </c>
      <c r="W2" s="43">
        <v>37</v>
      </c>
      <c r="X2" s="43">
        <v>31</v>
      </c>
      <c r="Y2" s="43">
        <v>40</v>
      </c>
      <c r="Z2" s="43">
        <v>37</v>
      </c>
      <c r="AA2" s="43">
        <v>31</v>
      </c>
      <c r="AB2" s="43">
        <v>40</v>
      </c>
      <c r="AC2" s="44">
        <v>10</v>
      </c>
      <c r="AD2" s="43">
        <v>12</v>
      </c>
      <c r="AE2" s="45">
        <f>IF(Z2="","",Z2*AA2*AB2/1000000)</f>
        <v>4.5879999999999997E-2</v>
      </c>
      <c r="AF2" s="44">
        <v>63</v>
      </c>
      <c r="AG2" s="46">
        <f>IF(AD2="","",AF2/AE2*AD2)</f>
        <v>16477.768090671318</v>
      </c>
      <c r="AH2" s="47">
        <v>2650</v>
      </c>
      <c r="AI2" s="48">
        <f>IF(ISERROR(AH2/AG2),"",AH2/AG2)</f>
        <v>0.16082275132275131</v>
      </c>
      <c r="AJ2" s="49" t="s">
        <v>78</v>
      </c>
      <c r="AK2" s="50">
        <f>11.3%+7.5%+15%</f>
        <v>0.33799999999999997</v>
      </c>
      <c r="AL2" s="48">
        <f t="shared" ref="AL2:AL12" si="0">IF(ISERROR(T2*AK2),"",T2*AK2)</f>
        <v>1.0646999999999998</v>
      </c>
      <c r="AM2" s="48">
        <f>IF(ISERROR(T2+AI2+AL2),"",T2+AI2+AL2)</f>
        <v>4.3755227513227508</v>
      </c>
      <c r="AN2" s="51">
        <v>0</v>
      </c>
      <c r="AO2" s="48">
        <f t="shared" ref="AO2:AO12" si="1">IF(ISERROR(AX2*AN2),"",AX2*AN2)</f>
        <v>0</v>
      </c>
      <c r="AP2" s="51">
        <v>0.05</v>
      </c>
      <c r="AQ2" s="48">
        <f t="shared" ref="AQ2:AQ12" si="2">IF(ISERROR(AX2*AP2),"",AX2*AP2)</f>
        <v>0.29399999999999998</v>
      </c>
      <c r="AR2" s="52">
        <v>0</v>
      </c>
      <c r="AS2" s="51">
        <v>0</v>
      </c>
      <c r="AT2" s="48">
        <f t="shared" ref="AT2:AT12" si="3">IF(ISERROR(AX2*AS2),"",AX2*AS2)</f>
        <v>0</v>
      </c>
      <c r="AU2" s="48">
        <f>IF(ISERROR(AO2+AQ2+AT2),"",AO2+AQ2+AT2)</f>
        <v>0.29399999999999998</v>
      </c>
      <c r="AV2" s="48">
        <f>IF(ISERROR(AM2+AU2),"",AM2+AU2)</f>
        <v>4.6695227513227504</v>
      </c>
      <c r="AW2" s="53">
        <f>IF(ISERROR((AX2-AV2)/AX2),"",(AX2-AV2)/AX2)</f>
        <v>0.20586347766619889</v>
      </c>
      <c r="AX2" s="54">
        <v>5.88</v>
      </c>
      <c r="AY2" s="55">
        <v>14.99</v>
      </c>
      <c r="AZ2" s="53">
        <f>IF(ISERROR((AY2-AX2)/AY2),"",(AY2-AX2)/AY2)</f>
        <v>0.60773849232821875</v>
      </c>
      <c r="BA2" s="32">
        <v>1800</v>
      </c>
      <c r="BB2" s="48">
        <f>IF(ISERROR(AV2*BA2),"",AV2*BA2)</f>
        <v>8405.1409523809507</v>
      </c>
      <c r="BC2" s="48">
        <f>IF(ISERROR(AX2*BA2),"",AX2*BA2)</f>
        <v>10584</v>
      </c>
      <c r="BD2" s="48">
        <f>IF(ISERROR(AY2*BA2),"",AY2*BA2)</f>
        <v>26982</v>
      </c>
      <c r="BE2" s="56">
        <v>6.8819999999999997</v>
      </c>
      <c r="BF2" s="32"/>
      <c r="BG2" s="32"/>
      <c r="BH2" s="32" t="s">
        <v>79</v>
      </c>
      <c r="BI2" s="32" t="s">
        <v>80</v>
      </c>
      <c r="BJ2" s="39" t="s">
        <v>81</v>
      </c>
      <c r="BL2" s="58"/>
    </row>
    <row r="3" spans="1:64" s="57" customFormat="1" ht="89.1" customHeight="1" x14ac:dyDescent="0.2">
      <c r="A3" s="31">
        <v>2</v>
      </c>
      <c r="B3" s="32"/>
      <c r="C3" s="32"/>
      <c r="D3" s="32" t="s">
        <v>82</v>
      </c>
      <c r="E3" s="33" t="s">
        <v>83</v>
      </c>
      <c r="F3" s="33" t="s">
        <v>64</v>
      </c>
      <c r="G3" s="59" t="s">
        <v>84</v>
      </c>
      <c r="H3" s="35" t="s">
        <v>85</v>
      </c>
      <c r="I3" s="35" t="s">
        <v>67</v>
      </c>
      <c r="J3" s="35" t="s">
        <v>68</v>
      </c>
      <c r="K3" s="36" t="s">
        <v>69</v>
      </c>
      <c r="L3" s="36" t="s">
        <v>70</v>
      </c>
      <c r="M3" s="37" t="s">
        <v>86</v>
      </c>
      <c r="N3" s="38" t="s">
        <v>72</v>
      </c>
      <c r="O3" s="39" t="s">
        <v>87</v>
      </c>
      <c r="P3" s="32"/>
      <c r="Q3" s="60" t="s">
        <v>88</v>
      </c>
      <c r="R3" s="41"/>
      <c r="S3" s="39" t="s">
        <v>89</v>
      </c>
      <c r="T3" s="42">
        <v>3.15</v>
      </c>
      <c r="U3" s="32" t="s">
        <v>76</v>
      </c>
      <c r="V3" s="35" t="s">
        <v>77</v>
      </c>
      <c r="W3" s="43">
        <v>37</v>
      </c>
      <c r="X3" s="43">
        <v>31</v>
      </c>
      <c r="Y3" s="43">
        <v>40</v>
      </c>
      <c r="Z3" s="43">
        <v>37</v>
      </c>
      <c r="AA3" s="43">
        <v>31</v>
      </c>
      <c r="AB3" s="43">
        <v>40</v>
      </c>
      <c r="AC3" s="44">
        <v>10</v>
      </c>
      <c r="AD3" s="43">
        <v>12</v>
      </c>
      <c r="AE3" s="45">
        <f t="shared" ref="AE3:AE12" si="4">IF(Z3="","",Z3*AA3*AB3/1000000)</f>
        <v>4.5879999999999997E-2</v>
      </c>
      <c r="AF3" s="44">
        <v>63</v>
      </c>
      <c r="AG3" s="46">
        <f t="shared" ref="AG3:AG12" si="5">IF(AD3="","",AF3/AE3*AD3)</f>
        <v>16477.768090671318</v>
      </c>
      <c r="AH3" s="47">
        <v>2650</v>
      </c>
      <c r="AI3" s="48">
        <f t="shared" ref="AI3:AI12" si="6">IF(ISERROR(AH3/AG3),"",AH3/AG3)</f>
        <v>0.16082275132275131</v>
      </c>
      <c r="AJ3" s="49" t="s">
        <v>78</v>
      </c>
      <c r="AK3" s="50">
        <f t="shared" ref="AK3:AK12" si="7">11.3%+7.5%+15%</f>
        <v>0.33799999999999997</v>
      </c>
      <c r="AL3" s="48">
        <f t="shared" si="0"/>
        <v>1.0646999999999998</v>
      </c>
      <c r="AM3" s="48">
        <f t="shared" ref="AM3:AM12" si="8">IF(ISERROR(T3+AI3+AL3),"",T3+AI3+AL3)</f>
        <v>4.3755227513227508</v>
      </c>
      <c r="AN3" s="51">
        <v>0</v>
      </c>
      <c r="AO3" s="48">
        <f t="shared" si="1"/>
        <v>0</v>
      </c>
      <c r="AP3" s="51">
        <v>0.06</v>
      </c>
      <c r="AQ3" s="48">
        <f t="shared" si="2"/>
        <v>0.3528</v>
      </c>
      <c r="AR3" s="52">
        <v>0</v>
      </c>
      <c r="AS3" s="51">
        <v>0</v>
      </c>
      <c r="AT3" s="48">
        <f t="shared" si="3"/>
        <v>0</v>
      </c>
      <c r="AU3" s="48">
        <f t="shared" ref="AU3:AU12" si="9">IF(ISERROR(AO3+AQ3+AT3),"",AO3+AQ3+AT3)</f>
        <v>0.3528</v>
      </c>
      <c r="AV3" s="48">
        <f t="shared" ref="AV3:AV12" si="10">IF(ISERROR(AM3+AU3),"",AM3+AU3)</f>
        <v>4.728322751322751</v>
      </c>
      <c r="AW3" s="61">
        <f t="shared" ref="AW3:AW12" si="11">IF(ISERROR((AX3-AV3)/AX3),"",(AX3-AV3)/AX3)</f>
        <v>0.1958634776661988</v>
      </c>
      <c r="AX3" s="54">
        <v>5.88</v>
      </c>
      <c r="AY3" s="55">
        <v>14.99</v>
      </c>
      <c r="AZ3" s="53">
        <f t="shared" ref="AZ3:AZ12" si="12">IF(ISERROR((AY3-AX3)/AY3),"",(AY3-AX3)/AY3)</f>
        <v>0.60773849232821875</v>
      </c>
      <c r="BA3" s="32">
        <v>1800</v>
      </c>
      <c r="BB3" s="48">
        <f t="shared" ref="BB3:BB12" si="13">IF(ISERROR(AV3*BA3),"",AV3*BA3)</f>
        <v>8510.9809523809527</v>
      </c>
      <c r="BC3" s="48">
        <f t="shared" ref="BC3:BC12" si="14">IF(ISERROR(AX3*BA3),"",AX3*BA3)</f>
        <v>10584</v>
      </c>
      <c r="BD3" s="48">
        <f t="shared" ref="BD3:BD12" si="15">IF(ISERROR(AY3*BA3),"",AY3*BA3)</f>
        <v>26982</v>
      </c>
      <c r="BE3" s="56">
        <v>6.8819999999999997</v>
      </c>
      <c r="BF3" s="32"/>
      <c r="BG3" s="32"/>
      <c r="BH3" s="32" t="s">
        <v>79</v>
      </c>
      <c r="BI3" s="32" t="s">
        <v>80</v>
      </c>
      <c r="BJ3" s="39" t="s">
        <v>81</v>
      </c>
    </row>
    <row r="4" spans="1:64" s="57" customFormat="1" ht="89.1" customHeight="1" x14ac:dyDescent="0.2">
      <c r="A4" s="31">
        <v>3</v>
      </c>
      <c r="B4" s="32"/>
      <c r="C4" s="32"/>
      <c r="D4" s="32" t="s">
        <v>82</v>
      </c>
      <c r="E4" s="33" t="s">
        <v>83</v>
      </c>
      <c r="F4" s="33" t="s">
        <v>64</v>
      </c>
      <c r="G4" s="59" t="s">
        <v>90</v>
      </c>
      <c r="H4" s="35" t="s">
        <v>85</v>
      </c>
      <c r="I4" s="35" t="s">
        <v>67</v>
      </c>
      <c r="J4" s="35" t="s">
        <v>91</v>
      </c>
      <c r="K4" s="36" t="s">
        <v>69</v>
      </c>
      <c r="L4" s="36" t="s">
        <v>70</v>
      </c>
      <c r="M4" s="37" t="s">
        <v>71</v>
      </c>
      <c r="N4" s="38" t="s">
        <v>72</v>
      </c>
      <c r="O4" s="39" t="s">
        <v>87</v>
      </c>
      <c r="P4" s="32"/>
      <c r="Q4" s="60" t="s">
        <v>92</v>
      </c>
      <c r="R4" s="41"/>
      <c r="S4" s="39" t="s">
        <v>89</v>
      </c>
      <c r="T4" s="42">
        <v>3.15</v>
      </c>
      <c r="U4" s="32" t="s">
        <v>76</v>
      </c>
      <c r="V4" s="35" t="s">
        <v>77</v>
      </c>
      <c r="W4" s="43">
        <v>37</v>
      </c>
      <c r="X4" s="43">
        <v>31</v>
      </c>
      <c r="Y4" s="43">
        <v>40</v>
      </c>
      <c r="Z4" s="43">
        <v>37</v>
      </c>
      <c r="AA4" s="43">
        <v>31</v>
      </c>
      <c r="AB4" s="43">
        <v>40</v>
      </c>
      <c r="AC4" s="44">
        <v>10</v>
      </c>
      <c r="AD4" s="43">
        <v>12</v>
      </c>
      <c r="AE4" s="45">
        <f t="shared" si="4"/>
        <v>4.5879999999999997E-2</v>
      </c>
      <c r="AF4" s="44">
        <v>63</v>
      </c>
      <c r="AG4" s="46">
        <f t="shared" si="5"/>
        <v>16477.768090671318</v>
      </c>
      <c r="AH4" s="47">
        <v>2650</v>
      </c>
      <c r="AI4" s="48">
        <f t="shared" si="6"/>
        <v>0.16082275132275131</v>
      </c>
      <c r="AJ4" s="49" t="s">
        <v>93</v>
      </c>
      <c r="AK4" s="50">
        <f t="shared" si="7"/>
        <v>0.33799999999999997</v>
      </c>
      <c r="AL4" s="48">
        <f t="shared" si="0"/>
        <v>1.0646999999999998</v>
      </c>
      <c r="AM4" s="48">
        <f t="shared" si="8"/>
        <v>4.3755227513227508</v>
      </c>
      <c r="AN4" s="51">
        <v>0</v>
      </c>
      <c r="AO4" s="48">
        <f t="shared" si="1"/>
        <v>0</v>
      </c>
      <c r="AP4" s="51">
        <v>0.06</v>
      </c>
      <c r="AQ4" s="48">
        <f t="shared" si="2"/>
        <v>0.3528</v>
      </c>
      <c r="AR4" s="52">
        <v>0</v>
      </c>
      <c r="AS4" s="51">
        <v>0</v>
      </c>
      <c r="AT4" s="48">
        <f t="shared" si="3"/>
        <v>0</v>
      </c>
      <c r="AU4" s="48">
        <f t="shared" si="9"/>
        <v>0.3528</v>
      </c>
      <c r="AV4" s="48">
        <f t="shared" si="10"/>
        <v>4.728322751322751</v>
      </c>
      <c r="AW4" s="61">
        <f t="shared" si="11"/>
        <v>0.1958634776661988</v>
      </c>
      <c r="AX4" s="54">
        <v>5.88</v>
      </c>
      <c r="AY4" s="55">
        <v>14.99</v>
      </c>
      <c r="AZ4" s="53">
        <f t="shared" si="12"/>
        <v>0.60773849232821875</v>
      </c>
      <c r="BA4" s="32">
        <v>1800</v>
      </c>
      <c r="BB4" s="48">
        <f t="shared" si="13"/>
        <v>8510.9809523809527</v>
      </c>
      <c r="BC4" s="48">
        <f t="shared" si="14"/>
        <v>10584</v>
      </c>
      <c r="BD4" s="48">
        <f t="shared" si="15"/>
        <v>26982</v>
      </c>
      <c r="BE4" s="56">
        <v>6.8819999999999997</v>
      </c>
      <c r="BF4" s="32"/>
      <c r="BG4" s="32"/>
      <c r="BH4" s="32" t="s">
        <v>79</v>
      </c>
      <c r="BI4" s="32" t="s">
        <v>80</v>
      </c>
      <c r="BJ4" s="39" t="s">
        <v>94</v>
      </c>
    </row>
    <row r="5" spans="1:64" s="57" customFormat="1" ht="89.1" customHeight="1" x14ac:dyDescent="0.25">
      <c r="A5" s="31">
        <v>4</v>
      </c>
      <c r="B5" s="32"/>
      <c r="C5" s="32"/>
      <c r="D5" s="33" t="s">
        <v>62</v>
      </c>
      <c r="E5" s="33" t="s">
        <v>63</v>
      </c>
      <c r="F5" s="33" t="s">
        <v>64</v>
      </c>
      <c r="G5" s="59" t="s">
        <v>95</v>
      </c>
      <c r="H5" s="35" t="s">
        <v>85</v>
      </c>
      <c r="I5" s="35" t="s">
        <v>96</v>
      </c>
      <c r="J5" s="35" t="s">
        <v>97</v>
      </c>
      <c r="K5" s="36" t="s">
        <v>69</v>
      </c>
      <c r="L5" s="36" t="s">
        <v>70</v>
      </c>
      <c r="M5" s="37" t="s">
        <v>98</v>
      </c>
      <c r="N5" s="38" t="s">
        <v>72</v>
      </c>
      <c r="O5" s="62" t="s">
        <v>99</v>
      </c>
      <c r="P5" s="32"/>
      <c r="Q5" s="40" t="s">
        <v>100</v>
      </c>
      <c r="R5" s="41"/>
      <c r="S5" s="39" t="s">
        <v>101</v>
      </c>
      <c r="T5" s="42">
        <v>3.15</v>
      </c>
      <c r="U5" s="32" t="s">
        <v>76</v>
      </c>
      <c r="V5" s="35" t="s">
        <v>102</v>
      </c>
      <c r="W5" s="43">
        <v>37</v>
      </c>
      <c r="X5" s="43">
        <v>31</v>
      </c>
      <c r="Y5" s="43">
        <v>40</v>
      </c>
      <c r="Z5" s="43">
        <v>37</v>
      </c>
      <c r="AA5" s="43">
        <v>31</v>
      </c>
      <c r="AB5" s="43">
        <v>40</v>
      </c>
      <c r="AC5" s="44">
        <v>10</v>
      </c>
      <c r="AD5" s="43">
        <v>12</v>
      </c>
      <c r="AE5" s="45">
        <f t="shared" si="4"/>
        <v>4.5879999999999997E-2</v>
      </c>
      <c r="AF5" s="44">
        <v>63</v>
      </c>
      <c r="AG5" s="46">
        <f t="shared" si="5"/>
        <v>16477.768090671318</v>
      </c>
      <c r="AH5" s="47">
        <v>2650</v>
      </c>
      <c r="AI5" s="48">
        <f t="shared" si="6"/>
        <v>0.16082275132275131</v>
      </c>
      <c r="AJ5" s="49" t="s">
        <v>103</v>
      </c>
      <c r="AK5" s="50">
        <f t="shared" si="7"/>
        <v>0.33799999999999997</v>
      </c>
      <c r="AL5" s="48">
        <f t="shared" si="0"/>
        <v>1.0646999999999998</v>
      </c>
      <c r="AM5" s="48">
        <f t="shared" si="8"/>
        <v>4.3755227513227508</v>
      </c>
      <c r="AN5" s="51">
        <v>0</v>
      </c>
      <c r="AO5" s="48">
        <f t="shared" si="1"/>
        <v>0</v>
      </c>
      <c r="AP5" s="51">
        <v>0.05</v>
      </c>
      <c r="AQ5" s="48">
        <f t="shared" si="2"/>
        <v>0.29399999999999998</v>
      </c>
      <c r="AR5" s="52">
        <v>0</v>
      </c>
      <c r="AS5" s="51">
        <v>0</v>
      </c>
      <c r="AT5" s="48">
        <f t="shared" si="3"/>
        <v>0</v>
      </c>
      <c r="AU5" s="48">
        <f t="shared" si="9"/>
        <v>0.29399999999999998</v>
      </c>
      <c r="AV5" s="48">
        <f t="shared" si="10"/>
        <v>4.6695227513227504</v>
      </c>
      <c r="AW5" s="53">
        <f t="shared" si="11"/>
        <v>0.20586347766619889</v>
      </c>
      <c r="AX5" s="54">
        <v>5.88</v>
      </c>
      <c r="AY5" s="55">
        <v>14.99</v>
      </c>
      <c r="AZ5" s="53">
        <f t="shared" si="12"/>
        <v>0.60773849232821875</v>
      </c>
      <c r="BA5" s="32">
        <v>1800</v>
      </c>
      <c r="BB5" s="48">
        <f t="shared" si="13"/>
        <v>8405.1409523809507</v>
      </c>
      <c r="BC5" s="48">
        <f t="shared" si="14"/>
        <v>10584</v>
      </c>
      <c r="BD5" s="48">
        <f t="shared" si="15"/>
        <v>26982</v>
      </c>
      <c r="BE5" s="56">
        <v>6.8819999999999997</v>
      </c>
      <c r="BF5" s="32"/>
      <c r="BG5" s="32"/>
      <c r="BH5" s="32" t="s">
        <v>79</v>
      </c>
      <c r="BI5" s="32" t="s">
        <v>80</v>
      </c>
      <c r="BJ5" s="39" t="s">
        <v>81</v>
      </c>
    </row>
    <row r="6" spans="1:64" s="57" customFormat="1" ht="89.1" customHeight="1" x14ac:dyDescent="0.2">
      <c r="A6" s="31">
        <v>5</v>
      </c>
      <c r="B6" s="32"/>
      <c r="C6" s="32"/>
      <c r="D6" s="63"/>
      <c r="E6" s="32"/>
      <c r="F6" s="33" t="s">
        <v>64</v>
      </c>
      <c r="G6" s="34" t="s">
        <v>104</v>
      </c>
      <c r="H6" s="35" t="s">
        <v>105</v>
      </c>
      <c r="I6" s="35" t="s">
        <v>67</v>
      </c>
      <c r="J6" s="35" t="s">
        <v>106</v>
      </c>
      <c r="K6" s="36" t="s">
        <v>107</v>
      </c>
      <c r="L6" s="36" t="s">
        <v>70</v>
      </c>
      <c r="M6" s="37" t="s">
        <v>108</v>
      </c>
      <c r="N6" s="38" t="s">
        <v>109</v>
      </c>
      <c r="O6" s="62" t="s">
        <v>110</v>
      </c>
      <c r="P6" s="32"/>
      <c r="Q6" s="64" t="s">
        <v>111</v>
      </c>
      <c r="R6" s="41"/>
      <c r="S6" s="39" t="s">
        <v>112</v>
      </c>
      <c r="T6" s="42">
        <v>3.15</v>
      </c>
      <c r="U6" s="32" t="s">
        <v>76</v>
      </c>
      <c r="V6" s="35" t="s">
        <v>77</v>
      </c>
      <c r="W6" s="43">
        <v>37</v>
      </c>
      <c r="X6" s="43">
        <v>31</v>
      </c>
      <c r="Y6" s="43">
        <v>40</v>
      </c>
      <c r="Z6" s="43">
        <v>37</v>
      </c>
      <c r="AA6" s="43">
        <v>31</v>
      </c>
      <c r="AB6" s="43">
        <v>40</v>
      </c>
      <c r="AC6" s="44">
        <v>10</v>
      </c>
      <c r="AD6" s="43">
        <v>12</v>
      </c>
      <c r="AE6" s="45">
        <f t="shared" si="4"/>
        <v>4.5879999999999997E-2</v>
      </c>
      <c r="AF6" s="44">
        <v>63</v>
      </c>
      <c r="AG6" s="46">
        <f t="shared" si="5"/>
        <v>16477.768090671318</v>
      </c>
      <c r="AH6" s="47">
        <v>2650</v>
      </c>
      <c r="AI6" s="48">
        <f t="shared" si="6"/>
        <v>0.16082275132275131</v>
      </c>
      <c r="AJ6" s="49" t="s">
        <v>113</v>
      </c>
      <c r="AK6" s="50">
        <f t="shared" si="7"/>
        <v>0.33799999999999997</v>
      </c>
      <c r="AL6" s="48">
        <f t="shared" si="0"/>
        <v>1.0646999999999998</v>
      </c>
      <c r="AM6" s="48">
        <f t="shared" si="8"/>
        <v>4.3755227513227508</v>
      </c>
      <c r="AN6" s="51">
        <v>0</v>
      </c>
      <c r="AO6" s="48">
        <f t="shared" si="1"/>
        <v>0</v>
      </c>
      <c r="AP6" s="51">
        <v>0</v>
      </c>
      <c r="AQ6" s="48">
        <f t="shared" si="2"/>
        <v>0</v>
      </c>
      <c r="AR6" s="52">
        <v>0</v>
      </c>
      <c r="AS6" s="51">
        <v>0</v>
      </c>
      <c r="AT6" s="48">
        <f t="shared" si="3"/>
        <v>0</v>
      </c>
      <c r="AU6" s="48">
        <f t="shared" si="9"/>
        <v>0</v>
      </c>
      <c r="AV6" s="48">
        <f t="shared" si="10"/>
        <v>4.3755227513227508</v>
      </c>
      <c r="AW6" s="53">
        <f t="shared" si="11"/>
        <v>0.21019444921972008</v>
      </c>
      <c r="AX6" s="54">
        <v>5.54</v>
      </c>
      <c r="AY6" s="55">
        <v>12.99</v>
      </c>
      <c r="AZ6" s="53">
        <f t="shared" si="12"/>
        <v>0.57351809083910699</v>
      </c>
      <c r="BA6" s="32">
        <v>1800</v>
      </c>
      <c r="BB6" s="48">
        <f t="shared" si="13"/>
        <v>7875.9409523809518</v>
      </c>
      <c r="BC6" s="48">
        <f t="shared" si="14"/>
        <v>9972</v>
      </c>
      <c r="BD6" s="48">
        <f t="shared" si="15"/>
        <v>23382</v>
      </c>
      <c r="BE6" s="56">
        <v>6.8819999999999997</v>
      </c>
      <c r="BF6" s="32"/>
      <c r="BG6" s="32"/>
      <c r="BH6" s="32" t="s">
        <v>79</v>
      </c>
      <c r="BI6" s="32" t="s">
        <v>80</v>
      </c>
      <c r="BJ6" s="39" t="s">
        <v>114</v>
      </c>
    </row>
    <row r="7" spans="1:64" s="57" customFormat="1" ht="89.1" customHeight="1" x14ac:dyDescent="0.2">
      <c r="A7" s="31">
        <v>6</v>
      </c>
      <c r="B7" s="32"/>
      <c r="C7" s="32"/>
      <c r="D7" s="63"/>
      <c r="E7" s="32"/>
      <c r="F7" s="33" t="s">
        <v>64</v>
      </c>
      <c r="G7" s="34" t="s">
        <v>115</v>
      </c>
      <c r="H7" s="35" t="s">
        <v>85</v>
      </c>
      <c r="I7" s="35" t="s">
        <v>67</v>
      </c>
      <c r="J7" s="35" t="s">
        <v>116</v>
      </c>
      <c r="K7" s="36" t="s">
        <v>117</v>
      </c>
      <c r="L7" s="36" t="s">
        <v>70</v>
      </c>
      <c r="M7" s="37" t="s">
        <v>118</v>
      </c>
      <c r="N7" s="38" t="s">
        <v>109</v>
      </c>
      <c r="O7" s="62" t="s">
        <v>119</v>
      </c>
      <c r="P7" s="32"/>
      <c r="Q7" s="64" t="s">
        <v>120</v>
      </c>
      <c r="R7" s="41"/>
      <c r="S7" s="39" t="s">
        <v>89</v>
      </c>
      <c r="T7" s="42">
        <v>3.15</v>
      </c>
      <c r="U7" s="32" t="s">
        <v>76</v>
      </c>
      <c r="V7" s="35" t="s">
        <v>121</v>
      </c>
      <c r="W7" s="43">
        <v>37</v>
      </c>
      <c r="X7" s="43">
        <v>31</v>
      </c>
      <c r="Y7" s="43">
        <v>40</v>
      </c>
      <c r="Z7" s="43">
        <v>37</v>
      </c>
      <c r="AA7" s="43">
        <v>31</v>
      </c>
      <c r="AB7" s="43">
        <v>40</v>
      </c>
      <c r="AC7" s="44">
        <v>10</v>
      </c>
      <c r="AD7" s="43">
        <v>12</v>
      </c>
      <c r="AE7" s="45">
        <f t="shared" si="4"/>
        <v>4.5879999999999997E-2</v>
      </c>
      <c r="AF7" s="44">
        <v>63</v>
      </c>
      <c r="AG7" s="46">
        <f t="shared" si="5"/>
        <v>16477.768090671318</v>
      </c>
      <c r="AH7" s="47">
        <v>2650</v>
      </c>
      <c r="AI7" s="48">
        <f t="shared" si="6"/>
        <v>0.16082275132275131</v>
      </c>
      <c r="AJ7" s="49" t="s">
        <v>78</v>
      </c>
      <c r="AK7" s="50">
        <f t="shared" si="7"/>
        <v>0.33799999999999997</v>
      </c>
      <c r="AL7" s="48">
        <f t="shared" si="0"/>
        <v>1.0646999999999998</v>
      </c>
      <c r="AM7" s="48">
        <f t="shared" si="8"/>
        <v>4.3755227513227508</v>
      </c>
      <c r="AN7" s="51">
        <v>0</v>
      </c>
      <c r="AO7" s="48">
        <f t="shared" si="1"/>
        <v>0</v>
      </c>
      <c r="AP7" s="51">
        <v>0</v>
      </c>
      <c r="AQ7" s="48">
        <f t="shared" si="2"/>
        <v>0</v>
      </c>
      <c r="AR7" s="52">
        <v>0</v>
      </c>
      <c r="AS7" s="51">
        <v>0</v>
      </c>
      <c r="AT7" s="48">
        <f t="shared" si="3"/>
        <v>0</v>
      </c>
      <c r="AU7" s="48">
        <f t="shared" si="9"/>
        <v>0</v>
      </c>
      <c r="AV7" s="48">
        <f t="shared" si="10"/>
        <v>4.3755227513227508</v>
      </c>
      <c r="AW7" s="53">
        <f t="shared" si="11"/>
        <v>0.21019444921972008</v>
      </c>
      <c r="AX7" s="54">
        <v>5.54</v>
      </c>
      <c r="AY7" s="55">
        <v>12.99</v>
      </c>
      <c r="AZ7" s="53">
        <f t="shared" si="12"/>
        <v>0.57351809083910699</v>
      </c>
      <c r="BA7" s="32">
        <v>1800</v>
      </c>
      <c r="BB7" s="48">
        <f t="shared" si="13"/>
        <v>7875.9409523809518</v>
      </c>
      <c r="BC7" s="48">
        <f t="shared" si="14"/>
        <v>9972</v>
      </c>
      <c r="BD7" s="48">
        <f t="shared" si="15"/>
        <v>23382</v>
      </c>
      <c r="BE7" s="56">
        <v>6.8819999999999997</v>
      </c>
      <c r="BF7" s="32"/>
      <c r="BG7" s="32"/>
      <c r="BH7" s="32" t="s">
        <v>79</v>
      </c>
      <c r="BI7" s="32" t="s">
        <v>80</v>
      </c>
      <c r="BJ7" s="39" t="s">
        <v>94</v>
      </c>
    </row>
    <row r="8" spans="1:64" s="57" customFormat="1" ht="89.1" customHeight="1" x14ac:dyDescent="0.2">
      <c r="A8" s="31">
        <v>7</v>
      </c>
      <c r="B8" s="32"/>
      <c r="C8" s="32"/>
      <c r="D8" s="63"/>
      <c r="E8" s="32"/>
      <c r="F8" s="33" t="s">
        <v>64</v>
      </c>
      <c r="G8" s="59" t="s">
        <v>122</v>
      </c>
      <c r="H8" s="35" t="s">
        <v>85</v>
      </c>
      <c r="I8" s="35" t="s">
        <v>67</v>
      </c>
      <c r="J8" s="35" t="s">
        <v>68</v>
      </c>
      <c r="K8" s="36" t="s">
        <v>123</v>
      </c>
      <c r="L8" s="36" t="s">
        <v>70</v>
      </c>
      <c r="M8" s="37" t="s">
        <v>98</v>
      </c>
      <c r="N8" s="38" t="s">
        <v>72</v>
      </c>
      <c r="O8" s="39" t="s">
        <v>124</v>
      </c>
      <c r="P8" s="32"/>
      <c r="Q8" s="64" t="s">
        <v>125</v>
      </c>
      <c r="R8" s="41"/>
      <c r="S8" s="39" t="s">
        <v>89</v>
      </c>
      <c r="T8" s="42">
        <v>3.15</v>
      </c>
      <c r="U8" s="32" t="s">
        <v>76</v>
      </c>
      <c r="V8" s="35" t="s">
        <v>77</v>
      </c>
      <c r="W8" s="43">
        <v>37</v>
      </c>
      <c r="X8" s="43">
        <v>31</v>
      </c>
      <c r="Y8" s="43">
        <v>40</v>
      </c>
      <c r="Z8" s="43">
        <v>37</v>
      </c>
      <c r="AA8" s="43">
        <v>31</v>
      </c>
      <c r="AB8" s="43">
        <v>40</v>
      </c>
      <c r="AC8" s="44">
        <v>10</v>
      </c>
      <c r="AD8" s="43">
        <v>12</v>
      </c>
      <c r="AE8" s="45">
        <f t="shared" si="4"/>
        <v>4.5879999999999997E-2</v>
      </c>
      <c r="AF8" s="44">
        <v>63</v>
      </c>
      <c r="AG8" s="46">
        <f t="shared" si="5"/>
        <v>16477.768090671318</v>
      </c>
      <c r="AH8" s="47">
        <v>2650</v>
      </c>
      <c r="AI8" s="48">
        <f t="shared" si="6"/>
        <v>0.16082275132275131</v>
      </c>
      <c r="AJ8" s="49" t="s">
        <v>78</v>
      </c>
      <c r="AK8" s="50">
        <f t="shared" si="7"/>
        <v>0.33799999999999997</v>
      </c>
      <c r="AL8" s="48">
        <f t="shared" si="0"/>
        <v>1.0646999999999998</v>
      </c>
      <c r="AM8" s="48">
        <f t="shared" si="8"/>
        <v>4.3755227513227508</v>
      </c>
      <c r="AN8" s="51">
        <v>0</v>
      </c>
      <c r="AO8" s="48">
        <f t="shared" si="1"/>
        <v>0</v>
      </c>
      <c r="AP8" s="51">
        <v>0</v>
      </c>
      <c r="AQ8" s="48">
        <f t="shared" si="2"/>
        <v>0</v>
      </c>
      <c r="AR8" s="52">
        <v>0</v>
      </c>
      <c r="AS8" s="51">
        <v>0</v>
      </c>
      <c r="AT8" s="48">
        <f t="shared" si="3"/>
        <v>0</v>
      </c>
      <c r="AU8" s="48">
        <f t="shared" si="9"/>
        <v>0</v>
      </c>
      <c r="AV8" s="48">
        <f t="shared" si="10"/>
        <v>4.3755227513227508</v>
      </c>
      <c r="AW8" s="53">
        <f t="shared" si="11"/>
        <v>0.21019444921972008</v>
      </c>
      <c r="AX8" s="54">
        <v>5.54</v>
      </c>
      <c r="AY8" s="55">
        <v>12.99</v>
      </c>
      <c r="AZ8" s="53">
        <f t="shared" si="12"/>
        <v>0.57351809083910699</v>
      </c>
      <c r="BA8" s="32">
        <v>1800</v>
      </c>
      <c r="BB8" s="48">
        <f t="shared" si="13"/>
        <v>7875.9409523809518</v>
      </c>
      <c r="BC8" s="48">
        <f t="shared" si="14"/>
        <v>9972</v>
      </c>
      <c r="BD8" s="48">
        <f t="shared" si="15"/>
        <v>23382</v>
      </c>
      <c r="BE8" s="56">
        <v>6.8819999999999997</v>
      </c>
      <c r="BF8" s="32"/>
      <c r="BG8" s="32"/>
      <c r="BH8" s="32" t="s">
        <v>79</v>
      </c>
      <c r="BI8" s="32" t="s">
        <v>80</v>
      </c>
      <c r="BJ8" s="39" t="s">
        <v>81</v>
      </c>
    </row>
    <row r="9" spans="1:64" s="72" customFormat="1" ht="89.1" customHeight="1" x14ac:dyDescent="0.2">
      <c r="A9" s="65">
        <v>8</v>
      </c>
      <c r="B9" s="33"/>
      <c r="C9" s="33"/>
      <c r="D9" s="63"/>
      <c r="E9" s="32"/>
      <c r="F9" s="33" t="s">
        <v>64</v>
      </c>
      <c r="G9" s="35" t="s">
        <v>126</v>
      </c>
      <c r="H9" s="35" t="s">
        <v>127</v>
      </c>
      <c r="I9" s="35" t="s">
        <v>128</v>
      </c>
      <c r="J9" s="35" t="s">
        <v>129</v>
      </c>
      <c r="K9" s="36" t="s">
        <v>69</v>
      </c>
      <c r="L9" s="36" t="s">
        <v>70</v>
      </c>
      <c r="M9" s="66" t="s">
        <v>130</v>
      </c>
      <c r="N9" s="38" t="s">
        <v>72</v>
      </c>
      <c r="O9" s="62" t="s">
        <v>119</v>
      </c>
      <c r="P9" s="33"/>
      <c r="Q9" s="64" t="s">
        <v>131</v>
      </c>
      <c r="R9" s="33"/>
      <c r="S9" s="39" t="s">
        <v>89</v>
      </c>
      <c r="T9" s="42">
        <v>2.4</v>
      </c>
      <c r="U9" s="32" t="s">
        <v>76</v>
      </c>
      <c r="V9" s="35" t="s">
        <v>132</v>
      </c>
      <c r="W9" s="43">
        <v>61</v>
      </c>
      <c r="X9" s="43">
        <v>37</v>
      </c>
      <c r="Y9" s="43">
        <v>29</v>
      </c>
      <c r="Z9" s="43">
        <v>61</v>
      </c>
      <c r="AA9" s="43">
        <v>37</v>
      </c>
      <c r="AB9" s="43">
        <v>29</v>
      </c>
      <c r="AC9" s="44">
        <v>10</v>
      </c>
      <c r="AD9" s="43">
        <v>24</v>
      </c>
      <c r="AE9" s="45">
        <f t="shared" si="4"/>
        <v>6.5452999999999997E-2</v>
      </c>
      <c r="AF9" s="44">
        <v>63</v>
      </c>
      <c r="AG9" s="46">
        <f t="shared" si="5"/>
        <v>23100.545429544865</v>
      </c>
      <c r="AH9" s="47">
        <v>2650</v>
      </c>
      <c r="AI9" s="48">
        <f t="shared" si="6"/>
        <v>0.11471590608465608</v>
      </c>
      <c r="AJ9" s="49" t="s">
        <v>93</v>
      </c>
      <c r="AK9" s="50">
        <f t="shared" si="7"/>
        <v>0.33799999999999997</v>
      </c>
      <c r="AL9" s="48">
        <f t="shared" si="0"/>
        <v>0.81119999999999992</v>
      </c>
      <c r="AM9" s="48">
        <f t="shared" si="8"/>
        <v>3.3259159060846559</v>
      </c>
      <c r="AN9" s="67">
        <v>0</v>
      </c>
      <c r="AO9" s="68">
        <f t="shared" si="1"/>
        <v>0</v>
      </c>
      <c r="AP9" s="67">
        <v>0</v>
      </c>
      <c r="AQ9" s="68">
        <f t="shared" si="2"/>
        <v>0</v>
      </c>
      <c r="AR9" s="52">
        <v>0</v>
      </c>
      <c r="AS9" s="51">
        <v>0</v>
      </c>
      <c r="AT9" s="68">
        <f t="shared" si="3"/>
        <v>0</v>
      </c>
      <c r="AU9" s="68">
        <f t="shared" si="9"/>
        <v>0</v>
      </c>
      <c r="AV9" s="48">
        <f t="shared" si="10"/>
        <v>3.3259159060846559</v>
      </c>
      <c r="AW9" s="69">
        <f t="shared" si="11"/>
        <v>0.22832577585042779</v>
      </c>
      <c r="AX9" s="70">
        <v>4.3099999999999996</v>
      </c>
      <c r="AY9" s="71">
        <v>11.99</v>
      </c>
      <c r="AZ9" s="69">
        <f t="shared" si="12"/>
        <v>0.64053377814845713</v>
      </c>
      <c r="BA9" s="32">
        <v>1800</v>
      </c>
      <c r="BB9" s="48">
        <f t="shared" si="13"/>
        <v>5986.6486309523807</v>
      </c>
      <c r="BC9" s="68">
        <f t="shared" si="14"/>
        <v>7757.9999999999991</v>
      </c>
      <c r="BD9" s="68">
        <f t="shared" si="15"/>
        <v>21582</v>
      </c>
      <c r="BE9" s="56">
        <v>4.9089999999999998</v>
      </c>
      <c r="BF9" s="33"/>
      <c r="BG9" s="33"/>
      <c r="BH9" s="32" t="s">
        <v>79</v>
      </c>
      <c r="BI9" s="32" t="s">
        <v>80</v>
      </c>
      <c r="BJ9" s="39" t="s">
        <v>81</v>
      </c>
    </row>
    <row r="10" spans="1:64" s="72" customFormat="1" ht="89.1" customHeight="1" x14ac:dyDescent="0.2">
      <c r="A10" s="65">
        <v>9</v>
      </c>
      <c r="B10" s="33"/>
      <c r="C10" s="33"/>
      <c r="D10" s="63"/>
      <c r="E10" s="32"/>
      <c r="F10" s="33" t="s">
        <v>64</v>
      </c>
      <c r="G10" s="35" t="s">
        <v>133</v>
      </c>
      <c r="H10" s="35" t="s">
        <v>134</v>
      </c>
      <c r="I10" s="35" t="s">
        <v>128</v>
      </c>
      <c r="J10" s="35" t="s">
        <v>135</v>
      </c>
      <c r="K10" s="36" t="s">
        <v>69</v>
      </c>
      <c r="L10" s="36" t="s">
        <v>136</v>
      </c>
      <c r="M10" s="66" t="s">
        <v>137</v>
      </c>
      <c r="N10" s="38" t="s">
        <v>72</v>
      </c>
      <c r="O10" s="62" t="s">
        <v>138</v>
      </c>
      <c r="P10" s="33"/>
      <c r="Q10" s="64" t="s">
        <v>139</v>
      </c>
      <c r="R10" s="33"/>
      <c r="S10" s="39" t="s">
        <v>75</v>
      </c>
      <c r="T10" s="42">
        <v>2.4</v>
      </c>
      <c r="U10" s="32" t="s">
        <v>76</v>
      </c>
      <c r="V10" s="35" t="s">
        <v>140</v>
      </c>
      <c r="W10" s="43">
        <v>61</v>
      </c>
      <c r="X10" s="43">
        <v>37</v>
      </c>
      <c r="Y10" s="43">
        <v>29</v>
      </c>
      <c r="Z10" s="43">
        <v>61</v>
      </c>
      <c r="AA10" s="43">
        <v>37</v>
      </c>
      <c r="AB10" s="43">
        <v>29</v>
      </c>
      <c r="AC10" s="44">
        <v>10</v>
      </c>
      <c r="AD10" s="43">
        <v>24</v>
      </c>
      <c r="AE10" s="45">
        <f t="shared" si="4"/>
        <v>6.5452999999999997E-2</v>
      </c>
      <c r="AF10" s="44">
        <v>63</v>
      </c>
      <c r="AG10" s="46">
        <f t="shared" si="5"/>
        <v>23100.545429544865</v>
      </c>
      <c r="AH10" s="47">
        <v>2650</v>
      </c>
      <c r="AI10" s="48">
        <f t="shared" si="6"/>
        <v>0.11471590608465608</v>
      </c>
      <c r="AJ10" s="49" t="s">
        <v>103</v>
      </c>
      <c r="AK10" s="50">
        <f t="shared" si="7"/>
        <v>0.33799999999999997</v>
      </c>
      <c r="AL10" s="48">
        <f t="shared" si="0"/>
        <v>0.81119999999999992</v>
      </c>
      <c r="AM10" s="48">
        <f t="shared" si="8"/>
        <v>3.3259159060846559</v>
      </c>
      <c r="AN10" s="67">
        <v>0</v>
      </c>
      <c r="AO10" s="68">
        <f t="shared" si="1"/>
        <v>0</v>
      </c>
      <c r="AP10" s="67">
        <v>0</v>
      </c>
      <c r="AQ10" s="68">
        <f t="shared" si="2"/>
        <v>0</v>
      </c>
      <c r="AR10" s="52">
        <v>0</v>
      </c>
      <c r="AS10" s="51">
        <v>0</v>
      </c>
      <c r="AT10" s="68">
        <f t="shared" si="3"/>
        <v>0</v>
      </c>
      <c r="AU10" s="68">
        <f t="shared" si="9"/>
        <v>0</v>
      </c>
      <c r="AV10" s="48">
        <f t="shared" si="10"/>
        <v>3.3259159060846559</v>
      </c>
      <c r="AW10" s="69">
        <f t="shared" si="11"/>
        <v>0.22832577585042779</v>
      </c>
      <c r="AX10" s="70">
        <v>4.3099999999999996</v>
      </c>
      <c r="AY10" s="71">
        <v>11.99</v>
      </c>
      <c r="AZ10" s="69">
        <f t="shared" si="12"/>
        <v>0.64053377814845713</v>
      </c>
      <c r="BA10" s="32">
        <v>1800</v>
      </c>
      <c r="BB10" s="48">
        <f t="shared" si="13"/>
        <v>5986.6486309523807</v>
      </c>
      <c r="BC10" s="68">
        <f t="shared" si="14"/>
        <v>7757.9999999999991</v>
      </c>
      <c r="BD10" s="68">
        <f t="shared" si="15"/>
        <v>21582</v>
      </c>
      <c r="BE10" s="56">
        <v>4.9089999999999998</v>
      </c>
      <c r="BF10" s="33"/>
      <c r="BG10" s="33"/>
      <c r="BH10" s="32" t="s">
        <v>79</v>
      </c>
      <c r="BI10" s="32" t="s">
        <v>80</v>
      </c>
      <c r="BJ10" s="39" t="s">
        <v>81</v>
      </c>
    </row>
    <row r="11" spans="1:64" s="72" customFormat="1" ht="89.1" customHeight="1" x14ac:dyDescent="0.2">
      <c r="A11" s="65">
        <v>10</v>
      </c>
      <c r="B11" s="33"/>
      <c r="C11" s="33"/>
      <c r="D11" s="63"/>
      <c r="E11" s="32"/>
      <c r="F11" s="33" t="s">
        <v>64</v>
      </c>
      <c r="G11" s="35" t="s">
        <v>141</v>
      </c>
      <c r="H11" s="35" t="s">
        <v>134</v>
      </c>
      <c r="I11" s="35" t="s">
        <v>128</v>
      </c>
      <c r="J11" s="35" t="s">
        <v>142</v>
      </c>
      <c r="K11" s="36" t="s">
        <v>69</v>
      </c>
      <c r="L11" s="36" t="s">
        <v>143</v>
      </c>
      <c r="M11" s="66" t="s">
        <v>130</v>
      </c>
      <c r="N11" s="38" t="s">
        <v>72</v>
      </c>
      <c r="O11" s="62" t="s">
        <v>144</v>
      </c>
      <c r="P11" s="33"/>
      <c r="Q11" s="64" t="s">
        <v>145</v>
      </c>
      <c r="R11" s="33"/>
      <c r="S11" s="39" t="s">
        <v>89</v>
      </c>
      <c r="T11" s="42">
        <v>2.4</v>
      </c>
      <c r="U11" s="32" t="s">
        <v>76</v>
      </c>
      <c r="V11" s="35" t="s">
        <v>146</v>
      </c>
      <c r="W11" s="43">
        <v>61</v>
      </c>
      <c r="X11" s="43">
        <v>37</v>
      </c>
      <c r="Y11" s="43">
        <v>29</v>
      </c>
      <c r="Z11" s="43">
        <v>61</v>
      </c>
      <c r="AA11" s="43">
        <v>37</v>
      </c>
      <c r="AB11" s="43">
        <v>29</v>
      </c>
      <c r="AC11" s="44">
        <v>10</v>
      </c>
      <c r="AD11" s="43">
        <v>24</v>
      </c>
      <c r="AE11" s="45">
        <f t="shared" si="4"/>
        <v>6.5452999999999997E-2</v>
      </c>
      <c r="AF11" s="44">
        <v>63</v>
      </c>
      <c r="AG11" s="46">
        <f t="shared" si="5"/>
        <v>23100.545429544865</v>
      </c>
      <c r="AH11" s="47">
        <v>2650</v>
      </c>
      <c r="AI11" s="48">
        <f t="shared" si="6"/>
        <v>0.11471590608465608</v>
      </c>
      <c r="AJ11" s="49" t="s">
        <v>78</v>
      </c>
      <c r="AK11" s="50">
        <f t="shared" si="7"/>
        <v>0.33799999999999997</v>
      </c>
      <c r="AL11" s="48">
        <f t="shared" si="0"/>
        <v>0.81119999999999992</v>
      </c>
      <c r="AM11" s="48">
        <f t="shared" si="8"/>
        <v>3.3259159060846559</v>
      </c>
      <c r="AN11" s="67">
        <v>0</v>
      </c>
      <c r="AO11" s="68">
        <f t="shared" si="1"/>
        <v>0</v>
      </c>
      <c r="AP11" s="67">
        <v>0</v>
      </c>
      <c r="AQ11" s="68">
        <f t="shared" si="2"/>
        <v>0</v>
      </c>
      <c r="AR11" s="52">
        <v>0</v>
      </c>
      <c r="AS11" s="51">
        <v>0</v>
      </c>
      <c r="AT11" s="68">
        <f t="shared" si="3"/>
        <v>0</v>
      </c>
      <c r="AU11" s="68">
        <f t="shared" si="9"/>
        <v>0</v>
      </c>
      <c r="AV11" s="48">
        <f t="shared" si="10"/>
        <v>3.3259159060846559</v>
      </c>
      <c r="AW11" s="69">
        <f t="shared" si="11"/>
        <v>0.22832577585042779</v>
      </c>
      <c r="AX11" s="70">
        <v>4.3099999999999996</v>
      </c>
      <c r="AY11" s="71">
        <v>11.99</v>
      </c>
      <c r="AZ11" s="69">
        <f t="shared" si="12"/>
        <v>0.64053377814845713</v>
      </c>
      <c r="BA11" s="32">
        <v>1800</v>
      </c>
      <c r="BB11" s="48">
        <f t="shared" si="13"/>
        <v>5986.6486309523807</v>
      </c>
      <c r="BC11" s="68">
        <f t="shared" si="14"/>
        <v>7757.9999999999991</v>
      </c>
      <c r="BD11" s="68">
        <f t="shared" si="15"/>
        <v>21582</v>
      </c>
      <c r="BE11" s="56">
        <v>4.9089999999999998</v>
      </c>
      <c r="BF11" s="33"/>
      <c r="BG11" s="33"/>
      <c r="BH11" s="32" t="s">
        <v>79</v>
      </c>
      <c r="BI11" s="32" t="s">
        <v>80</v>
      </c>
      <c r="BJ11" s="39" t="s">
        <v>81</v>
      </c>
    </row>
    <row r="12" spans="1:64" s="72" customFormat="1" ht="89.1" customHeight="1" x14ac:dyDescent="0.25">
      <c r="A12" s="65">
        <v>11</v>
      </c>
      <c r="B12" s="33"/>
      <c r="C12" s="33"/>
      <c r="D12" s="33" t="s">
        <v>62</v>
      </c>
      <c r="E12" s="33" t="s">
        <v>63</v>
      </c>
      <c r="F12" s="33" t="s">
        <v>64</v>
      </c>
      <c r="G12" s="35" t="s">
        <v>147</v>
      </c>
      <c r="H12" s="35" t="s">
        <v>127</v>
      </c>
      <c r="I12" s="35" t="s">
        <v>148</v>
      </c>
      <c r="J12" s="35" t="s">
        <v>135</v>
      </c>
      <c r="K12" s="36" t="s">
        <v>149</v>
      </c>
      <c r="L12" s="36" t="s">
        <v>143</v>
      </c>
      <c r="M12" s="66" t="s">
        <v>137</v>
      </c>
      <c r="N12" s="38" t="s">
        <v>72</v>
      </c>
      <c r="O12" s="62" t="s">
        <v>119</v>
      </c>
      <c r="P12" s="33"/>
      <c r="Q12" s="40" t="s">
        <v>150</v>
      </c>
      <c r="R12" s="33"/>
      <c r="S12" s="39" t="s">
        <v>89</v>
      </c>
      <c r="T12" s="42">
        <v>2.4</v>
      </c>
      <c r="U12" s="32" t="s">
        <v>76</v>
      </c>
      <c r="V12" s="35" t="s">
        <v>140</v>
      </c>
      <c r="W12" s="43">
        <v>61</v>
      </c>
      <c r="X12" s="43">
        <v>37</v>
      </c>
      <c r="Y12" s="43">
        <v>29</v>
      </c>
      <c r="Z12" s="43">
        <v>61</v>
      </c>
      <c r="AA12" s="43">
        <v>37</v>
      </c>
      <c r="AB12" s="43">
        <v>29</v>
      </c>
      <c r="AC12" s="44">
        <v>10</v>
      </c>
      <c r="AD12" s="43">
        <v>24</v>
      </c>
      <c r="AE12" s="45">
        <f t="shared" si="4"/>
        <v>6.5452999999999997E-2</v>
      </c>
      <c r="AF12" s="44">
        <v>63</v>
      </c>
      <c r="AG12" s="46">
        <f t="shared" si="5"/>
        <v>23100.545429544865</v>
      </c>
      <c r="AH12" s="47">
        <v>2650</v>
      </c>
      <c r="AI12" s="48">
        <f t="shared" si="6"/>
        <v>0.11471590608465608</v>
      </c>
      <c r="AJ12" s="49" t="s">
        <v>113</v>
      </c>
      <c r="AK12" s="50">
        <f t="shared" si="7"/>
        <v>0.33799999999999997</v>
      </c>
      <c r="AL12" s="48">
        <f t="shared" si="0"/>
        <v>0.81119999999999992</v>
      </c>
      <c r="AM12" s="48">
        <f t="shared" si="8"/>
        <v>3.3259159060846559</v>
      </c>
      <c r="AN12" s="67">
        <v>0</v>
      </c>
      <c r="AO12" s="68">
        <f t="shared" si="1"/>
        <v>0</v>
      </c>
      <c r="AP12" s="67">
        <v>0.05</v>
      </c>
      <c r="AQ12" s="68">
        <f t="shared" si="2"/>
        <v>0.22799999999999998</v>
      </c>
      <c r="AR12" s="52">
        <v>0</v>
      </c>
      <c r="AS12" s="51">
        <v>0</v>
      </c>
      <c r="AT12" s="68">
        <f t="shared" si="3"/>
        <v>0</v>
      </c>
      <c r="AU12" s="68">
        <f t="shared" si="9"/>
        <v>0.22799999999999998</v>
      </c>
      <c r="AV12" s="48">
        <f t="shared" si="10"/>
        <v>3.5539159060846561</v>
      </c>
      <c r="AW12" s="69">
        <f t="shared" si="11"/>
        <v>0.22063247673582095</v>
      </c>
      <c r="AX12" s="70">
        <v>4.5599999999999996</v>
      </c>
      <c r="AY12" s="71">
        <v>13.99</v>
      </c>
      <c r="AZ12" s="69">
        <f t="shared" si="12"/>
        <v>0.67405289492494636</v>
      </c>
      <c r="BA12" s="32">
        <v>1800</v>
      </c>
      <c r="BB12" s="48">
        <f t="shared" si="13"/>
        <v>6397.0486309523812</v>
      </c>
      <c r="BC12" s="68">
        <f t="shared" si="14"/>
        <v>8208</v>
      </c>
      <c r="BD12" s="68">
        <f t="shared" si="15"/>
        <v>25182</v>
      </c>
      <c r="BE12" s="56">
        <v>4.9089999999999998</v>
      </c>
      <c r="BF12" s="33"/>
      <c r="BG12" s="33"/>
      <c r="BH12" s="32" t="s">
        <v>79</v>
      </c>
      <c r="BI12" s="32" t="s">
        <v>80</v>
      </c>
      <c r="BJ12" s="39" t="s">
        <v>81</v>
      </c>
    </row>
  </sheetData>
  <sheetProtection insertRows="0" deleteRows="0" sort="0"/>
  <protectedRanges>
    <protectedRange sqref="J2:J12 N13:AX219 A13:J219 AZ2:AZ8 AY9:AZ12 A2:H12 W6:AB8 AD9:AD12 R9:AB12 AE2:AG12 R2:V8 N2:P12 AL2:AW12 AI2:AI12 BE2:BE12" name="Range1"/>
    <protectedRange sqref="W2:AC5 AC6:AC12" name="Range1_2"/>
    <protectedRange sqref="AJ2:AK12" name="Range1_4"/>
    <protectedRange sqref="AY2:AY8" name="Range1_5"/>
    <protectedRange sqref="BA2:BA12" name="Range1_6"/>
    <protectedRange sqref="K2:M246" name="Range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[30]ValueSelect!#REF!</xm:f>
          </x14:formula1>
          <xm:sqref>D2:D5 D12 E2:F12 BH2:BH12</xm:sqref>
        </x14:dataValidation>
        <x14:dataValidation type="list" allowBlank="1" showInputMessage="1" showErrorMessage="1">
          <x14:formula1>
            <xm:f>[30]Data!#REF!</xm:f>
          </x14:formula1>
          <xm:sqref>U2:U12 BI2:BI12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2026-07-03T03:04:26Z</dcterms:created>
  <dcterms:modified xsi:type="dcterms:W3CDTF">2026-07-03T03:10:49Z</dcterms:modified>
</cp:coreProperties>
</file>