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A04418D-CF33-4A59-8EF5-022808FB1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0" i="5" l="1"/>
  <c r="AR30" i="5"/>
  <c r="AO30" i="5"/>
  <c r="AL30" i="5"/>
  <c r="AS30" i="5" s="1"/>
  <c r="AD30" i="5"/>
  <c r="AE30" i="5" s="1"/>
  <c r="AG30" i="5" s="1"/>
  <c r="V30" i="5"/>
  <c r="AY29" i="5"/>
  <c r="AR29" i="5"/>
  <c r="AS29" i="5" s="1"/>
  <c r="AO29" i="5"/>
  <c r="AL29" i="5"/>
  <c r="AD29" i="5"/>
  <c r="AE29" i="5" s="1"/>
  <c r="AG29" i="5" s="1"/>
  <c r="V29" i="5"/>
  <c r="AY28" i="5"/>
  <c r="AR28" i="5"/>
  <c r="AO28" i="5"/>
  <c r="AL28" i="5"/>
  <c r="AS28" i="5" s="1"/>
  <c r="AD28" i="5"/>
  <c r="AE28" i="5" s="1"/>
  <c r="AG28" i="5" s="1"/>
  <c r="V28" i="5"/>
  <c r="AY27" i="5"/>
  <c r="AR27" i="5"/>
  <c r="AS27" i="5" s="1"/>
  <c r="AO27" i="5"/>
  <c r="AL27" i="5"/>
  <c r="AD27" i="5"/>
  <c r="AE27" i="5" s="1"/>
  <c r="AG27" i="5" s="1"/>
  <c r="V27" i="5"/>
  <c r="AJ28" i="5" l="1"/>
  <c r="AT28" i="5"/>
  <c r="AJ30" i="5"/>
  <c r="AT30" i="5"/>
  <c r="AJ27" i="5"/>
  <c r="AT27" i="5"/>
  <c r="AT29" i="5"/>
  <c r="AJ29" i="5"/>
  <c r="AU30" i="5" l="1"/>
  <c r="AX30" i="5"/>
  <c r="AX28" i="5"/>
  <c r="AU28" i="5"/>
  <c r="AU29" i="5"/>
  <c r="AX29" i="5"/>
  <c r="AU27" i="5"/>
  <c r="AX27" i="5"/>
  <c r="AY26" i="5" l="1"/>
  <c r="AR26" i="5"/>
  <c r="AO26" i="5"/>
  <c r="AL26" i="5"/>
  <c r="AD26" i="5"/>
  <c r="AE26" i="5" s="1"/>
  <c r="AG26" i="5" s="1"/>
  <c r="V26" i="5"/>
  <c r="AY25" i="5"/>
  <c r="AR25" i="5"/>
  <c r="AO25" i="5"/>
  <c r="AL25" i="5"/>
  <c r="AD25" i="5"/>
  <c r="AE25" i="5" s="1"/>
  <c r="AG25" i="5" s="1"/>
  <c r="V25" i="5"/>
  <c r="AY24" i="5"/>
  <c r="AR24" i="5"/>
  <c r="AO24" i="5"/>
  <c r="AL24" i="5"/>
  <c r="AD24" i="5"/>
  <c r="AE24" i="5" s="1"/>
  <c r="AG24" i="5" s="1"/>
  <c r="V24" i="5"/>
  <c r="AY23" i="5"/>
  <c r="AR23" i="5"/>
  <c r="AO23" i="5"/>
  <c r="AL23" i="5"/>
  <c r="AD23" i="5"/>
  <c r="AE23" i="5" s="1"/>
  <c r="AG23" i="5" s="1"/>
  <c r="V23" i="5"/>
  <c r="AY22" i="5"/>
  <c r="AR22" i="5"/>
  <c r="AO22" i="5"/>
  <c r="AL22" i="5"/>
  <c r="AD22" i="5"/>
  <c r="AE22" i="5" s="1"/>
  <c r="AG22" i="5" s="1"/>
  <c r="V22" i="5"/>
  <c r="AS22" i="5" l="1"/>
  <c r="AS23" i="5"/>
  <c r="AS25" i="5"/>
  <c r="AT25" i="5" s="1"/>
  <c r="AS26" i="5"/>
  <c r="AT26" i="5" s="1"/>
  <c r="AS24" i="5"/>
  <c r="AJ22" i="5"/>
  <c r="AT22" i="5"/>
  <c r="AJ24" i="5"/>
  <c r="AT24" i="5"/>
  <c r="AJ26" i="5"/>
  <c r="AT23" i="5"/>
  <c r="AJ23" i="5"/>
  <c r="AJ25" i="5"/>
  <c r="AX24" i="5" l="1"/>
  <c r="AU24" i="5"/>
  <c r="AX26" i="5"/>
  <c r="AU26" i="5"/>
  <c r="AX22" i="5"/>
  <c r="AU22" i="5"/>
  <c r="AU23" i="5"/>
  <c r="AX23" i="5"/>
  <c r="AU25" i="5"/>
  <c r="AX25" i="5"/>
  <c r="AY21" i="5" l="1"/>
  <c r="AR21" i="5"/>
  <c r="AO21" i="5"/>
  <c r="AL21" i="5"/>
  <c r="AD21" i="5"/>
  <c r="AE21" i="5" s="1"/>
  <c r="AG21" i="5" s="1"/>
  <c r="V21" i="5"/>
  <c r="AY20" i="5"/>
  <c r="AR20" i="5"/>
  <c r="AO20" i="5"/>
  <c r="AL20" i="5"/>
  <c r="AS20" i="5" s="1"/>
  <c r="AD20" i="5"/>
  <c r="AE20" i="5" s="1"/>
  <c r="V20" i="5"/>
  <c r="AY19" i="5"/>
  <c r="AR19" i="5"/>
  <c r="AO19" i="5"/>
  <c r="AL19" i="5"/>
  <c r="AD19" i="5"/>
  <c r="AE19" i="5" s="1"/>
  <c r="V19" i="5"/>
  <c r="AY18" i="5"/>
  <c r="AR18" i="5"/>
  <c r="AO18" i="5"/>
  <c r="AL18" i="5"/>
  <c r="AS18" i="5" s="1"/>
  <c r="AD18" i="5"/>
  <c r="AE18" i="5" s="1"/>
  <c r="V18" i="5"/>
  <c r="AJ18" i="5" s="1"/>
  <c r="AS19" i="5" l="1"/>
  <c r="AS21" i="5"/>
  <c r="AJ19" i="5"/>
  <c r="AT19" i="5"/>
  <c r="AJ21" i="5"/>
  <c r="AT21" i="5"/>
  <c r="AT20" i="5"/>
  <c r="AT18" i="5"/>
  <c r="AJ20" i="5"/>
  <c r="AX21" i="5" l="1"/>
  <c r="AU21" i="5"/>
  <c r="AX18" i="5"/>
  <c r="AU18" i="5"/>
  <c r="AX19" i="5"/>
  <c r="AU19" i="5"/>
  <c r="AU20" i="5"/>
  <c r="AX20" i="5"/>
  <c r="AY17" i="5" l="1"/>
  <c r="AR17" i="5"/>
  <c r="AO17" i="5"/>
  <c r="AL17" i="5"/>
  <c r="AD17" i="5"/>
  <c r="AE17" i="5" s="1"/>
  <c r="V17" i="5"/>
  <c r="AJ17" i="5" s="1"/>
  <c r="AS17" i="5" l="1"/>
  <c r="AT17" i="5" s="1"/>
  <c r="AX17" i="5" l="1"/>
  <c r="AU17" i="5"/>
  <c r="AY16" i="5" l="1"/>
  <c r="AR16" i="5"/>
  <c r="AO16" i="5"/>
  <c r="AL16" i="5"/>
  <c r="AD16" i="5"/>
  <c r="AE16" i="5" s="1"/>
  <c r="AG16" i="5" s="1"/>
  <c r="V16" i="5"/>
  <c r="AY15" i="5"/>
  <c r="AR15" i="5"/>
  <c r="AO15" i="5"/>
  <c r="AL15" i="5"/>
  <c r="AD15" i="5"/>
  <c r="AE15" i="5" s="1"/>
  <c r="AG15" i="5" s="1"/>
  <c r="V15" i="5"/>
  <c r="AY14" i="5"/>
  <c r="AR14" i="5"/>
  <c r="AO14" i="5"/>
  <c r="AL14" i="5"/>
  <c r="AD14" i="5"/>
  <c r="AE14" i="5" s="1"/>
  <c r="AG14" i="5" s="1"/>
  <c r="V14" i="5"/>
  <c r="AY13" i="5"/>
  <c r="AR13" i="5"/>
  <c r="AO13" i="5"/>
  <c r="AL13" i="5"/>
  <c r="AD13" i="5"/>
  <c r="AE13" i="5" s="1"/>
  <c r="AG13" i="5" s="1"/>
  <c r="V13" i="5"/>
  <c r="AY12" i="5"/>
  <c r="AR12" i="5"/>
  <c r="AO12" i="5"/>
  <c r="AL12" i="5"/>
  <c r="AD12" i="5"/>
  <c r="AE12" i="5" s="1"/>
  <c r="AG12" i="5" s="1"/>
  <c r="V12" i="5"/>
  <c r="AS16" i="5" l="1"/>
  <c r="AS12" i="5"/>
  <c r="AS13" i="5"/>
  <c r="AT13" i="5" s="1"/>
  <c r="AS14" i="5"/>
  <c r="AT14" i="5" s="1"/>
  <c r="AS15" i="5"/>
  <c r="AJ14" i="5"/>
  <c r="AT12" i="5"/>
  <c r="AJ12" i="5"/>
  <c r="AT16" i="5"/>
  <c r="AJ13" i="5"/>
  <c r="AT15" i="5"/>
  <c r="AJ15" i="5"/>
  <c r="AJ16" i="5"/>
  <c r="AU12" i="5" l="1"/>
  <c r="AX12" i="5"/>
  <c r="AU13" i="5"/>
  <c r="AX13" i="5"/>
  <c r="AU15" i="5"/>
  <c r="AX15" i="5"/>
  <c r="AX16" i="5"/>
  <c r="AU16" i="5"/>
  <c r="AX14" i="5"/>
  <c r="AU14" i="5"/>
  <c r="AY11" i="5" l="1"/>
  <c r="AR11" i="5"/>
  <c r="AO11" i="5"/>
  <c r="AL11" i="5"/>
  <c r="AD11" i="5"/>
  <c r="AE11" i="5" s="1"/>
  <c r="AG11" i="5" s="1"/>
  <c r="V11" i="5"/>
  <c r="AY10" i="5"/>
  <c r="AR10" i="5"/>
  <c r="AO10" i="5"/>
  <c r="AL10" i="5"/>
  <c r="AS10" i="5" s="1"/>
  <c r="AD10" i="5"/>
  <c r="AE10" i="5" s="1"/>
  <c r="AG10" i="5" s="1"/>
  <c r="V10" i="5"/>
  <c r="AY9" i="5"/>
  <c r="AR9" i="5"/>
  <c r="AO9" i="5"/>
  <c r="AL9" i="5"/>
  <c r="AD9" i="5"/>
  <c r="AE9" i="5" s="1"/>
  <c r="AG9" i="5" s="1"/>
  <c r="V9" i="5"/>
  <c r="AY8" i="5"/>
  <c r="AR8" i="5"/>
  <c r="AO8" i="5"/>
  <c r="AL8" i="5"/>
  <c r="AS8" i="5" s="1"/>
  <c r="AD8" i="5"/>
  <c r="AE8" i="5" s="1"/>
  <c r="AG8" i="5" s="1"/>
  <c r="V8" i="5"/>
  <c r="AY7" i="5"/>
  <c r="AR7" i="5"/>
  <c r="AO7" i="5"/>
  <c r="AL7" i="5"/>
  <c r="AD7" i="5"/>
  <c r="AE7" i="5" s="1"/>
  <c r="AG7" i="5" s="1"/>
  <c r="V7" i="5"/>
  <c r="AS7" i="5" l="1"/>
  <c r="AS9" i="5"/>
  <c r="AS11" i="5"/>
  <c r="AT11" i="5" s="1"/>
  <c r="AT8" i="5"/>
  <c r="AJ8" i="5"/>
  <c r="AT10" i="5"/>
  <c r="AJ10" i="5"/>
  <c r="AJ7" i="5"/>
  <c r="AT7" i="5"/>
  <c r="AJ9" i="5"/>
  <c r="AT9" i="5"/>
  <c r="AJ11" i="5"/>
  <c r="AX9" i="5" l="1"/>
  <c r="AU9" i="5"/>
  <c r="AX11" i="5"/>
  <c r="AU11" i="5"/>
  <c r="AX7" i="5"/>
  <c r="AU7" i="5"/>
  <c r="AU10" i="5"/>
  <c r="AX10" i="5"/>
  <c r="AU8" i="5"/>
  <c r="AX8" i="5"/>
  <c r="AY3" i="5" l="1"/>
  <c r="AR3" i="5"/>
  <c r="AO3" i="5"/>
  <c r="AL3" i="5"/>
  <c r="AD3" i="5"/>
  <c r="V6" i="5"/>
  <c r="V5" i="5"/>
  <c r="V4" i="5"/>
  <c r="V2" i="5"/>
  <c r="V3" i="5" l="1"/>
  <c r="AS3" i="5"/>
  <c r="AE3" i="5"/>
  <c r="AG3" i="5" s="1"/>
  <c r="AJ3" i="5" l="1"/>
  <c r="AT3" i="5"/>
  <c r="AR2" i="5"/>
  <c r="AR4" i="5"/>
  <c r="AR5" i="5"/>
  <c r="AR6" i="5"/>
  <c r="AO2" i="5"/>
  <c r="AO4" i="5"/>
  <c r="AO5" i="5"/>
  <c r="AO6" i="5"/>
  <c r="AX3" i="5" l="1"/>
  <c r="AU3" i="5"/>
  <c r="AL2" i="5"/>
  <c r="AS2" i="5" s="1"/>
  <c r="AL4" i="5"/>
  <c r="AS4" i="5" s="1"/>
  <c r="AL5" i="5"/>
  <c r="AS5" i="5" s="1"/>
  <c r="AL6" i="5"/>
  <c r="AS6" i="5" s="1"/>
  <c r="AY6" i="5"/>
  <c r="AJ6" i="5"/>
  <c r="AD6" i="5"/>
  <c r="AE6" i="5" s="1"/>
  <c r="AG6" i="5" s="1"/>
  <c r="AY5" i="5"/>
  <c r="AJ5" i="5"/>
  <c r="AD5" i="5"/>
  <c r="AE5" i="5" s="1"/>
  <c r="AG5" i="5" s="1"/>
  <c r="AY4" i="5"/>
  <c r="AJ4" i="5"/>
  <c r="AD4" i="5"/>
  <c r="AE4" i="5" s="1"/>
  <c r="AG4" i="5" s="1"/>
  <c r="AY2" i="5"/>
  <c r="AJ2" i="5"/>
  <c r="AD2" i="5"/>
  <c r="AE2" i="5" s="1"/>
  <c r="AG2" i="5" s="1"/>
  <c r="AT4" i="5" l="1"/>
  <c r="AX4" i="5" s="1"/>
  <c r="AT6" i="5"/>
  <c r="AX6" i="5" s="1"/>
  <c r="AU4" i="5" l="1"/>
  <c r="AU6" i="5"/>
  <c r="AT5" i="5"/>
  <c r="AX5" i="5" s="1"/>
  <c r="AT2" i="5"/>
  <c r="AU2" i="5" s="1"/>
  <c r="AX2" i="5" l="1"/>
  <c r="AU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<sst xmlns="http://schemas.openxmlformats.org/spreadsheetml/2006/main" count="399" uniqueCount="140">
  <si>
    <t>Brand</t>
  </si>
  <si>
    <t>Package Type</t>
  </si>
  <si>
    <t>Licensor</t>
  </si>
  <si>
    <t>Normal</t>
  </si>
  <si>
    <t>DUVET&amp;DUVET SET</t>
  </si>
  <si>
    <t>PILLOWCASE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</si>
  <si>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</si>
  <si>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</si>
  <si>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</si>
  <si>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</si>
  <si>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</si>
  <si>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</si>
  <si>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</si>
  <si>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</si>
  <si>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</si>
  <si>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</si>
  <si>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</si>
  <si>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</si>
  <si>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</si>
  <si>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</si>
  <si>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</si>
  <si>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</si>
  <si>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</si>
  <si>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</si>
  <si>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</si>
  <si>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</si>
  <si>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</si>
  <si>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</si>
  <si>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</si>
  <si>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</si>
  <si>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</si>
  <si>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</si>
  <si>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</si>
  <si>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</si>
  <si>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</si>
  <si>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</si>
  <si>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</si>
  <si>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</si>
  <si>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</si>
  <si>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</si>
  <si>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</si>
  <si>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</si>
  <si>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</si>
  <si>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</si>
  <si>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</si>
  <si>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</si>
  <si>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</si>
  <si>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</si>
  <si>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</si>
  <si>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Pair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</si>
  <si>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</si>
  <si>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</si>
  <si>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</si>
  <si>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</si>
  <si>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</si>
  <si>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</si>
  <si>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</si>
  <si>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</si>
  <si>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90gsm GRS MF</t>
    <phoneticPr fontId="70" type="noConversion"/>
  </si>
  <si>
    <t>90gsm MF deep fitted sheet</t>
    <phoneticPr fontId="70" type="noConversion"/>
  </si>
  <si>
    <t xml:space="preserve">90gsm MF deep fitted sheet </t>
    <phoneticPr fontId="70" type="noConversion"/>
  </si>
  <si>
    <t xml:space="preserve">100% recycled polyester 90gsm microfibre </t>
  </si>
  <si>
    <t>Single            
1 90cmW x190cmL+35cmD</t>
    <phoneticPr fontId="70" type="noConversion"/>
  </si>
  <si>
    <t>Small Double
1 120cmWx190cmL+35cmD</t>
    <phoneticPr fontId="70" type="noConversion"/>
  </si>
  <si>
    <t>Double
1 135cmWx190cmL+35cmD</t>
    <phoneticPr fontId="70" type="noConversion"/>
  </si>
  <si>
    <r>
      <rPr>
        <sz val="11"/>
        <rFont val="微软雅黑"/>
        <family val="2"/>
        <charset val="134"/>
      </rPr>
      <t>King</t>
    </r>
    <r>
      <rPr>
        <sz val="11"/>
        <rFont val="Calibri"/>
        <family val="2"/>
      </rPr>
      <t xml:space="preserve"> 
1 150cmWx198cmL+35cmD</t>
    </r>
    <phoneticPr fontId="70" type="noConversion"/>
  </si>
  <si>
    <r>
      <rPr>
        <sz val="11"/>
        <rFont val="微软雅黑"/>
        <family val="2"/>
        <charset val="134"/>
      </rPr>
      <t>Super King
1</t>
    </r>
    <r>
      <rPr>
        <sz val="11"/>
        <rFont val="Calibri"/>
        <family val="2"/>
      </rPr>
      <t xml:space="preserve"> 180cmWx200cmL+35cmD</t>
    </r>
    <phoneticPr fontId="70" type="noConversion"/>
  </si>
  <si>
    <t>CHARCOAL</t>
  </si>
  <si>
    <t>Y90316</t>
  </si>
  <si>
    <t>SS MF DPSH CHARCOAL</t>
    <phoneticPr fontId="70" type="noConversion"/>
  </si>
  <si>
    <t>SS MF FTSH  MID GREEN</t>
    <phoneticPr fontId="70" type="noConversion"/>
  </si>
  <si>
    <t>Single            
1 90cmW x190cmL+28cmD</t>
    <phoneticPr fontId="70" type="noConversion"/>
  </si>
  <si>
    <t>MID GREEN</t>
  </si>
  <si>
    <t>Y90323</t>
    <phoneticPr fontId="70" type="noConversion"/>
  </si>
  <si>
    <t>Small Double
1 120cmWx190cmL+28cmD</t>
    <phoneticPr fontId="70" type="noConversion"/>
  </si>
  <si>
    <t>Double
1 135cmWx190cmL+28cmD</t>
    <phoneticPr fontId="70" type="noConversion"/>
  </si>
  <si>
    <r>
      <rPr>
        <sz val="11"/>
        <rFont val="微软雅黑"/>
        <family val="2"/>
        <charset val="134"/>
      </rPr>
      <t>King</t>
    </r>
    <r>
      <rPr>
        <sz val="11"/>
        <rFont val="Calibri"/>
        <family val="2"/>
      </rPr>
      <t xml:space="preserve"> 
1 150cmWx198cmL+28cmD</t>
    </r>
    <phoneticPr fontId="70" type="noConversion"/>
  </si>
  <si>
    <r>
      <rPr>
        <sz val="11"/>
        <rFont val="微软雅黑"/>
        <family val="2"/>
        <charset val="134"/>
      </rPr>
      <t>Super King
1</t>
    </r>
    <r>
      <rPr>
        <sz val="11"/>
        <rFont val="Calibri"/>
        <family val="2"/>
      </rPr>
      <t xml:space="preserve"> 180cmWx200cmL+28cmD</t>
    </r>
    <phoneticPr fontId="70" type="noConversion"/>
  </si>
  <si>
    <t>SS MF DPSH NATURAL</t>
    <phoneticPr fontId="70" type="noConversion"/>
  </si>
  <si>
    <t>NATURAL</t>
  </si>
  <si>
    <t>Y90324</t>
  </si>
  <si>
    <t>90gsm MF pillowcases</t>
    <phoneticPr fontId="70" type="noConversion"/>
  </si>
  <si>
    <t>SS MF S2PC MID GREEN</t>
    <phoneticPr fontId="70" type="noConversion"/>
  </si>
  <si>
    <t xml:space="preserve">100% recycled polyester 90gsm microfibre </t>
    <phoneticPr fontId="70" type="noConversion"/>
  </si>
  <si>
    <r>
      <t>2 50cmWx75cmL(2</t>
    </r>
    <r>
      <rPr>
        <sz val="11"/>
        <rFont val="宋体"/>
        <family val="2"/>
        <charset val="134"/>
      </rPr>
      <t>）</t>
    </r>
    <phoneticPr fontId="70" type="noConversion"/>
  </si>
  <si>
    <t>MID GREEN</t>
    <phoneticPr fontId="70" type="noConversion"/>
  </si>
  <si>
    <t>Y90443</t>
    <phoneticPr fontId="70" type="noConversion"/>
  </si>
  <si>
    <t>90gsm MF plain bag</t>
    <phoneticPr fontId="70" type="noConversion"/>
  </si>
  <si>
    <t>SS MF BSET MID GREEN</t>
    <phoneticPr fontId="70" type="noConversion"/>
  </si>
  <si>
    <r>
      <t xml:space="preserve">Single
1 Duvet </t>
    </r>
    <r>
      <rPr>
        <sz val="11"/>
        <color theme="1"/>
        <rFont val="Calibri"/>
        <family val="2"/>
      </rPr>
      <t>135</t>
    </r>
    <r>
      <rPr>
        <sz val="11"/>
        <rFont val="Calibri"/>
        <family val="2"/>
      </rPr>
      <t>cmWx200cmL
1 Pillowcase 50cmWx75cmL</t>
    </r>
    <phoneticPr fontId="70" type="noConversion"/>
  </si>
  <si>
    <t>Y90619</t>
  </si>
  <si>
    <t>Double
1 Duvet 200cmWx200cmL
2 Pillowcase 50cmWx75cmL(2)</t>
    <phoneticPr fontId="70" type="noConversion"/>
  </si>
  <si>
    <r>
      <rPr>
        <sz val="11"/>
        <rFont val="微软雅黑"/>
        <family val="2"/>
        <charset val="134"/>
      </rPr>
      <t>King
1Duvet</t>
    </r>
    <r>
      <rPr>
        <sz val="11"/>
        <rFont val="Calibri"/>
        <family val="2"/>
      </rPr>
      <t xml:space="preserve"> 230cmWx220cmL
2 Pillowcase 50cmWx75cmL(2)</t>
    </r>
    <phoneticPr fontId="70" type="noConversion"/>
  </si>
  <si>
    <r>
      <rPr>
        <sz val="11"/>
        <rFont val="微软雅黑"/>
        <family val="2"/>
        <charset val="134"/>
      </rPr>
      <t xml:space="preserve">Super King
1Duvet </t>
    </r>
    <r>
      <rPr>
        <sz val="11"/>
        <rFont val="Calibri"/>
        <family val="2"/>
      </rPr>
      <t>260cmWx220cmL
2 Pillowcase 50cmWx75cmL(2)</t>
    </r>
    <phoneticPr fontId="70" type="noConversion"/>
  </si>
  <si>
    <t>SS MF DPSH MID GREEN</t>
    <phoneticPr fontId="70" type="noConversion"/>
  </si>
  <si>
    <t>Y90311</t>
    <phoneticPr fontId="70" type="noConversion"/>
  </si>
  <si>
    <t>90gsm MF extra deep fitted sheet</t>
    <phoneticPr fontId="70" type="noConversion"/>
  </si>
  <si>
    <t>SS MF  XDFS MID GREEN</t>
    <phoneticPr fontId="70" type="noConversion"/>
  </si>
  <si>
    <t>Single
1 90cmWx190cmL+40cmD</t>
    <phoneticPr fontId="70" type="noConversion"/>
  </si>
  <si>
    <t>Y90313</t>
  </si>
  <si>
    <t>Double
1 135cmWx190cmL+40cmD</t>
    <phoneticPr fontId="70" type="noConversion"/>
  </si>
  <si>
    <r>
      <rPr>
        <sz val="11"/>
        <rFont val="微软雅黑"/>
        <family val="2"/>
        <charset val="134"/>
      </rPr>
      <t xml:space="preserve">King
1 </t>
    </r>
    <r>
      <rPr>
        <sz val="11"/>
        <rFont val="Calibri"/>
        <family val="2"/>
      </rPr>
      <t>150cmWx198cmL+40cmD</t>
    </r>
    <phoneticPr fontId="70" type="noConversion"/>
  </si>
  <si>
    <r>
      <rPr>
        <sz val="11"/>
        <rFont val="微软雅黑"/>
        <family val="2"/>
        <charset val="134"/>
      </rPr>
      <t>Super King
1</t>
    </r>
    <r>
      <rPr>
        <sz val="11"/>
        <rFont val="Calibri"/>
        <family val="2"/>
      </rPr>
      <t xml:space="preserve"> 180cmWx200cmL+40cmD</t>
    </r>
    <phoneticPr fontId="70" type="noConversion"/>
  </si>
  <si>
    <t>NR20-0697</t>
    <phoneticPr fontId="74" type="noConversion"/>
  </si>
  <si>
    <t>NR20-0698</t>
  </si>
  <si>
    <t>NR20-0699</t>
  </si>
  <si>
    <t>NR20-0700</t>
  </si>
  <si>
    <t>NR20-0701</t>
  </si>
  <si>
    <t>NR20-0702</t>
  </si>
  <si>
    <t>NR20-0703</t>
  </si>
  <si>
    <t>NR20-0704</t>
  </si>
  <si>
    <t>NR20-0705</t>
  </si>
  <si>
    <t>NR20-0706</t>
  </si>
  <si>
    <t>NR20-0707</t>
  </si>
  <si>
    <t>NR20-0708</t>
  </si>
  <si>
    <t>NR20-0709</t>
  </si>
  <si>
    <t>NR20-0710</t>
  </si>
  <si>
    <t>NR20-0711</t>
  </si>
  <si>
    <t>NR21-0712</t>
    <phoneticPr fontId="70" type="noConversion"/>
  </si>
  <si>
    <t>NR12-0713</t>
    <phoneticPr fontId="70" type="noConversion"/>
  </si>
  <si>
    <t>NR12-0714</t>
  </si>
  <si>
    <t>NR12-0715</t>
  </si>
  <si>
    <t>NR12-0716</t>
  </si>
  <si>
    <t>NR20-0717</t>
    <phoneticPr fontId="70" type="noConversion"/>
  </si>
  <si>
    <t>NR20-0718</t>
  </si>
  <si>
    <t>NR20-0719</t>
  </si>
  <si>
    <t>NR20-0720</t>
  </si>
  <si>
    <t>NR20-0721</t>
  </si>
  <si>
    <t>NR20-0722</t>
  </si>
  <si>
    <t>NR20-0723</t>
  </si>
  <si>
    <t>NR20-0724</t>
  </si>
  <si>
    <t>NR20-0725</t>
  </si>
  <si>
    <t xml:space="preserve">100% recycled polyester 90gsm microfibre </t>
    <phoneticPr fontId="70" type="noConversion"/>
  </si>
  <si>
    <t>100% recycled polyester  Simply Soft MF DP Ftd Sht CHARCOAL</t>
    <phoneticPr fontId="70" type="noConversion"/>
  </si>
  <si>
    <t>100% recycled polyester Simply Soft MF Ftd Sht MID GREEN</t>
    <phoneticPr fontId="70" type="noConversion"/>
  </si>
  <si>
    <t>100% recycled polyester  Simply Soft MF DP Ftd Sht NATURAL</t>
    <phoneticPr fontId="70" type="noConversion"/>
  </si>
  <si>
    <t>100% recycled polyester  Simply Soft MF S2 Pcases Mid Green</t>
    <phoneticPr fontId="70" type="noConversion"/>
  </si>
  <si>
    <t>100% recycled polyester Simply Soft bedset MID GREEN</t>
    <phoneticPr fontId="70" type="noConversion"/>
  </si>
  <si>
    <t>100% recycled polyester Simply Soft MF DP Ftd Sht MID GREEN</t>
    <phoneticPr fontId="70" type="noConversion"/>
  </si>
  <si>
    <t>100% recycled polyester Simply Soft MF XD Ftd Sht Mid Green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</si>
</sst>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5">
    <font>
      <sz val="11"/>
      <name val="Calibri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11"/>
      <name val="宋体"/>
      <family val="2"/>
      <charset val="134"/>
    </font>
    <font>
      <sz val="9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79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2" fontId="12" fillId="0" borderId="0"/>
    <xf numFmtId="192" fontId="12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6" fillId="0" borderId="0">
      <alignment vertical="center"/>
    </xf>
    <xf numFmtId="192" fontId="13" fillId="0" borderId="0">
      <alignment vertical="center"/>
    </xf>
    <xf numFmtId="192" fontId="6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6" fillId="0" borderId="0"/>
    <xf numFmtId="192" fontId="15" fillId="12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14" fillId="0" borderId="0"/>
    <xf numFmtId="192" fontId="22" fillId="14" borderId="0" applyNumberFormat="0" applyBorder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15" fillId="33" borderId="12" applyNumberFormat="0" applyFont="0" applyAlignment="0" applyProtection="0">
      <alignment vertical="center"/>
    </xf>
    <xf numFmtId="192" fontId="6" fillId="0" borderId="0"/>
    <xf numFmtId="192" fontId="14" fillId="0" borderId="0"/>
    <xf numFmtId="192" fontId="14" fillId="0" borderId="0"/>
    <xf numFmtId="192" fontId="14" fillId="0" borderId="0"/>
    <xf numFmtId="192" fontId="13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/>
    <xf numFmtId="192" fontId="6" fillId="0" borderId="0"/>
    <xf numFmtId="192" fontId="6" fillId="0" borderId="0"/>
    <xf numFmtId="192" fontId="32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2" fillId="0" borderId="0">
      <alignment vertical="top"/>
    </xf>
    <xf numFmtId="192" fontId="32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2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5" fillId="14" borderId="0" applyNumberFormat="0" applyBorder="0" applyAlignment="0" applyProtection="0"/>
    <xf numFmtId="192" fontId="35" fillId="14" borderId="0" applyNumberFormat="0" applyBorder="0" applyAlignment="0" applyProtection="0"/>
    <xf numFmtId="192" fontId="35" fillId="14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6" borderId="0" applyNumberFormat="0" applyBorder="0" applyAlignment="0" applyProtection="0"/>
    <xf numFmtId="192" fontId="35" fillId="16" borderId="0" applyNumberFormat="0" applyBorder="0" applyAlignment="0" applyProtection="0"/>
    <xf numFmtId="192" fontId="35" fillId="16" borderId="0" applyNumberFormat="0" applyBorder="0" applyAlignment="0" applyProtection="0"/>
    <xf numFmtId="192" fontId="35" fillId="17" borderId="0" applyNumberFormat="0" applyBorder="0" applyAlignment="0" applyProtection="0"/>
    <xf numFmtId="192" fontId="35" fillId="17" borderId="0" applyNumberFormat="0" applyBorder="0" applyAlignment="0" applyProtection="0"/>
    <xf numFmtId="192" fontId="35" fillId="17" borderId="0" applyNumberFormat="0" applyBorder="0" applyAlignment="0" applyProtection="0"/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0" borderId="0" applyNumberFormat="0" applyBorder="0" applyAlignment="0" applyProtection="0"/>
    <xf numFmtId="192" fontId="35" fillId="20" borderId="0" applyNumberFormat="0" applyBorder="0" applyAlignment="0" applyProtection="0"/>
    <xf numFmtId="192" fontId="35" fillId="20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36" fillId="22" borderId="0" applyNumberFormat="0" applyBorder="0" applyAlignment="0" applyProtection="0"/>
    <xf numFmtId="192" fontId="36" fillId="19" borderId="0" applyNumberFormat="0" applyBorder="0" applyAlignment="0" applyProtection="0"/>
    <xf numFmtId="192" fontId="36" fillId="20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25" borderId="0" applyNumberFormat="0" applyBorder="0" applyAlignment="0" applyProtection="0"/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36" fillId="28" borderId="0" applyNumberFormat="0" applyBorder="0" applyAlignment="0" applyProtection="0"/>
    <xf numFmtId="192" fontId="36" fillId="29" borderId="0" applyNumberFormat="0" applyBorder="0" applyAlignment="0" applyProtection="0"/>
    <xf numFmtId="192" fontId="36" fillId="30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31" borderId="0" applyNumberFormat="0" applyBorder="0" applyAlignment="0" applyProtection="0"/>
    <xf numFmtId="192" fontId="37" fillId="13" borderId="0" applyNumberFormat="0" applyBorder="0" applyAlignment="0" applyProtection="0"/>
    <xf numFmtId="192" fontId="38" fillId="26" borderId="8" applyNumberFormat="0" applyAlignment="0" applyProtection="0"/>
    <xf numFmtId="192" fontId="39" fillId="27" borderId="9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6" fillId="0" borderId="0" applyFont="0" applyFill="0" applyBorder="0" applyAlignment="0" applyProtection="0"/>
    <xf numFmtId="185" fontId="40" fillId="0" borderId="0">
      <protection locked="0"/>
    </xf>
    <xf numFmtId="176" fontId="4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5" fontId="40" fillId="0" borderId="0">
      <protection locked="0"/>
    </xf>
    <xf numFmtId="185" fontId="40" fillId="0" borderId="0">
      <protection locked="0"/>
    </xf>
    <xf numFmtId="192" fontId="42" fillId="0" borderId="0" applyNumberFormat="0" applyFill="0" applyBorder="0" applyAlignment="0" applyProtection="0"/>
    <xf numFmtId="185" fontId="40" fillId="0" borderId="0">
      <protection locked="0"/>
    </xf>
    <xf numFmtId="192" fontId="43" fillId="14" borderId="0" applyNumberFormat="0" applyBorder="0" applyAlignment="0" applyProtection="0"/>
    <xf numFmtId="192" fontId="44" fillId="34" borderId="0" applyNumberFormat="0" applyBorder="0" applyAlignment="0" applyProtection="0"/>
    <xf numFmtId="192" fontId="45" fillId="0" borderId="4" applyNumberFormat="0" applyFill="0" applyAlignment="0" applyProtection="0"/>
    <xf numFmtId="192" fontId="46" fillId="0" borderId="5" applyNumberFormat="0" applyFill="0" applyAlignment="0" applyProtection="0"/>
    <xf numFmtId="192" fontId="47" fillId="0" borderId="6" applyNumberFormat="0" applyFill="0" applyAlignment="0" applyProtection="0"/>
    <xf numFmtId="192" fontId="47" fillId="0" borderId="0" applyNumberFormat="0" applyFill="0" applyBorder="0" applyAlignment="0" applyProtection="0"/>
    <xf numFmtId="192" fontId="48" fillId="17" borderId="8" applyNumberFormat="0" applyAlignment="0" applyProtection="0"/>
    <xf numFmtId="192" fontId="49" fillId="0" borderId="10" applyNumberFormat="0" applyFill="0" applyAlignment="0" applyProtection="0"/>
    <xf numFmtId="192" fontId="50" fillId="32" borderId="0" applyNumberFormat="0" applyBorder="0" applyAlignment="0" applyProtection="0"/>
    <xf numFmtId="192" fontId="6" fillId="34" borderId="0" applyNumberFormat="0" applyFont="0" applyBorder="0" applyAlignment="0" applyProtection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 applyProtection="0"/>
    <xf numFmtId="192" fontId="6" fillId="0" borderId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14" fillId="0" borderId="0"/>
    <xf numFmtId="192" fontId="6" fillId="0" borderId="0"/>
    <xf numFmtId="192" fontId="33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6" fillId="0" borderId="0"/>
    <xf numFmtId="192" fontId="6" fillId="0" borderId="0">
      <alignment vertical="top"/>
    </xf>
    <xf numFmtId="192" fontId="6" fillId="0" borderId="0"/>
    <xf numFmtId="192" fontId="6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51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 applyFont="0" applyFill="0" applyBorder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6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52" fillId="26" borderId="11" applyNumberFormat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3" fillId="0" borderId="0" applyNumberFormat="0" applyFill="0" applyBorder="0" applyAlignment="0" applyProtection="0"/>
    <xf numFmtId="192" fontId="54" fillId="0" borderId="7" applyNumberFormat="0" applyFill="0" applyAlignment="0" applyProtection="0"/>
    <xf numFmtId="192" fontId="5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37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13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56" fillId="0" borderId="0">
      <alignment vertical="center"/>
    </xf>
    <xf numFmtId="192" fontId="56" fillId="0" borderId="0">
      <alignment vertical="center"/>
    </xf>
    <xf numFmtId="192" fontId="57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8" fillId="0" borderId="0" applyNumberFormat="0" applyFill="0" applyBorder="0" applyAlignment="0" applyProtection="0">
      <alignment vertical="top"/>
      <protection locked="0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43" fillId="14" borderId="0" applyNumberFormat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43" fillId="14" borderId="0" applyNumberFormat="0" applyBorder="0" applyAlignment="0" applyProtection="0"/>
    <xf numFmtId="192" fontId="43" fillId="14" borderId="0" applyNumberFormat="0" applyBorder="0" applyAlignment="0" applyProtection="0"/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83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/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6" fillId="0" borderId="0"/>
    <xf numFmtId="192" fontId="34" fillId="0" borderId="0"/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3" fillId="0" borderId="0">
      <alignment vertical="center"/>
    </xf>
    <xf numFmtId="192" fontId="14" fillId="0" borderId="0"/>
    <xf numFmtId="192" fontId="6" fillId="0" borderId="0">
      <alignment vertical="center"/>
    </xf>
    <xf numFmtId="192" fontId="14" fillId="0" borderId="0">
      <alignment vertical="center"/>
    </xf>
    <xf numFmtId="192" fontId="14" fillId="0" borderId="0"/>
    <xf numFmtId="192" fontId="14" fillId="0" borderId="0"/>
    <xf numFmtId="192" fontId="13" fillId="0" borderId="0">
      <alignment vertical="center"/>
    </xf>
    <xf numFmtId="192" fontId="13" fillId="0" borderId="0">
      <alignment vertical="center"/>
    </xf>
    <xf numFmtId="192" fontId="14" fillId="0" borderId="0"/>
    <xf numFmtId="192" fontId="56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33" fillId="0" borderId="0"/>
    <xf numFmtId="192" fontId="6" fillId="0" borderId="0"/>
    <xf numFmtId="192" fontId="6" fillId="0" borderId="0"/>
    <xf numFmtId="192" fontId="6" fillId="0" borderId="0"/>
    <xf numFmtId="192" fontId="33" fillId="0" borderId="0"/>
    <xf numFmtId="192" fontId="6" fillId="0" borderId="0"/>
    <xf numFmtId="192" fontId="6" fillId="0" borderId="0"/>
    <xf numFmtId="192" fontId="6" fillId="0" borderId="0"/>
    <xf numFmtId="192" fontId="20" fillId="0" borderId="0" applyNumberFormat="0" applyFill="0" applyBorder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6" fillId="0" borderId="0"/>
    <xf numFmtId="192" fontId="14" fillId="33" borderId="12" applyNumberFormat="0" applyFont="0" applyAlignment="0" applyProtection="0">
      <alignment vertical="center"/>
    </xf>
    <xf numFmtId="192" fontId="3" fillId="0" borderId="0"/>
    <xf numFmtId="192" fontId="15" fillId="0" borderId="0">
      <alignment vertical="center"/>
    </xf>
    <xf numFmtId="192" fontId="14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6" fillId="0" borderId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5" fillId="14" borderId="0" applyNumberFormat="0" applyBorder="0" applyAlignment="0" applyProtection="0"/>
    <xf numFmtId="192" fontId="35" fillId="14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6" borderId="0" applyNumberFormat="0" applyBorder="0" applyAlignment="0" applyProtection="0"/>
    <xf numFmtId="192" fontId="35" fillId="16" borderId="0" applyNumberFormat="0" applyBorder="0" applyAlignment="0" applyProtection="0"/>
    <xf numFmtId="192" fontId="35" fillId="17" borderId="0" applyNumberFormat="0" applyBorder="0" applyAlignment="0" applyProtection="0"/>
    <xf numFmtId="192" fontId="35" fillId="17" borderId="0" applyNumberFormat="0" applyBorder="0" applyAlignment="0" applyProtection="0"/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0" borderId="0" applyNumberFormat="0" applyBorder="0" applyAlignment="0" applyProtection="0"/>
    <xf numFmtId="192" fontId="35" fillId="20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36" fillId="22" borderId="0" applyNumberFormat="0" applyBorder="0" applyAlignment="0" applyProtection="0"/>
    <xf numFmtId="192" fontId="36" fillId="19" borderId="0" applyNumberFormat="0" applyBorder="0" applyAlignment="0" applyProtection="0"/>
    <xf numFmtId="192" fontId="36" fillId="20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25" borderId="0" applyNumberFormat="0" applyBorder="0" applyAlignment="0" applyProtection="0"/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36" fillId="28" borderId="0" applyNumberFormat="0" applyBorder="0" applyAlignment="0" applyProtection="0"/>
    <xf numFmtId="192" fontId="36" fillId="29" borderId="0" applyNumberFormat="0" applyBorder="0" applyAlignment="0" applyProtection="0"/>
    <xf numFmtId="192" fontId="36" fillId="30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31" borderId="0" applyNumberFormat="0" applyBorder="0" applyAlignment="0" applyProtection="0"/>
    <xf numFmtId="192" fontId="37" fillId="13" borderId="0" applyNumberFormat="0" applyBorder="0" applyAlignment="0" applyProtection="0"/>
    <xf numFmtId="192" fontId="38" fillId="26" borderId="8" applyNumberFormat="0" applyAlignment="0" applyProtection="0"/>
    <xf numFmtId="192" fontId="39" fillId="27" borderId="9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192" fontId="14" fillId="0" borderId="0">
      <alignment vertical="center"/>
    </xf>
    <xf numFmtId="192" fontId="42" fillId="0" borderId="0" applyNumberFormat="0" applyFill="0" applyBorder="0" applyAlignment="0" applyProtection="0"/>
    <xf numFmtId="192" fontId="43" fillId="14" borderId="0" applyNumberFormat="0" applyBorder="0" applyAlignment="0" applyProtection="0"/>
    <xf numFmtId="192" fontId="44" fillId="34" borderId="0" applyNumberFormat="0" applyBorder="0" applyAlignment="0" applyProtection="0"/>
    <xf numFmtId="192" fontId="45" fillId="0" borderId="4" applyNumberFormat="0" applyFill="0" applyAlignment="0" applyProtection="0"/>
    <xf numFmtId="192" fontId="46" fillId="0" borderId="5" applyNumberFormat="0" applyFill="0" applyAlignment="0" applyProtection="0"/>
    <xf numFmtId="192" fontId="47" fillId="0" borderId="6" applyNumberFormat="0" applyFill="0" applyAlignment="0" applyProtection="0"/>
    <xf numFmtId="192" fontId="47" fillId="0" borderId="0" applyNumberFormat="0" applyFill="0" applyBorder="0" applyAlignment="0" applyProtection="0"/>
    <xf numFmtId="192" fontId="48" fillId="17" borderId="8" applyNumberFormat="0" applyAlignment="0" applyProtection="0"/>
    <xf numFmtId="192" fontId="49" fillId="0" borderId="10" applyNumberFormat="0" applyFill="0" applyAlignment="0" applyProtection="0"/>
    <xf numFmtId="192" fontId="50" fillId="32" borderId="0" applyNumberFormat="0" applyBorder="0" applyAlignment="0" applyProtection="0"/>
    <xf numFmtId="192" fontId="6" fillId="34" borderId="0" applyNumberFormat="0" applyFont="0" applyBorder="0" applyAlignment="0" applyProtection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51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 applyFont="0" applyFill="0" applyBorder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6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52" fillId="26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3" fillId="0" borderId="0" applyNumberFormat="0" applyFill="0" applyBorder="0" applyAlignment="0" applyProtection="0"/>
    <xf numFmtId="192" fontId="54" fillId="0" borderId="7" applyNumberFormat="0" applyFill="0" applyAlignment="0" applyProtection="0"/>
    <xf numFmtId="192" fontId="55" fillId="0" borderId="0" applyNumberFormat="0" applyFill="0" applyBorder="0" applyAlignment="0" applyProtection="0"/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5" fillId="0" borderId="0">
      <alignment vertical="center"/>
    </xf>
    <xf numFmtId="192" fontId="14" fillId="0" borderId="0"/>
    <xf numFmtId="192" fontId="14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8" fillId="0" borderId="0" applyNumberFormat="0" applyFill="0" applyBorder="0" applyAlignment="0" applyProtection="0">
      <alignment vertical="top"/>
      <protection locked="0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83" fontId="14" fillId="0" borderId="0" applyFont="0" applyFill="0" applyBorder="0" applyAlignment="0" applyProtection="0"/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6" fillId="0" borderId="0">
      <alignment vertical="center"/>
    </xf>
    <xf numFmtId="192" fontId="6" fillId="0" borderId="0">
      <alignment vertical="center"/>
    </xf>
    <xf numFmtId="192" fontId="15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3" fillId="0" borderId="0">
      <alignment vertical="center"/>
    </xf>
    <xf numFmtId="192" fontId="56" fillId="0" borderId="0">
      <alignment vertical="center"/>
    </xf>
    <xf numFmtId="192" fontId="59" fillId="0" borderId="0"/>
    <xf numFmtId="192" fontId="6" fillId="0" borderId="0"/>
    <xf numFmtId="192" fontId="6" fillId="0" borderId="0">
      <alignment vertical="center"/>
    </xf>
    <xf numFmtId="192" fontId="6" fillId="0" borderId="0">
      <alignment vertical="center"/>
    </xf>
    <xf numFmtId="192" fontId="35" fillId="35" borderId="0" applyNumberFormat="0" applyBorder="0" applyAlignment="0" applyProtection="0"/>
    <xf numFmtId="192" fontId="35" fillId="36" borderId="0" applyNumberFormat="0" applyBorder="0" applyAlignment="0" applyProtection="0"/>
    <xf numFmtId="192" fontId="35" fillId="10" borderId="0" applyNumberFormat="0" applyBorder="0" applyAlignment="0" applyProtection="0"/>
    <xf numFmtId="192" fontId="35" fillId="37" borderId="0" applyNumberFormat="0" applyBorder="0" applyAlignment="0" applyProtection="0"/>
    <xf numFmtId="192" fontId="35" fillId="38" borderId="0" applyNumberFormat="0" applyBorder="0" applyAlignment="0" applyProtection="0"/>
    <xf numFmtId="192" fontId="35" fillId="11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1" borderId="0" applyNumberFormat="0" applyBorder="0" applyAlignment="0" applyProtection="0"/>
    <xf numFmtId="192" fontId="35" fillId="37" borderId="0" applyNumberFormat="0" applyBorder="0" applyAlignment="0" applyProtection="0"/>
    <xf numFmtId="192" fontId="35" fillId="39" borderId="0" applyNumberFormat="0" applyBorder="0" applyAlignment="0" applyProtection="0"/>
    <xf numFmtId="192" fontId="35" fillId="42" borderId="0" applyNumberFormat="0" applyBorder="0" applyAlignment="0" applyProtection="0"/>
    <xf numFmtId="192" fontId="36" fillId="43" borderId="0" applyNumberFormat="0" applyBorder="0" applyAlignment="0" applyProtection="0"/>
    <xf numFmtId="192" fontId="36" fillId="40" borderId="0" applyNumberFormat="0" applyBorder="0" applyAlignment="0" applyProtection="0"/>
    <xf numFmtId="192" fontId="36" fillId="41" borderId="0" applyNumberFormat="0" applyBorder="0" applyAlignment="0" applyProtection="0"/>
    <xf numFmtId="192" fontId="36" fillId="44" borderId="0" applyNumberFormat="0" applyBorder="0" applyAlignment="0" applyProtection="0"/>
    <xf numFmtId="192" fontId="36" fillId="45" borderId="0" applyNumberFormat="0" applyBorder="0" applyAlignment="0" applyProtection="0"/>
    <xf numFmtId="192" fontId="36" fillId="46" borderId="0" applyNumberFormat="0" applyBorder="0" applyAlignment="0" applyProtection="0"/>
    <xf numFmtId="192" fontId="36" fillId="47" borderId="0" applyNumberFormat="0" applyBorder="0" applyAlignment="0" applyProtection="0"/>
    <xf numFmtId="192" fontId="36" fillId="48" borderId="0" applyNumberFormat="0" applyBorder="0" applyAlignment="0" applyProtection="0"/>
    <xf numFmtId="192" fontId="36" fillId="49" borderId="0" applyNumberFormat="0" applyBorder="0" applyAlignment="0" applyProtection="0"/>
    <xf numFmtId="192" fontId="36" fillId="44" borderId="0" applyNumberFormat="0" applyBorder="0" applyAlignment="0" applyProtection="0"/>
    <xf numFmtId="192" fontId="36" fillId="45" borderId="0" applyNumberFormat="0" applyBorder="0" applyAlignment="0" applyProtection="0"/>
    <xf numFmtId="192" fontId="36" fillId="50" borderId="0" applyNumberFormat="0" applyBorder="0" applyAlignment="0" applyProtection="0"/>
    <xf numFmtId="192" fontId="37" fillId="36" borderId="0" applyNumberFormat="0" applyBorder="0" applyAlignment="0" applyProtection="0"/>
    <xf numFmtId="192" fontId="38" fillId="34" borderId="8" applyNumberFormat="0" applyAlignment="0" applyProtection="0"/>
    <xf numFmtId="192" fontId="39" fillId="51" borderId="9" applyNumberFormat="0" applyAlignment="0" applyProtection="0"/>
    <xf numFmtId="187" fontId="35" fillId="0" borderId="0" applyFont="0" applyFill="0" applyBorder="0" applyAlignment="0" applyProtection="0"/>
    <xf numFmtId="192" fontId="42" fillId="0" borderId="0" applyNumberFormat="0" applyFill="0" applyBorder="0" applyAlignment="0" applyProtection="0"/>
    <xf numFmtId="192" fontId="43" fillId="10" borderId="0" applyNumberFormat="0" applyBorder="0" applyAlignment="0" applyProtection="0"/>
    <xf numFmtId="192" fontId="45" fillId="0" borderId="4" applyNumberFormat="0" applyFill="0" applyAlignment="0" applyProtection="0"/>
    <xf numFmtId="192" fontId="46" fillId="0" borderId="5" applyNumberFormat="0" applyFill="0" applyAlignment="0" applyProtection="0"/>
    <xf numFmtId="192" fontId="47" fillId="0" borderId="6" applyNumberFormat="0" applyFill="0" applyAlignment="0" applyProtection="0"/>
    <xf numFmtId="192" fontId="47" fillId="0" borderId="0" applyNumberFormat="0" applyFill="0" applyBorder="0" applyAlignment="0" applyProtection="0"/>
    <xf numFmtId="192" fontId="48" fillId="11" borderId="8" applyNumberFormat="0" applyAlignment="0" applyProtection="0"/>
    <xf numFmtId="192" fontId="49" fillId="0" borderId="10" applyNumberFormat="0" applyFill="0" applyAlignment="0" applyProtection="0"/>
    <xf numFmtId="192" fontId="50" fillId="52" borderId="0" applyNumberFormat="0" applyBorder="0" applyAlignment="0" applyProtection="0"/>
    <xf numFmtId="192" fontId="35" fillId="53" borderId="12" applyNumberFormat="0" applyFont="0" applyAlignment="0" applyProtection="0"/>
    <xf numFmtId="192" fontId="52" fillId="34" borderId="11" applyNumberFormat="0" applyAlignment="0" applyProtection="0"/>
    <xf numFmtId="192" fontId="53" fillId="0" borderId="0" applyNumberFormat="0" applyFill="0" applyBorder="0" applyAlignment="0" applyProtection="0"/>
    <xf numFmtId="192" fontId="54" fillId="0" borderId="7" applyNumberFormat="0" applyFill="0" applyAlignment="0" applyProtection="0"/>
    <xf numFmtId="192" fontId="55" fillId="0" borderId="0" applyNumberFormat="0" applyFill="0" applyBorder="0" applyAlignment="0" applyProtection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14" fillId="0" borderId="0"/>
    <xf numFmtId="192" fontId="59" fillId="0" borderId="0"/>
    <xf numFmtId="192" fontId="59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22" fillId="16" borderId="0" applyNumberFormat="0" applyBorder="0" applyAlignment="0" applyProtection="0">
      <alignment vertical="center"/>
    </xf>
    <xf numFmtId="192" fontId="22" fillId="38" borderId="0" applyNumberFormat="0" applyBorder="0" applyAlignment="0" applyProtection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3" fillId="0" borderId="0" applyProtection="0"/>
    <xf numFmtId="192" fontId="33" fillId="0" borderId="0" applyProtection="0"/>
    <xf numFmtId="192" fontId="6" fillId="0" borderId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33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6" fillId="0" borderId="0"/>
    <xf numFmtId="188" fontId="6" fillId="0" borderId="0"/>
    <xf numFmtId="19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2" fontId="6" fillId="0" borderId="0"/>
    <xf numFmtId="192" fontId="15" fillId="12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6" fillId="0" borderId="0"/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14" fillId="0" borderId="0"/>
    <xf numFmtId="192" fontId="22" fillId="14" borderId="0" applyNumberFormat="0" applyBorder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15" fillId="33" borderId="12" applyNumberFormat="0" applyFont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5" fillId="14" borderId="0" applyNumberFormat="0" applyBorder="0" applyAlignment="0" applyProtection="0"/>
    <xf numFmtId="192" fontId="35" fillId="14" borderId="0" applyNumberFormat="0" applyBorder="0" applyAlignment="0" applyProtection="0"/>
    <xf numFmtId="192" fontId="35" fillId="14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6" borderId="0" applyNumberFormat="0" applyBorder="0" applyAlignment="0" applyProtection="0"/>
    <xf numFmtId="192" fontId="35" fillId="16" borderId="0" applyNumberFormat="0" applyBorder="0" applyAlignment="0" applyProtection="0"/>
    <xf numFmtId="192" fontId="35" fillId="16" borderId="0" applyNumberFormat="0" applyBorder="0" applyAlignment="0" applyProtection="0"/>
    <xf numFmtId="192" fontId="35" fillId="17" borderId="0" applyNumberFormat="0" applyBorder="0" applyAlignment="0" applyProtection="0"/>
    <xf numFmtId="192" fontId="35" fillId="17" borderId="0" applyNumberFormat="0" applyBorder="0" applyAlignment="0" applyProtection="0"/>
    <xf numFmtId="192" fontId="35" fillId="17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0" borderId="0" applyNumberFormat="0" applyBorder="0" applyAlignment="0" applyProtection="0"/>
    <xf numFmtId="192" fontId="35" fillId="20" borderId="0" applyNumberFormat="0" applyBorder="0" applyAlignment="0" applyProtection="0"/>
    <xf numFmtId="192" fontId="35" fillId="20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5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6" fillId="22" borderId="0" applyNumberFormat="0" applyBorder="0" applyAlignment="0" applyProtection="0"/>
    <xf numFmtId="192" fontId="36" fillId="22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3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24" borderId="0" applyNumberFormat="0" applyBorder="0" applyAlignment="0" applyProtection="0"/>
    <xf numFmtId="192" fontId="36" fillId="25" borderId="0" applyNumberFormat="0" applyBorder="0" applyAlignment="0" applyProtection="0"/>
    <xf numFmtId="192" fontId="36" fillId="25" borderId="0" applyNumberFormat="0" applyBorder="0" applyAlignment="0" applyProtection="0"/>
    <xf numFmtId="192" fontId="36" fillId="28" borderId="0" applyNumberFormat="0" applyBorder="0" applyAlignment="0" applyProtection="0"/>
    <xf numFmtId="192" fontId="36" fillId="28" borderId="0" applyNumberFormat="0" applyBorder="0" applyAlignment="0" applyProtection="0"/>
    <xf numFmtId="192" fontId="36" fillId="29" borderId="0" applyNumberFormat="0" applyBorder="0" applyAlignment="0" applyProtection="0"/>
    <xf numFmtId="192" fontId="36" fillId="29" borderId="0" applyNumberFormat="0" applyBorder="0" applyAlignment="0" applyProtection="0"/>
    <xf numFmtId="192" fontId="36" fillId="30" borderId="0" applyNumberFormat="0" applyBorder="0" applyAlignment="0" applyProtection="0"/>
    <xf numFmtId="192" fontId="36" fillId="30" borderId="0" applyNumberFormat="0" applyBorder="0" applyAlignment="0" applyProtection="0"/>
    <xf numFmtId="192" fontId="36" fillId="23" borderId="0" applyNumberFormat="0" applyBorder="0" applyAlignment="0" applyProtection="0"/>
    <xf numFmtId="192" fontId="36" fillId="23" borderId="0" applyNumberFormat="0" applyBorder="0" applyAlignment="0" applyProtection="0"/>
    <xf numFmtId="192" fontId="36" fillId="24" borderId="0" applyNumberFormat="0" applyBorder="0" applyAlignment="0" applyProtection="0"/>
    <xf numFmtId="192" fontId="36" fillId="24" borderId="0" applyNumberFormat="0" applyBorder="0" applyAlignment="0" applyProtection="0"/>
    <xf numFmtId="192" fontId="36" fillId="31" borderId="0" applyNumberFormat="0" applyBorder="0" applyAlignment="0" applyProtection="0"/>
    <xf numFmtId="192" fontId="36" fillId="31" borderId="0" applyNumberFormat="0" applyBorder="0" applyAlignment="0" applyProtection="0"/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9" fillId="27" borderId="9" applyNumberFormat="0" applyAlignment="0" applyProtection="0"/>
    <xf numFmtId="192" fontId="39" fillId="27" borderId="9" applyNumberFormat="0" applyAlignment="0" applyProtection="0"/>
    <xf numFmtId="176" fontId="60" fillId="0" borderId="0" applyFont="0" applyFill="0" applyBorder="0" applyAlignment="0" applyProtection="0"/>
    <xf numFmtId="192" fontId="42" fillId="0" borderId="0" applyNumberFormat="0" applyFill="0" applyBorder="0" applyAlignment="0" applyProtection="0"/>
    <xf numFmtId="192" fontId="42" fillId="0" borderId="0" applyNumberFormat="0" applyFill="0" applyBorder="0" applyAlignment="0" applyProtection="0"/>
    <xf numFmtId="192" fontId="43" fillId="14" borderId="0" applyNumberFormat="0" applyBorder="0" applyAlignment="0" applyProtection="0"/>
    <xf numFmtId="192" fontId="43" fillId="14" borderId="0" applyNumberFormat="0" applyBorder="0" applyAlignment="0" applyProtection="0"/>
    <xf numFmtId="192" fontId="44" fillId="34" borderId="0" applyNumberFormat="0" applyBorder="0" applyAlignment="0" applyProtection="0"/>
    <xf numFmtId="192" fontId="45" fillId="0" borderId="4" applyNumberFormat="0" applyFill="0" applyAlignment="0" applyProtection="0"/>
    <xf numFmtId="192" fontId="45" fillId="0" borderId="4" applyNumberFormat="0" applyFill="0" applyAlignment="0" applyProtection="0"/>
    <xf numFmtId="192" fontId="46" fillId="0" borderId="5" applyNumberFormat="0" applyFill="0" applyAlignment="0" applyProtection="0"/>
    <xf numFmtId="192" fontId="46" fillId="0" borderId="5" applyNumberFormat="0" applyFill="0" applyAlignment="0" applyProtection="0"/>
    <xf numFmtId="192" fontId="47" fillId="0" borderId="6" applyNumberFormat="0" applyFill="0" applyAlignment="0" applyProtection="0"/>
    <xf numFmtId="192" fontId="47" fillId="0" borderId="6" applyNumberFormat="0" applyFill="0" applyAlignment="0" applyProtection="0"/>
    <xf numFmtId="192" fontId="47" fillId="0" borderId="0" applyNumberFormat="0" applyFill="0" applyBorder="0" applyAlignment="0" applyProtection="0"/>
    <xf numFmtId="192" fontId="47" fillId="0" borderId="0" applyNumberFormat="0" applyFill="0" applyBorder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9" fillId="0" borderId="10" applyNumberFormat="0" applyFill="0" applyAlignment="0" applyProtection="0"/>
    <xf numFmtId="192" fontId="49" fillId="0" borderId="10" applyNumberFormat="0" applyFill="0" applyAlignment="0" applyProtection="0"/>
    <xf numFmtId="192" fontId="50" fillId="32" borderId="0" applyNumberFormat="0" applyBorder="0" applyAlignment="0" applyProtection="0"/>
    <xf numFmtId="192" fontId="50" fillId="32" borderId="0" applyNumberFormat="0" applyBorder="0" applyAlignment="0" applyProtection="0"/>
    <xf numFmtId="192" fontId="6" fillId="34" borderId="0" applyNumberFormat="0" applyFont="0" applyBorder="0" applyAlignment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0" fillId="0" borderId="0" applyProtection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35" fillId="0" borderId="0"/>
    <xf numFmtId="192" fontId="35" fillId="0" borderId="0"/>
    <xf numFmtId="192" fontId="6" fillId="0" borderId="0"/>
    <xf numFmtId="192" fontId="6" fillId="0" borderId="0"/>
    <xf numFmtId="192" fontId="6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1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35" fillId="0" borderId="0"/>
    <xf numFmtId="192" fontId="6" fillId="0" borderId="0" applyFont="0" applyFill="0" applyBorder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6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6" fillId="0" borderId="0"/>
    <xf numFmtId="192" fontId="6" fillId="0" borderId="0" applyNumberFormat="0" applyFont="0" applyFill="0" applyBorder="0" applyProtection="0">
      <alignment horizontal="left" wrapText="1"/>
    </xf>
    <xf numFmtId="192" fontId="53" fillId="0" borderId="0" applyNumberFormat="0" applyFill="0" applyBorder="0" applyAlignment="0" applyProtection="0"/>
    <xf numFmtId="192" fontId="62" fillId="0" borderId="0" applyNumberFormat="0" applyFill="0" applyBorder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5" fillId="0" borderId="0" applyNumberFormat="0" applyFill="0" applyBorder="0" applyAlignment="0" applyProtection="0"/>
    <xf numFmtId="192" fontId="55" fillId="0" borderId="0" applyNumberFormat="0" applyFill="0" applyBorder="0" applyAlignment="0" applyProtection="0"/>
    <xf numFmtId="192" fontId="63" fillId="0" borderId="0">
      <alignment vertical="center"/>
    </xf>
    <xf numFmtId="192" fontId="14" fillId="0" borderId="0">
      <alignment vertical="center"/>
    </xf>
    <xf numFmtId="192" fontId="14" fillId="0" borderId="0"/>
    <xf numFmtId="192" fontId="6" fillId="0" borderId="0"/>
    <xf numFmtId="190" fontId="64" fillId="0" borderId="0"/>
    <xf numFmtId="192" fontId="6" fillId="0" borderId="0"/>
    <xf numFmtId="192" fontId="65" fillId="0" borderId="0"/>
    <xf numFmtId="191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5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89" fontId="64" fillId="0" borderId="0"/>
    <xf numFmtId="192" fontId="6" fillId="0" borderId="0"/>
    <xf numFmtId="192" fontId="6" fillId="0" borderId="0"/>
    <xf numFmtId="192" fontId="6" fillId="0" borderId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192" fontId="38" fillId="26" borderId="8" applyNumberFormat="0" applyAlignment="0" applyProtection="0"/>
    <xf numFmtId="38" fontId="6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3" fontId="6" fillId="0" borderId="0" applyFont="0" applyBorder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94" fontId="6" fillId="0" borderId="0">
      <alignment horizontal="centerContinuous"/>
    </xf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48" fillId="17" borderId="8" applyNumberFormat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6" fillId="0" borderId="0"/>
    <xf numFmtId="192" fontId="66" fillId="0" borderId="0"/>
    <xf numFmtId="192" fontId="6" fillId="0" borderId="0"/>
    <xf numFmtId="192" fontId="6" fillId="0" borderId="0"/>
    <xf numFmtId="192" fontId="67" fillId="0" borderId="0"/>
    <xf numFmtId="192" fontId="13" fillId="0" borderId="0"/>
    <xf numFmtId="192" fontId="13" fillId="0" borderId="0"/>
    <xf numFmtId="192" fontId="13" fillId="0" borderId="0"/>
    <xf numFmtId="192" fontId="68" fillId="0" borderId="0"/>
    <xf numFmtId="192" fontId="13" fillId="0" borderId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13" fillId="9" borderId="3" applyNumberFormat="0" applyFont="0" applyAlignment="0" applyProtection="0"/>
    <xf numFmtId="192" fontId="13" fillId="9" borderId="3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6" fillId="33" borderId="12" applyNumberFormat="0" applyFon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52" fillId="26" borderId="11" applyNumberFormat="0" applyAlignment="0" applyProtection="0"/>
    <xf numFmtId="192" fontId="64" fillId="0" borderId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NumberFormat="0" applyFont="0" applyFill="0" applyBorder="0" applyAlignment="0" applyProtection="0"/>
    <xf numFmtId="192" fontId="6" fillId="0" borderId="0"/>
    <xf numFmtId="192" fontId="6" fillId="0" borderId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54" fillId="0" borderId="7" applyNumberFormat="0" applyFill="0" applyAlignment="0" applyProtection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6" fillId="0" borderId="0"/>
    <xf numFmtId="192" fontId="13" fillId="0" borderId="0">
      <alignment vertical="center"/>
    </xf>
    <xf numFmtId="192" fontId="13" fillId="0" borderId="0">
      <alignment vertical="center"/>
    </xf>
    <xf numFmtId="192" fontId="6" fillId="0" borderId="0"/>
    <xf numFmtId="19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0" fillId="0" borderId="0"/>
    <xf numFmtId="192" fontId="6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0" fillId="0" borderId="0"/>
    <xf numFmtId="192" fontId="6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" fillId="0" borderId="0"/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0" fillId="0" borderId="0"/>
    <xf numFmtId="192" fontId="60" fillId="0" borderId="0"/>
    <xf numFmtId="192" fontId="60" fillId="0" borderId="0"/>
    <xf numFmtId="192" fontId="60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4" fillId="0" borderId="0"/>
    <xf numFmtId="192" fontId="6" fillId="0" borderId="0"/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2" fillId="0" borderId="0">
      <alignment vertical="top"/>
    </xf>
    <xf numFmtId="192" fontId="34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2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3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4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6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7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20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5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22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92" fontId="16" fillId="25" borderId="0" applyNumberFormat="0" applyBorder="0" applyAlignment="0" applyProtection="0">
      <alignment vertical="center"/>
    </xf>
    <xf numFmtId="185" fontId="69" fillId="0" borderId="0">
      <protection locked="0"/>
    </xf>
    <xf numFmtId="176" fontId="6" fillId="0" borderId="0" applyFont="0" applyFill="0" applyBorder="0" applyAlignment="0" applyProtection="0"/>
    <xf numFmtId="185" fontId="69" fillId="0" borderId="0">
      <protection locked="0"/>
    </xf>
    <xf numFmtId="185" fontId="69" fillId="0" borderId="0">
      <protection locked="0"/>
    </xf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11" fillId="0" borderId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192" fontId="35" fillId="33" borderId="12" applyNumberFormat="0" applyFont="0" applyAlignment="0" applyProtection="0"/>
    <xf numFmtId="9" fontId="14" fillId="0" borderId="0" applyFont="0" applyFill="0" applyBorder="0" applyAlignment="0" applyProtection="0"/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7" fillId="0" borderId="4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8" fillId="0" borderId="5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6" applyNumberFormat="0" applyFill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35" fillId="0" borderId="0">
      <alignment vertical="center"/>
    </xf>
    <xf numFmtId="192" fontId="14" fillId="0" borderId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37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37" fillId="13" borderId="0" applyNumberFormat="0" applyBorder="0" applyAlignment="0" applyProtection="0"/>
    <xf numFmtId="192" fontId="21" fillId="36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37" fillId="13" borderId="0" applyNumberFormat="0" applyBorder="0" applyAlignment="0" applyProtection="0"/>
    <xf numFmtId="192" fontId="37" fillId="13" borderId="0" applyNumberFormat="0" applyBorder="0" applyAlignment="0" applyProtection="0"/>
    <xf numFmtId="192" fontId="21" fillId="36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36" borderId="0" applyNumberFormat="0" applyBorder="0" applyAlignment="0" applyProtection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3" fillId="0" borderId="0">
      <alignment vertical="center"/>
    </xf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>
      <alignment vertical="center"/>
    </xf>
    <xf numFmtId="192" fontId="14" fillId="0" borderId="0"/>
    <xf numFmtId="192" fontId="14" fillId="0" borderId="0"/>
    <xf numFmtId="192" fontId="58" fillId="0" borderId="0" applyNumberFormat="0" applyFill="0" applyBorder="0" applyAlignment="0" applyProtection="0">
      <alignment vertical="top"/>
      <protection locked="0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55" borderId="0" applyNumberFormat="0" applyBorder="0" applyAlignment="0" applyProtection="0"/>
    <xf numFmtId="192" fontId="43" fillId="14" borderId="0" applyNumberFormat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43" fillId="14" borderId="0" applyNumberFormat="0" applyBorder="0" applyAlignment="0" applyProtection="0"/>
    <xf numFmtId="192" fontId="22" fillId="10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43" fillId="14" borderId="0" applyNumberFormat="0" applyBorder="0" applyAlignment="0" applyProtection="0"/>
    <xf numFmtId="192" fontId="43" fillId="14" borderId="0" applyNumberFormat="0" applyBorder="0" applyAlignment="0" applyProtection="0"/>
    <xf numFmtId="192" fontId="22" fillId="10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2" fillId="14" borderId="0" applyNumberFormat="0" applyBorder="0" applyAlignment="0" applyProtection="0">
      <alignment vertical="center"/>
    </xf>
    <xf numFmtId="192" fontId="22" fillId="10" borderId="0" applyNumberFormat="0" applyBorder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3" fillId="0" borderId="7" applyNumberFormat="0" applyFill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4" fillId="26" borderId="8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5" fillId="27" borderId="9" applyNumberFormat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28" fillId="0" borderId="10" applyNumberFormat="0" applyFill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8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29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30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3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24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16" fillId="31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29" fillId="32" borderId="0" applyNumberFormat="0" applyBorder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0" fillId="26" borderId="11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31" fillId="17" borderId="8" applyNumberFormat="0" applyAlignment="0" applyProtection="0">
      <alignment vertical="center"/>
    </xf>
    <xf numFmtId="192" fontId="6" fillId="0" borderId="0"/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14" fillId="33" borderId="12" applyNumberFormat="0" applyFont="0" applyAlignment="0" applyProtection="0">
      <alignment vertical="center"/>
    </xf>
    <xf numFmtId="192" fontId="56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0" fillId="0" borderId="0" applyProtection="0"/>
    <xf numFmtId="192" fontId="60" fillId="0" borderId="0" applyProtection="0"/>
    <xf numFmtId="192" fontId="6" fillId="0" borderId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0" fillId="0" borderId="0" applyProtection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56" fillId="0" borderId="0">
      <alignment vertical="center"/>
    </xf>
    <xf numFmtId="192" fontId="56" fillId="0" borderId="0">
      <alignment vertical="center"/>
    </xf>
    <xf numFmtId="192" fontId="5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192" fontId="56" fillId="0" borderId="0">
      <alignment vertical="center"/>
    </xf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6" fillId="0" borderId="0"/>
    <xf numFmtId="192" fontId="37" fillId="13" borderId="0" applyNumberFormat="0" applyBorder="0" applyAlignment="0" applyProtection="0"/>
    <xf numFmtId="192" fontId="43" fillId="14" borderId="0" applyNumberFormat="0" applyBorder="0" applyAlignment="0" applyProtection="0"/>
    <xf numFmtId="192" fontId="56" fillId="0" borderId="0">
      <alignment vertical="center"/>
    </xf>
    <xf numFmtId="192" fontId="56" fillId="0" borderId="0">
      <alignment vertical="center"/>
    </xf>
    <xf numFmtId="192" fontId="56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5" fillId="0" borderId="0"/>
    <xf numFmtId="182" fontId="14" fillId="0" borderId="0"/>
    <xf numFmtId="192" fontId="14" fillId="0" borderId="0">
      <alignment vertical="center"/>
    </xf>
    <xf numFmtId="192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" fillId="0" borderId="0">
      <alignment vertical="center"/>
    </xf>
    <xf numFmtId="192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" fillId="0" borderId="0">
      <alignment vertical="center"/>
    </xf>
    <xf numFmtId="192" fontId="1" fillId="0" borderId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" fillId="0" borderId="0">
      <alignment vertical="center"/>
    </xf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" fillId="0" borderId="0">
      <alignment vertical="center"/>
    </xf>
    <xf numFmtId="192" fontId="1" fillId="0" borderId="0">
      <alignment vertical="center"/>
    </xf>
    <xf numFmtId="192" fontId="12" fillId="0" borderId="0"/>
    <xf numFmtId="192" fontId="12" fillId="33" borderId="12" applyNumberFormat="0" applyFont="0" applyAlignment="0" applyProtection="0">
      <alignment vertical="center"/>
    </xf>
    <xf numFmtId="192" fontId="12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83" fontId="12" fillId="0" borderId="0" applyFont="0" applyFill="0" applyBorder="0" applyAlignment="0" applyProtection="0"/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0" fontId="5" fillId="0" borderId="0"/>
    <xf numFmtId="192" fontId="12" fillId="0" borderId="0">
      <alignment vertical="center"/>
    </xf>
    <xf numFmtId="192" fontId="1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0" borderId="0"/>
    <xf numFmtId="192" fontId="1" fillId="9" borderId="3" applyNumberFormat="0" applyFont="0" applyAlignment="0" applyProtection="0"/>
    <xf numFmtId="192" fontId="1" fillId="9" borderId="3" applyNumberFormat="0" applyFont="0" applyAlignment="0" applyProtection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" fillId="0" borderId="0">
      <alignment vertical="center"/>
    </xf>
    <xf numFmtId="192" fontId="1" fillId="0" borderId="0">
      <alignment vertical="center"/>
    </xf>
    <xf numFmtId="43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82" fontId="12" fillId="0" borderId="0"/>
    <xf numFmtId="192" fontId="12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5" fillId="0" borderId="0" xfId="4" applyAlignment="1">
      <alignment horizontal="center" wrapText="1"/>
    </xf>
    <xf numFmtId="0" fontId="5" fillId="0" borderId="0" xfId="4" applyAlignment="1">
      <alignment wrapText="1"/>
    </xf>
    <xf numFmtId="179" fontId="5" fillId="0" borderId="0" xfId="4" applyNumberFormat="1" applyAlignment="1">
      <alignment wrapText="1"/>
    </xf>
    <xf numFmtId="2" fontId="5" fillId="0" borderId="0" xfId="4" applyNumberFormat="1" applyAlignment="1">
      <alignment wrapText="1"/>
    </xf>
    <xf numFmtId="178" fontId="5" fillId="0" borderId="0" xfId="4" applyNumberFormat="1" applyAlignment="1">
      <alignment wrapText="1"/>
    </xf>
    <xf numFmtId="1" fontId="5" fillId="0" borderId="0" xfId="4" applyNumberFormat="1" applyAlignment="1">
      <alignment wrapText="1"/>
    </xf>
    <xf numFmtId="10" fontId="5" fillId="0" borderId="0" xfId="4" applyNumberFormat="1" applyAlignment="1">
      <alignment wrapText="1"/>
    </xf>
    <xf numFmtId="180" fontId="5" fillId="0" borderId="0" xfId="4" applyNumberFormat="1" applyAlignment="1">
      <alignment wrapText="1"/>
    </xf>
    <xf numFmtId="181" fontId="5" fillId="0" borderId="0" xfId="4" applyNumberFormat="1" applyAlignment="1">
      <alignment wrapText="1"/>
    </xf>
    <xf numFmtId="1" fontId="5" fillId="0" borderId="1" xfId="4" applyNumberFormat="1" applyBorder="1"/>
    <xf numFmtId="178" fontId="5" fillId="0" borderId="1" xfId="4" applyNumberFormat="1" applyBorder="1"/>
    <xf numFmtId="0" fontId="4" fillId="0" borderId="1" xfId="4" applyFont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0" fontId="9" fillId="8" borderId="1" xfId="4" applyFont="1" applyFill="1" applyBorder="1" applyAlignment="1">
      <alignment horizontal="center"/>
    </xf>
    <xf numFmtId="0" fontId="9" fillId="6" borderId="1" xfId="4" applyFont="1" applyFill="1" applyBorder="1" applyAlignment="1">
      <alignment horizontal="center"/>
    </xf>
    <xf numFmtId="0" fontId="4" fillId="6" borderId="1" xfId="4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79" fontId="4" fillId="5" borderId="1" xfId="4" applyNumberFormat="1" applyFont="1" applyFill="1" applyBorder="1" applyAlignment="1">
      <alignment horizontal="center"/>
    </xf>
    <xf numFmtId="180" fontId="4" fillId="5" borderId="1" xfId="4" applyNumberFormat="1" applyFont="1" applyFill="1" applyBorder="1" applyAlignment="1">
      <alignment horizontal="center"/>
    </xf>
    <xf numFmtId="178" fontId="10" fillId="5" borderId="1" xfId="1" applyNumberFormat="1" applyFont="1" applyFill="1" applyBorder="1"/>
    <xf numFmtId="178" fontId="4" fillId="7" borderId="2" xfId="4" applyNumberFormat="1" applyFont="1" applyFill="1" applyBorder="1" applyAlignment="1">
      <alignment horizontal="center"/>
    </xf>
    <xf numFmtId="178" fontId="4" fillId="5" borderId="1" xfId="4" applyNumberFormat="1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180" fontId="4" fillId="0" borderId="1" xfId="4" applyNumberFormat="1" applyFont="1" applyBorder="1" applyAlignment="1">
      <alignment horizontal="center"/>
    </xf>
    <xf numFmtId="2" fontId="4" fillId="0" borderId="1" xfId="4" applyNumberFormat="1" applyFont="1" applyBorder="1" applyAlignment="1">
      <alignment horizontal="center"/>
    </xf>
    <xf numFmtId="1" fontId="4" fillId="0" borderId="1" xfId="4" applyNumberFormat="1" applyFont="1" applyBorder="1" applyAlignment="1">
      <alignment horizontal="center"/>
    </xf>
    <xf numFmtId="181" fontId="10" fillId="0" borderId="1" xfId="1" applyNumberFormat="1" applyFont="1" applyBorder="1"/>
    <xf numFmtId="1" fontId="10" fillId="0" borderId="1" xfId="1" applyNumberFormat="1" applyFont="1" applyBorder="1"/>
    <xf numFmtId="178" fontId="10" fillId="0" borderId="1" xfId="1" applyNumberFormat="1" applyFont="1" applyBorder="1"/>
    <xf numFmtId="10" fontId="4" fillId="0" borderId="1" xfId="4" applyNumberFormat="1" applyFont="1" applyBorder="1" applyAlignment="1">
      <alignment horizontal="center"/>
    </xf>
    <xf numFmtId="178" fontId="10" fillId="6" borderId="1" xfId="1" applyNumberFormat="1" applyFont="1" applyFill="1" applyBorder="1"/>
    <xf numFmtId="0" fontId="10" fillId="3" borderId="1" xfId="1" applyFont="1" applyFill="1" applyBorder="1"/>
    <xf numFmtId="178" fontId="7" fillId="3" borderId="2" xfId="1" applyNumberFormat="1" applyFont="1" applyFill="1" applyBorder="1"/>
    <xf numFmtId="178" fontId="4" fillId="0" borderId="1" xfId="4" applyNumberFormat="1" applyFont="1" applyBorder="1" applyAlignment="1">
      <alignment horizontal="center"/>
    </xf>
    <xf numFmtId="0" fontId="5" fillId="0" borderId="1" xfId="4" applyBorder="1" applyAlignment="1">
      <alignment horizontal="center"/>
    </xf>
    <xf numFmtId="0" fontId="5" fillId="0" borderId="1" xfId="4" applyBorder="1"/>
    <xf numFmtId="179" fontId="5" fillId="0" borderId="1" xfId="4" applyNumberFormat="1" applyBorder="1"/>
    <xf numFmtId="180" fontId="5" fillId="0" borderId="1" xfId="4" applyNumberFormat="1" applyBorder="1"/>
    <xf numFmtId="178" fontId="0" fillId="2" borderId="1" xfId="5" applyNumberFormat="1" applyFont="1" applyFill="1" applyBorder="1" applyAlignment="1"/>
    <xf numFmtId="178" fontId="5" fillId="0" borderId="2" xfId="4" applyNumberFormat="1" applyBorder="1"/>
    <xf numFmtId="2" fontId="5" fillId="0" borderId="1" xfId="4" applyNumberFormat="1" applyBorder="1"/>
    <xf numFmtId="181" fontId="5" fillId="2" borderId="1" xfId="4" applyNumberFormat="1" applyFill="1" applyBorder="1"/>
    <xf numFmtId="1" fontId="5" fillId="2" borderId="1" xfId="4" applyNumberFormat="1" applyFill="1" applyBorder="1"/>
    <xf numFmtId="178" fontId="5" fillId="2" borderId="1" xfId="4" applyNumberFormat="1" applyFill="1" applyBorder="1"/>
    <xf numFmtId="10" fontId="5" fillId="0" borderId="1" xfId="4" applyNumberFormat="1" applyBorder="1"/>
    <xf numFmtId="10" fontId="0" fillId="2" borderId="1" xfId="6" applyNumberFormat="1" applyFont="1" applyFill="1" applyBorder="1" applyAlignment="1"/>
    <xf numFmtId="180" fontId="5" fillId="4" borderId="1" xfId="4" applyNumberForma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3" xfId="4" applyBorder="1" applyAlignment="1">
      <alignment horizontal="center"/>
    </xf>
    <xf numFmtId="0" fontId="5" fillId="0" borderId="13" xfId="4" applyBorder="1"/>
    <xf numFmtId="0" fontId="5" fillId="56" borderId="13" xfId="4" applyFill="1" applyBorder="1"/>
    <xf numFmtId="0" fontId="5" fillId="0" borderId="13" xfId="0" applyFont="1" applyBorder="1" applyAlignment="1">
      <alignment horizontal="left" vertical="top" wrapText="1"/>
    </xf>
    <xf numFmtId="179" fontId="5" fillId="0" borderId="13" xfId="4" applyNumberFormat="1" applyBorder="1"/>
    <xf numFmtId="180" fontId="5" fillId="0" borderId="13" xfId="4" applyNumberFormat="1" applyBorder="1"/>
    <xf numFmtId="178" fontId="0" fillId="2" borderId="13" xfId="5" applyNumberFormat="1" applyFont="1" applyFill="1" applyBorder="1" applyAlignment="1"/>
    <xf numFmtId="178" fontId="5" fillId="0" borderId="13" xfId="4" applyNumberFormat="1" applyBorder="1"/>
    <xf numFmtId="180" fontId="5" fillId="4" borderId="13" xfId="4" applyNumberFormat="1" applyFill="1" applyBorder="1"/>
    <xf numFmtId="1" fontId="5" fillId="0" borderId="13" xfId="4" applyNumberFormat="1" applyBorder="1"/>
    <xf numFmtId="181" fontId="5" fillId="2" borderId="13" xfId="4" applyNumberFormat="1" applyFill="1" applyBorder="1"/>
    <xf numFmtId="1" fontId="5" fillId="2" borderId="13" xfId="4" applyNumberFormat="1" applyFill="1" applyBorder="1"/>
    <xf numFmtId="178" fontId="5" fillId="2" borderId="13" xfId="4" applyNumberFormat="1" applyFill="1" applyBorder="1"/>
    <xf numFmtId="10" fontId="5" fillId="0" borderId="13" xfId="4" applyNumberFormat="1" applyBorder="1"/>
    <xf numFmtId="10" fontId="0" fillId="2" borderId="13" xfId="6" applyNumberFormat="1" applyFont="1" applyFill="1" applyBorder="1" applyAlignment="1"/>
    <xf numFmtId="0" fontId="5" fillId="0" borderId="13" xfId="0" applyFont="1" applyBorder="1" applyAlignment="1">
      <alignment wrapText="1"/>
    </xf>
    <xf numFmtId="0" fontId="72" fillId="0" borderId="13" xfId="0" applyFont="1" applyBorder="1" applyAlignment="1">
      <alignment wrapText="1"/>
    </xf>
    <xf numFmtId="0" fontId="5" fillId="4" borderId="13" xfId="4" applyFill="1" applyBorder="1"/>
    <xf numFmtId="0" fontId="5" fillId="0" borderId="13" xfId="0" applyFont="1" applyBorder="1"/>
    <xf numFmtId="179" fontId="5" fillId="4" borderId="13" xfId="4" applyNumberFormat="1" applyFill="1" applyBorder="1"/>
    <xf numFmtId="1" fontId="5" fillId="4" borderId="13" xfId="4" applyNumberFormat="1" applyFill="1" applyBorder="1"/>
    <xf numFmtId="180" fontId="5" fillId="57" borderId="13" xfId="4" applyNumberFormat="1" applyFill="1" applyBorder="1"/>
    <xf numFmtId="1" fontId="5" fillId="57" borderId="13" xfId="4" applyNumberFormat="1" applyFill="1" applyBorder="1"/>
    <xf numFmtId="0" fontId="6" fillId="6" borderId="13" xfId="0" applyFont="1" applyFill="1" applyBorder="1"/>
  </cellXfs>
  <cellStyles count="8379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2 2 2" xfId="8305" xr:uid="{8C66475C-34D4-49E2-B41F-B7C34F11648C}"/>
    <cellStyle name="Comma 10 2 3" xfId="8082" xr:uid="{351CC8B4-46D3-4894-B9F7-03606D2490C4}"/>
    <cellStyle name="Comma 10 3" xfId="5227" xr:uid="{EAF09A7E-0ACD-48A8-8914-DAE498E98D8E}"/>
    <cellStyle name="Comma 10 3 2" xfId="7793" xr:uid="{DB32580B-4797-4532-9AB8-C77550181616}"/>
    <cellStyle name="Comma 10 3 2 2" xfId="8306" xr:uid="{56A1A3CB-1424-4C95-8B87-EEB2083BD488}"/>
    <cellStyle name="Comma 10 3 3" xfId="8083" xr:uid="{60E3108C-1C57-4199-8DC3-28E7B2B0C5A4}"/>
    <cellStyle name="Comma 10 4" xfId="7791" xr:uid="{860B5C1E-C2BB-4861-996A-876BAF1ED0F5}"/>
    <cellStyle name="Comma 10 4 2" xfId="8304" xr:uid="{12BC60BF-3C5C-4868-979A-588A34B1B9F4}"/>
    <cellStyle name="Comma 10 5" xfId="8081" xr:uid="{C3044171-528B-4E10-A619-B199CCC9274F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2 2 2" xfId="8309" xr:uid="{442B151F-8949-430C-B3B7-9549486E7DB7}"/>
    <cellStyle name="Comma 11 2 2 3" xfId="8086" xr:uid="{47E25960-4251-4ACE-A986-1A4CA8945853}"/>
    <cellStyle name="Comma 11 2 3" xfId="7795" xr:uid="{8F2A229E-3142-4F85-9DF6-CFCD1E44A57C}"/>
    <cellStyle name="Comma 11 2 3 2" xfId="8308" xr:uid="{2A0B5070-E655-47B1-B4E6-6CD29190B8A1}"/>
    <cellStyle name="Comma 11 2 4" xfId="8085" xr:uid="{060ADC95-5E05-4C9F-99DE-4EA8B0F0BEE6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2 2 2" xfId="8311" xr:uid="{0A16E277-135C-467D-A69B-9A0A89518236}"/>
    <cellStyle name="Comma 11 3 2 3" xfId="8088" xr:uid="{528B7526-F02D-4CE4-9B9E-50D1B583CF2A}"/>
    <cellStyle name="Comma 11 3 3" xfId="7797" xr:uid="{85E65F76-383D-4DDE-A459-ABCE9BFA7CE8}"/>
    <cellStyle name="Comma 11 3 3 2" xfId="8310" xr:uid="{E7C6716D-8559-4D7F-A6D5-C76345BBAA35}"/>
    <cellStyle name="Comma 11 3 4" xfId="8087" xr:uid="{9E368E67-26FB-46D5-9D04-04301691D651}"/>
    <cellStyle name="Comma 11 4" xfId="5233" xr:uid="{6011FB1F-4CE6-4C3B-85AC-90462658E744}"/>
    <cellStyle name="Comma 11 4 2" xfId="7799" xr:uid="{2E139DAF-A022-46A2-A9F6-D0359389F8C9}"/>
    <cellStyle name="Comma 11 4 2 2" xfId="8312" xr:uid="{EEFCFCC1-4F14-4925-9897-2634CCD114CD}"/>
    <cellStyle name="Comma 11 4 3" xfId="8089" xr:uid="{EAD0BFA2-AE91-425B-B442-0265D3C4838B}"/>
    <cellStyle name="Comma 11 5" xfId="7794" xr:uid="{E3BDD401-CD3A-4048-96C2-CFCAE77B86B9}"/>
    <cellStyle name="Comma 11 5 2" xfId="8307" xr:uid="{334047A0-563E-4310-B254-8995619ED127}"/>
    <cellStyle name="Comma 11 6" xfId="8084" xr:uid="{4B93565C-4580-4CA9-82C4-5DB5CF64D476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2 2 2" xfId="8315" xr:uid="{8F9F02DF-11B2-4883-999A-72D611706422}"/>
    <cellStyle name="Comma 12 2 2 3" xfId="8092" xr:uid="{A867633F-B0E0-44D2-878E-7FF372A0EF62}"/>
    <cellStyle name="Comma 12 2 3" xfId="7801" xr:uid="{80C272D8-BABC-4DD3-BA0A-F378B8EFCB28}"/>
    <cellStyle name="Comma 12 2 3 2" xfId="8314" xr:uid="{27652AD3-0AE7-4118-B125-BEECD237B93D}"/>
    <cellStyle name="Comma 12 2 4" xfId="8091" xr:uid="{1CBD41E8-B018-4884-BDCA-55789D40EF72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2 2 2" xfId="8317" xr:uid="{5801CF5C-4102-4DE9-98E1-7BE2858B58E2}"/>
    <cellStyle name="Comma 12 3 2 3" xfId="8094" xr:uid="{6AA31DBB-AAE7-4162-BD73-3746D82E4A53}"/>
    <cellStyle name="Comma 12 3 3" xfId="7803" xr:uid="{48DA23D3-972A-4C16-8E9B-E39C4CA1BEF8}"/>
    <cellStyle name="Comma 12 3 3 2" xfId="8316" xr:uid="{6A62C502-EADB-44C6-B95C-3E506532FFCE}"/>
    <cellStyle name="Comma 12 3 4" xfId="8093" xr:uid="{2E725DC0-32E8-43FF-A895-86E735D752C4}"/>
    <cellStyle name="Comma 12 4" xfId="5239" xr:uid="{22F81F42-B795-470B-9D28-6067B36EF7B9}"/>
    <cellStyle name="Comma 12 4 2" xfId="7805" xr:uid="{968EF439-A655-42C7-B7D8-94835C633B29}"/>
    <cellStyle name="Comma 12 4 2 2" xfId="8318" xr:uid="{0A21BB7F-1947-4B29-8351-99B3D33667AC}"/>
    <cellStyle name="Comma 12 4 3" xfId="8095" xr:uid="{CE9161E8-A97C-4AE8-8710-66974EBA548E}"/>
    <cellStyle name="Comma 12 5" xfId="7800" xr:uid="{8985C886-C843-4DC0-80E3-6E99F4B8102D}"/>
    <cellStyle name="Comma 12 5 2" xfId="8313" xr:uid="{B8ECE83A-5ABA-401F-97D4-77EE52C475D6}"/>
    <cellStyle name="Comma 12 6" xfId="8090" xr:uid="{99D65777-90A0-486A-A6EC-FC2F7015DBF7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2 2 2" xfId="8321" xr:uid="{D339C783-F3C4-42D8-BB92-B8ADED24CE72}"/>
    <cellStyle name="Comma 13 2 2 3" xfId="8098" xr:uid="{CE26EB4B-9B84-4D5D-B587-B9E0EA40723A}"/>
    <cellStyle name="Comma 13 2 3" xfId="7807" xr:uid="{508D11AE-6DF0-4966-A86D-1FD25C979F8C}"/>
    <cellStyle name="Comma 13 2 3 2" xfId="8320" xr:uid="{FE53FE6A-293C-4F9B-B375-0CBFD48A636E}"/>
    <cellStyle name="Comma 13 2 4" xfId="8097" xr:uid="{45972419-B6AF-4F31-910C-B241D3735943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2 2 2" xfId="8323" xr:uid="{E2898C0C-0781-4615-AB88-6507F61553D2}"/>
    <cellStyle name="Comma 13 3 2 3" xfId="8100" xr:uid="{E888F339-0CDC-40D0-9A17-46FD86BA412C}"/>
    <cellStyle name="Comma 13 3 3" xfId="7809" xr:uid="{D8F9CFF8-D821-48E6-8E07-9D46D203DE52}"/>
    <cellStyle name="Comma 13 3 3 2" xfId="8322" xr:uid="{AB845BB3-CC3D-4948-8F01-9E7B2BFD0711}"/>
    <cellStyle name="Comma 13 3 4" xfId="8099" xr:uid="{C6153913-FA06-4FEB-BAAE-8E2A2099A209}"/>
    <cellStyle name="Comma 13 4" xfId="5245" xr:uid="{892CA83A-3EF2-4E4D-BE60-C83FD0AFF891}"/>
    <cellStyle name="Comma 13 4 2" xfId="7811" xr:uid="{B031909F-2B9D-4260-A7FB-C7B5225574AF}"/>
    <cellStyle name="Comma 13 4 2 2" xfId="8324" xr:uid="{EBB2CC5A-EBC5-44EA-94C0-3544E31B4D92}"/>
    <cellStyle name="Comma 13 4 3" xfId="8101" xr:uid="{2FEAA2E4-135C-414C-AA3E-4055A1B4F2A9}"/>
    <cellStyle name="Comma 13 5" xfId="7806" xr:uid="{4833D22E-8325-4471-A3B6-233023C52A6E}"/>
    <cellStyle name="Comma 13 5 2" xfId="8319" xr:uid="{77EE377D-C065-4B4E-B968-C9CFC8DA5BD9}"/>
    <cellStyle name="Comma 13 6" xfId="8096" xr:uid="{1F5271E4-EA70-4876-9FE9-D50920C11E75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2 2 2" xfId="8327" xr:uid="{66F3AE9C-C132-4F79-8A2C-A74AF5CD13E7}"/>
    <cellStyle name="Comma 14 2 2 3" xfId="8104" xr:uid="{0F051303-038C-420B-9C48-7895CBA3BC2D}"/>
    <cellStyle name="Comma 14 2 3" xfId="7813" xr:uid="{98FC65C2-6421-4ADE-830C-E678CD567BC8}"/>
    <cellStyle name="Comma 14 2 3 2" xfId="8326" xr:uid="{AC3FD6D9-EB20-4D95-B93D-C962A06726FA}"/>
    <cellStyle name="Comma 14 2 4" xfId="8103" xr:uid="{13F33823-7B10-4C3B-8D40-208EA3EDF77D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2 2 2" xfId="8329" xr:uid="{35238C37-B374-4B5C-B6DB-AE221B28732D}"/>
    <cellStyle name="Comma 14 3 2 3" xfId="8106" xr:uid="{E50F0AAE-AA9A-4DC9-ACB4-BB6899178CA2}"/>
    <cellStyle name="Comma 14 3 3" xfId="7815" xr:uid="{335D1F51-2319-4B4F-9BA2-63B214E1795C}"/>
    <cellStyle name="Comma 14 3 3 2" xfId="8328" xr:uid="{70982B85-E070-47F4-9CBE-D04E9AFE57BC}"/>
    <cellStyle name="Comma 14 3 4" xfId="8105" xr:uid="{89FA3844-B827-4ED4-B1D4-87EC0D2822C4}"/>
    <cellStyle name="Comma 14 4" xfId="5251" xr:uid="{E380444E-B9E5-4334-BB05-037302A11C35}"/>
    <cellStyle name="Comma 14 4 2" xfId="7817" xr:uid="{350FD7DE-4DB3-43EA-80BD-12F1D0AE56B7}"/>
    <cellStyle name="Comma 14 4 2 2" xfId="8330" xr:uid="{7D89C542-18DF-4DF2-9F20-864D25ADEF74}"/>
    <cellStyle name="Comma 14 4 3" xfId="8107" xr:uid="{CDD12588-4590-49FE-BAB2-774F47527A41}"/>
    <cellStyle name="Comma 14 5" xfId="7812" xr:uid="{7557B02A-7173-493C-92D2-DF51A79A3FF5}"/>
    <cellStyle name="Comma 14 5 2" xfId="8325" xr:uid="{32EE0A78-9D9A-4AA2-A73C-B7627BCCC51F}"/>
    <cellStyle name="Comma 14 6" xfId="8102" xr:uid="{6FDD1317-C033-4D13-B855-E0B362BFE0D3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2 2 2" xfId="8333" xr:uid="{5E9F6C3F-551C-4572-A4E7-516C8AF8F2AA}"/>
    <cellStyle name="Comma 15 2 2 3" xfId="8110" xr:uid="{D39E244D-DF67-48FD-A845-0BDCCB842566}"/>
    <cellStyle name="Comma 15 2 3" xfId="7819" xr:uid="{F467A737-78CC-465A-99F3-392E2DB96543}"/>
    <cellStyle name="Comma 15 2 3 2" xfId="8332" xr:uid="{C5BD9130-71B4-44E7-BC7C-4C25A3EDD69D}"/>
    <cellStyle name="Comma 15 2 4" xfId="8109" xr:uid="{841B47D8-DD0B-40FE-B7C5-24A57C50A03C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2 2 2" xfId="8335" xr:uid="{B9FF2268-9EF8-409C-8EC5-11C3059AC9A7}"/>
    <cellStyle name="Comma 15 3 2 3" xfId="8112" xr:uid="{D06EE9F6-CFE9-4D59-B17B-004BD6584690}"/>
    <cellStyle name="Comma 15 3 3" xfId="7821" xr:uid="{34200E24-3598-47E7-834C-7641141CBECF}"/>
    <cellStyle name="Comma 15 3 3 2" xfId="8334" xr:uid="{7CDAC10D-4B34-4C53-A358-55B992960C7E}"/>
    <cellStyle name="Comma 15 3 4" xfId="8111" xr:uid="{48E92DE9-7BD4-4873-808E-CB3354A60C82}"/>
    <cellStyle name="Comma 15 4" xfId="5257" xr:uid="{215EEB47-B1EE-4CD2-A690-26437FD65F5D}"/>
    <cellStyle name="Comma 15 4 2" xfId="7823" xr:uid="{DCADE958-7E67-44EF-ACAA-C1C2B80C7BBE}"/>
    <cellStyle name="Comma 15 4 2 2" xfId="8336" xr:uid="{38205933-9292-4124-9323-51A4506D2011}"/>
    <cellStyle name="Comma 15 4 3" xfId="8113" xr:uid="{392B3350-2034-4E74-B21C-A6B2960DB861}"/>
    <cellStyle name="Comma 15 5" xfId="7818" xr:uid="{FED1F907-FDCD-4382-B974-AE37C9B5A08B}"/>
    <cellStyle name="Comma 15 5 2" xfId="8331" xr:uid="{7F3046D1-713D-414F-9ADD-A4BF64F54EC9}"/>
    <cellStyle name="Comma 15 6" xfId="8108" xr:uid="{8138CE6D-10B7-44BD-A43D-66C2677CD7B0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2 2 2" xfId="8339" xr:uid="{28DDA9D6-DDB5-4463-BE7B-FF33989312F7}"/>
    <cellStyle name="Comma 16 2 2 3" xfId="8116" xr:uid="{6BD3EF68-80F8-4CD1-AF3D-3248D169455B}"/>
    <cellStyle name="Comma 16 2 3" xfId="7825" xr:uid="{C852BE11-37F3-41DC-A33A-223A31B0F540}"/>
    <cellStyle name="Comma 16 2 3 2" xfId="8338" xr:uid="{030489B9-AE26-4E95-ADD6-DD16D3D5C603}"/>
    <cellStyle name="Comma 16 2 4" xfId="8115" xr:uid="{C89F2312-809E-4D80-9DED-5F759DE007E2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2 2 2" xfId="8341" xr:uid="{1B9D720F-378F-4E4F-B25B-D6AE4C19D2B9}"/>
    <cellStyle name="Comma 16 3 2 3" xfId="8118" xr:uid="{EDFC1126-EB93-445C-A9F3-D46F3224FB23}"/>
    <cellStyle name="Comma 16 3 3" xfId="7827" xr:uid="{F134C128-D6EE-4C02-A305-E18B9F25F875}"/>
    <cellStyle name="Comma 16 3 3 2" xfId="8340" xr:uid="{BA89A0ED-9724-4183-B1DE-84F20B413A0D}"/>
    <cellStyle name="Comma 16 3 4" xfId="8117" xr:uid="{E0B0D17F-8F3D-45E1-9B75-82C9E0D8AE2B}"/>
    <cellStyle name="Comma 16 4" xfId="5263" xr:uid="{7EFDAEC7-A8D4-48DA-ACA2-5D2878B13EFB}"/>
    <cellStyle name="Comma 16 4 2" xfId="7829" xr:uid="{D302421B-FDF9-4658-983F-E1BA07F1C529}"/>
    <cellStyle name="Comma 16 4 2 2" xfId="8342" xr:uid="{496AD980-8277-4E83-9D82-F530F6E65938}"/>
    <cellStyle name="Comma 16 4 3" xfId="8119" xr:uid="{98D7200E-C8F5-47FB-BCF3-30B11A59A148}"/>
    <cellStyle name="Comma 16 5" xfId="7824" xr:uid="{58AAA11C-CA13-4A74-88EA-15F91572728B}"/>
    <cellStyle name="Comma 16 5 2" xfId="8337" xr:uid="{E4E97276-D1E8-41E6-91F3-4B06BCCC1243}"/>
    <cellStyle name="Comma 16 6" xfId="8114" xr:uid="{34C043EC-2D92-4595-932F-A7F5588F6FB5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2 2 2" xfId="8345" xr:uid="{6E263095-07D6-4019-A938-1EE862C1AC13}"/>
    <cellStyle name="Comma 17 2 2 3" xfId="8122" xr:uid="{8A15B7ED-EDAB-4F3E-9166-D421054CAF1C}"/>
    <cellStyle name="Comma 17 2 3" xfId="7831" xr:uid="{743B7D1F-64AC-4B52-9B91-B961C62A6F91}"/>
    <cellStyle name="Comma 17 2 3 2" xfId="8344" xr:uid="{D8472C11-F371-41F7-A948-EDCD9A8DD158}"/>
    <cellStyle name="Comma 17 2 4" xfId="8121" xr:uid="{3836E773-B1B5-4A66-A3BD-8CE82EAA200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2 2 2" xfId="8347" xr:uid="{47AE3486-1423-4B4E-8594-8E5DDED8B992}"/>
    <cellStyle name="Comma 17 3 2 3" xfId="8124" xr:uid="{68BD5646-222D-4F5B-A11F-922DB48AF97C}"/>
    <cellStyle name="Comma 17 3 3" xfId="7833" xr:uid="{B335F8A4-E066-4CC7-BABA-936A9745534D}"/>
    <cellStyle name="Comma 17 3 3 2" xfId="8346" xr:uid="{E0799E4A-01D9-47B9-A52F-7C05C66778C3}"/>
    <cellStyle name="Comma 17 3 4" xfId="8123" xr:uid="{5E703F9C-F8FB-4127-AF52-B21354C3547E}"/>
    <cellStyle name="Comma 17 4" xfId="5269" xr:uid="{1E92076E-1BD1-4F09-BC3C-B2C84CD5CC27}"/>
    <cellStyle name="Comma 17 4 2" xfId="7835" xr:uid="{65B2B13C-9069-4555-A9AA-6815FFE0B289}"/>
    <cellStyle name="Comma 17 4 2 2" xfId="8348" xr:uid="{F8ED5937-A7A7-4BCD-9ED1-EB4E25767E66}"/>
    <cellStyle name="Comma 17 4 3" xfId="8125" xr:uid="{03C9DDF1-D668-4DE0-8300-09372150469E}"/>
    <cellStyle name="Comma 17 5" xfId="7830" xr:uid="{7416791A-D9C8-4491-8DFF-BB849841C9C5}"/>
    <cellStyle name="Comma 17 5 2" xfId="8343" xr:uid="{1CBC55A3-8C4E-4928-A04C-23951652AE93}"/>
    <cellStyle name="Comma 17 6" xfId="8120" xr:uid="{911C8927-23A9-4590-B5E0-1D3F1A36EC2C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2 2 2" xfId="8351" xr:uid="{5BDE4222-3514-47E1-B557-0B7F846E08EA}"/>
    <cellStyle name="Comma 18 2 2 3" xfId="8128" xr:uid="{7323A788-50A5-456E-ABAC-C8BAD73077A6}"/>
    <cellStyle name="Comma 18 2 3" xfId="7837" xr:uid="{EE73A890-83DA-4964-A1F1-3F1403FBEE43}"/>
    <cellStyle name="Comma 18 2 3 2" xfId="8350" xr:uid="{8143C2F0-C5BA-4596-9275-E190CC007098}"/>
    <cellStyle name="Comma 18 2 4" xfId="8127" xr:uid="{FB53FA05-0B7A-42FD-818F-623CE4EF1BF2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2 2 2" xfId="8353" xr:uid="{D1B2B60D-0A18-40B7-AEC2-76C0FE8AD655}"/>
    <cellStyle name="Comma 18 3 2 3" xfId="8130" xr:uid="{9CB48135-ADD7-4482-BDD2-1238E67E76AE}"/>
    <cellStyle name="Comma 18 3 3" xfId="7839" xr:uid="{D5C9A19F-51F3-40CC-B4A0-D86D4C248B58}"/>
    <cellStyle name="Comma 18 3 3 2" xfId="8352" xr:uid="{D15FAC73-5F44-4ACC-B433-60CB707EC77A}"/>
    <cellStyle name="Comma 18 3 4" xfId="8129" xr:uid="{A2CDE235-4551-44E7-A6EC-A0FBE2005698}"/>
    <cellStyle name="Comma 18 4" xfId="5275" xr:uid="{D594AE3B-D9B5-4049-ADB3-D1E85FD84F0F}"/>
    <cellStyle name="Comma 18 4 2" xfId="7841" xr:uid="{72AD18B3-EEB7-4724-93AE-E908C250DEA1}"/>
    <cellStyle name="Comma 18 4 2 2" xfId="8354" xr:uid="{B096D3BA-7590-4CEB-9BEC-275A47BF5839}"/>
    <cellStyle name="Comma 18 4 3" xfId="8131" xr:uid="{D0E92175-A5CC-465F-99ED-09374475115A}"/>
    <cellStyle name="Comma 18 5" xfId="7836" xr:uid="{E6078DCA-7825-4C80-8112-3AA675B18ABA}"/>
    <cellStyle name="Comma 18 5 2" xfId="8349" xr:uid="{1E3FA1E8-F481-43DD-A513-3D5A23B80088}"/>
    <cellStyle name="Comma 18 6" xfId="8126" xr:uid="{6D77D650-6D8B-4395-B1F3-BCBFC78BB60D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2 2 2" xfId="8357" xr:uid="{A645DCC4-3768-4892-ABE3-E91FF25707EC}"/>
    <cellStyle name="Comma 19 2 2 3" xfId="8134" xr:uid="{4D2A775D-DB6F-4B10-9187-1A1F278B6673}"/>
    <cellStyle name="Comma 19 2 3" xfId="7843" xr:uid="{70CC7CEE-C0CA-4DF5-941F-7209200650A4}"/>
    <cellStyle name="Comma 19 2 3 2" xfId="8356" xr:uid="{5AEFEF5C-C67A-4EF1-A932-CCAAB6ED9B7F}"/>
    <cellStyle name="Comma 19 2 4" xfId="8133" xr:uid="{2355A3AE-2694-4910-A91C-878D5B6D8E29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2 2 2" xfId="8359" xr:uid="{5F6F87A9-FFC7-4FDB-9966-3E6ED2542887}"/>
    <cellStyle name="Comma 19 3 2 3" xfId="8136" xr:uid="{85AD6FFA-BD38-4528-914D-F49E4DA485C0}"/>
    <cellStyle name="Comma 19 3 3" xfId="7845" xr:uid="{FBBD9048-950D-43D1-9641-9C950A118DBB}"/>
    <cellStyle name="Comma 19 3 3 2" xfId="8358" xr:uid="{38DAA2C1-F1EA-4C22-A204-58C3C0159F67}"/>
    <cellStyle name="Comma 19 3 4" xfId="8135" xr:uid="{B5B17504-ED63-4A75-8236-AE7ADBCC14CF}"/>
    <cellStyle name="Comma 19 4" xfId="5281" xr:uid="{CA4554FF-8798-4AAB-9510-BB65F9CC82E1}"/>
    <cellStyle name="Comma 19 4 2" xfId="7847" xr:uid="{CFF1D378-5F69-4F5F-BEB3-A803AE147E41}"/>
    <cellStyle name="Comma 19 4 2 2" xfId="8360" xr:uid="{3D0011B1-E5C4-4DCE-9AE4-E3001D7B383D}"/>
    <cellStyle name="Comma 19 4 3" xfId="8137" xr:uid="{9DCF77FA-E83D-4484-AD66-A61CEF739B4E}"/>
    <cellStyle name="Comma 19 5" xfId="7842" xr:uid="{1AFC7E73-E01C-4D76-9766-98A524949205}"/>
    <cellStyle name="Comma 19 5 2" xfId="8355" xr:uid="{7229CF21-028E-4A0F-80D2-8ED402DECBDF}"/>
    <cellStyle name="Comma 19 6" xfId="8132" xr:uid="{5AA39549-EBCC-4664-B6DD-E0CE6C86777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2 2 2 2" xfId="8298" xr:uid="{9A7808F0-6465-4700-B879-AAE4A54D4324}"/>
    <cellStyle name="Comma 2 2 2 3" xfId="7957" xr:uid="{370ECE1A-C6AB-4E7C-A0E3-1A44849E938C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3 2 2 2" xfId="8299" xr:uid="{DB059B42-05B8-4EA1-AB97-37C910E39C27}"/>
    <cellStyle name="Comma 2 3 2 3" xfId="7958" xr:uid="{2E9A5CF1-54B6-46A5-AEB8-8A907586B793}"/>
    <cellStyle name="Comma 2 4" xfId="2560" xr:uid="{06E407B4-310E-4C79-924B-2EC7190DB2C3}"/>
    <cellStyle name="Comma 2 4 2" xfId="7784" xr:uid="{B44FD4D5-83F9-4211-8CB1-9957C396C6DD}"/>
    <cellStyle name="Comma 2 4 2 2" xfId="8297" xr:uid="{40AB6E55-7CF4-4D4F-8552-8B21DC9DBB92}"/>
    <cellStyle name="Comma 2 4 3" xfId="7956" xr:uid="{C28E5F18-CE1C-46D3-93D2-EDBD68E5B875}"/>
    <cellStyle name="Comma 20" xfId="5282" xr:uid="{B12235C7-3C63-42B5-8FC3-8E1491FD6108}"/>
    <cellStyle name="Comma 20 2" xfId="7848" xr:uid="{B36F0D75-1E22-471B-8817-B0EE7EEBC248}"/>
    <cellStyle name="Comma 20 2 2" xfId="8361" xr:uid="{CAF4FF00-E05E-4F31-8F9C-1F951392F42E}"/>
    <cellStyle name="Comma 20 3" xfId="8138" xr:uid="{B05ADF2B-F0A3-46B9-A05B-854044E16637}"/>
    <cellStyle name="Comma 21" xfId="5283" xr:uid="{F3C22CF6-B09F-4A7E-BBED-1451E9FC97AB}"/>
    <cellStyle name="Comma 21 2" xfId="7849" xr:uid="{936C21C3-F8D8-49E1-AE0B-630986452D89}"/>
    <cellStyle name="Comma 21 2 2" xfId="8362" xr:uid="{CC597105-677A-420E-B89D-3796D4B42C72}"/>
    <cellStyle name="Comma 21 3" xfId="8139" xr:uid="{6E371B91-F409-4133-8136-BB5C432652F6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2 2 2 2" xfId="8301" xr:uid="{1E66217D-D7CD-44BB-9A45-6D110DD8BB4B}"/>
    <cellStyle name="Comma 3 2 2 3" xfId="7960" xr:uid="{1FE8B7B8-3119-4035-AC23-28A9700C4413}"/>
    <cellStyle name="Comma 3 3" xfId="2563" xr:uid="{E1D9723D-6450-49A2-B307-63B219962C90}"/>
    <cellStyle name="Comma 3 3 2" xfId="7787" xr:uid="{D155C1A0-A94A-4E56-A888-64C86A3E698D}"/>
    <cellStyle name="Comma 3 3 2 2" xfId="8300" xr:uid="{2C38604C-2CC9-4AC1-A25E-DE188E67CBAD}"/>
    <cellStyle name="Comma 3 3 3" xfId="7959" xr:uid="{8916A960-E77B-4182-A450-8B336F105169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2 2 2" xfId="8302" xr:uid="{73B53DDE-B5F8-4C6E-9D15-E3589440E9D9}"/>
    <cellStyle name="Comma 4 2 3" xfId="7961" xr:uid="{16B154D2-758D-4396-ABC0-0E9AD19C0F36}"/>
    <cellStyle name="Comma 4 3" xfId="5284" xr:uid="{47716A0C-63AD-420B-B1B2-424D164F2E42}"/>
    <cellStyle name="Comma 4 3 2" xfId="7850" xr:uid="{F3EAEA05-CD6B-43C1-A545-E6BC50EB96D0}"/>
    <cellStyle name="Comma 4 3 2 2" xfId="8363" xr:uid="{F9AF566E-06CD-4EC4-9127-C8F768358454}"/>
    <cellStyle name="Comma 4 3 3" xfId="8140" xr:uid="{76851B89-89EF-484F-A833-FAE771F48D3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2 2 2" xfId="8364" xr:uid="{6B445F0E-3822-4DC0-9A2F-9CAB6FA3A421}"/>
    <cellStyle name="Comma 5 2 2 3" xfId="8141" xr:uid="{6CC9899A-08C5-4120-92B8-83251C3A2516}"/>
    <cellStyle name="Comma 5 2 3" xfId="7790" xr:uid="{B6D76F33-A948-48B3-B974-C83E5AC8EF9F}"/>
    <cellStyle name="Comma 5 2 3 2" xfId="8303" xr:uid="{4C12351B-4CB4-45C7-94E9-552684DC91B1}"/>
    <cellStyle name="Comma 5 2 4" xfId="7962" xr:uid="{B7967371-04EB-44EE-AA4E-69B7AA7D81CF}"/>
    <cellStyle name="Comma 5 3" xfId="5286" xr:uid="{95D374DE-BBF6-494E-A4BD-A94C7C78FA0B}"/>
    <cellStyle name="Comma 5 3 2" xfId="7852" xr:uid="{143BA63F-7229-4F8E-BFAC-4A423CBC7496}"/>
    <cellStyle name="Comma 5 3 2 2" xfId="8365" xr:uid="{41350C44-5E52-42E3-83A1-3A7F5FD2B5C1}"/>
    <cellStyle name="Comma 5 3 3" xfId="8142" xr:uid="{FD5FFD0A-ACB3-475B-8244-1063D055394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2 2 2" xfId="8367" xr:uid="{067F460B-9AB1-4996-BF85-0E6415D86D1A}"/>
    <cellStyle name="Comma 6 2 3" xfId="8144" xr:uid="{51695D18-D748-4E18-8C33-24904EE926F3}"/>
    <cellStyle name="Comma 6 3" xfId="5289" xr:uid="{F2FD4B31-972E-4F63-AC4A-DB5686D73147}"/>
    <cellStyle name="Comma 6 3 2" xfId="7855" xr:uid="{1000721F-E445-4D25-813E-F5E617C110C3}"/>
    <cellStyle name="Comma 6 3 2 2" xfId="8368" xr:uid="{C75AB64F-84A3-45C2-B3BE-AF4DB8908F9D}"/>
    <cellStyle name="Comma 6 3 3" xfId="8145" xr:uid="{EF889171-0968-4646-BE43-B097B2505659}"/>
    <cellStyle name="Comma 6 4" xfId="5287" xr:uid="{6F516495-2B2B-4C19-BB88-9187EE744E9E}"/>
    <cellStyle name="Comma 6 4 2" xfId="7853" xr:uid="{40AABE5C-954C-42D9-9DBC-D93C9F23D0A2}"/>
    <cellStyle name="Comma 6 4 2 2" xfId="8366" xr:uid="{43661210-2F85-487D-B971-499CC3AA5BCA}"/>
    <cellStyle name="Comma 6 4 3" xfId="8143" xr:uid="{D5E54F39-8567-4AFE-B750-FB5E7C5706DD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2 2 2" xfId="8370" xr:uid="{A69008F4-57A7-4B25-9E9E-C8C88D8722E0}"/>
    <cellStyle name="Comma 7 2 3" xfId="8147" xr:uid="{6ABF69C7-BA43-427E-9356-72D370210FB9}"/>
    <cellStyle name="Comma 7 3" xfId="5292" xr:uid="{5DEFAF65-330D-4A91-A6FC-8C8C9BD11F40}"/>
    <cellStyle name="Comma 7 3 2" xfId="7858" xr:uid="{2FD8246E-17EE-49ED-A3C7-BA8EEDA0B2B7}"/>
    <cellStyle name="Comma 7 3 2 2" xfId="8371" xr:uid="{D154996D-4E98-4C4E-B604-F91A30824163}"/>
    <cellStyle name="Comma 7 3 3" xfId="8148" xr:uid="{173BC4C4-674A-4D6E-AB32-8F7F21CDA6BF}"/>
    <cellStyle name="Comma 7 4" xfId="7856" xr:uid="{C97FAF36-5CA7-4C21-9D84-62DC5AD5A3B2}"/>
    <cellStyle name="Comma 7 4 2" xfId="8369" xr:uid="{21EE9471-AC1A-4B1A-89B6-2514D942E9F4}"/>
    <cellStyle name="Comma 7 5" xfId="8146" xr:uid="{96FBF385-6FB8-4317-87E7-64F278AD5CB8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2 2 2" xfId="8373" xr:uid="{F51D2FC1-9346-4ED6-A5A4-DE1B0B45A28E}"/>
    <cellStyle name="Comma 8 2 3" xfId="8150" xr:uid="{21B3323B-08D7-43EF-948E-13FA8BB6D9DC}"/>
    <cellStyle name="Comma 8 3" xfId="5295" xr:uid="{E12D53BC-EED6-4CF2-A35C-11BC309CC546}"/>
    <cellStyle name="Comma 8 3 2" xfId="7861" xr:uid="{30EAA5FF-6184-4291-9506-E22CBA9EBD2C}"/>
    <cellStyle name="Comma 8 3 2 2" xfId="8374" xr:uid="{91803ACC-D9A3-4CE6-ADEC-74C9B655844B}"/>
    <cellStyle name="Comma 8 3 3" xfId="8151" xr:uid="{4E415D02-B1CF-4F04-B568-359133FA0C27}"/>
    <cellStyle name="Comma 8 4" xfId="7859" xr:uid="{7674B3F7-58F7-4A3E-BEEE-F0CF69F8645D}"/>
    <cellStyle name="Comma 8 4 2" xfId="8372" xr:uid="{2D5A72E8-C7B3-4DE3-9148-19C018211F72}"/>
    <cellStyle name="Comma 8 5" xfId="8149" xr:uid="{7EB9C01F-B546-429C-B7C5-3D76942350B0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2 2 2" xfId="8376" xr:uid="{F434743B-EAD5-431C-9097-8D4D69E051A9}"/>
    <cellStyle name="Comma 9 2 3" xfId="8153" xr:uid="{A9043E42-EE4D-4C3E-BE79-E2CF6D7C7FB3}"/>
    <cellStyle name="Comma 9 3" xfId="5298" xr:uid="{59E66DC4-DE4B-4C8D-81EC-EAF80F580FA2}"/>
    <cellStyle name="Comma 9 3 2" xfId="7864" xr:uid="{75D8455A-C673-4A88-A439-9AA026556069}"/>
    <cellStyle name="Comma 9 3 2 2" xfId="8377" xr:uid="{175B75A1-4C96-45F7-8C80-EF33406FBA7D}"/>
    <cellStyle name="Comma 9 3 3" xfId="8154" xr:uid="{3770387B-5310-4765-96C5-AB0572ED355E}"/>
    <cellStyle name="Comma 9 4" xfId="7862" xr:uid="{6A79F994-AE13-4FA1-877B-7D2FC8A0645E}"/>
    <cellStyle name="Comma 9 4 2" xfId="8375" xr:uid="{DBEDBC8D-157A-4C4A-9506-E220A81F5745}"/>
    <cellStyle name="Comma 9 5" xfId="8152" xr:uid="{34810673-BBDB-4334-9E36-34A90A91E9FD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12 2" xfId="8155" xr:uid="{9924D5E1-4881-42AC-BCDE-DE175279F24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5 4" xfId="8156" xr:uid="{B410FE71-2960-4A23-9558-44A63103B1A8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2 2" xfId="8158" xr:uid="{1B4BD0A8-A57D-4292-B3E3-939A883C0522}"/>
    <cellStyle name="Normal 12 2 3" xfId="5571" xr:uid="{3EA6025A-A133-456A-A071-9D1473AFA8DE}"/>
    <cellStyle name="Normal 12 2 3 2" xfId="8157" xr:uid="{3E9D8F27-9B9B-43E3-A4C1-9AFD71703626}"/>
    <cellStyle name="Normal 12 3" xfId="5573" xr:uid="{8FED57A9-DDC3-474F-92A2-5927F1A0BC69}"/>
    <cellStyle name="Normal 12 3 2" xfId="5574" xr:uid="{947B644D-3B63-43B8-A595-A82ACDBC66F0}"/>
    <cellStyle name="Normal 12 3 2 2" xfId="8160" xr:uid="{F2A03F0F-EFB0-41E2-AA67-FB4DAF15D1B9}"/>
    <cellStyle name="Normal 12 3 3" xfId="8159" xr:uid="{BFDB0AEA-0957-4CEA-AD15-41012B1B6767}"/>
    <cellStyle name="Normal 12 4" xfId="5575" xr:uid="{C50922F5-E810-4471-A848-E041B8437542}"/>
    <cellStyle name="Normal 12 4 2" xfId="8161" xr:uid="{8942906D-FF61-4535-B144-0B405FE14B2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2 2" xfId="8163" xr:uid="{D0D0D6AB-AE56-460E-BDB2-CF8B6FF5CE0E}"/>
    <cellStyle name="Normal 15 2 3" xfId="5576" xr:uid="{F5CADE3B-9C4F-49A3-8DF1-0BF1827BAB0F}"/>
    <cellStyle name="Normal 15 2 3 2" xfId="8162" xr:uid="{F5169841-AD66-4D07-88A3-73CC04164BAD}"/>
    <cellStyle name="Normal 15 3" xfId="5578" xr:uid="{8F33278A-D25D-4083-8957-0CC5BCD61370}"/>
    <cellStyle name="Normal 15 3 2" xfId="5579" xr:uid="{32E1558C-0727-428F-A107-0F4D95B6C575}"/>
    <cellStyle name="Normal 15 3 2 2" xfId="8165" xr:uid="{707FE723-58C6-48C8-8686-9CF1C71842F8}"/>
    <cellStyle name="Normal 15 3 3" xfId="8164" xr:uid="{CB8A1151-6F05-4647-AE81-6AC05B8179AC}"/>
    <cellStyle name="Normal 15 4" xfId="5580" xr:uid="{0455FBDA-C1D3-469C-BC82-E130539B111E}"/>
    <cellStyle name="Normal 15 4 2" xfId="8166" xr:uid="{FCCBC20E-E459-4D57-95A1-008095CEBB16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2 2" xfId="8168" xr:uid="{9F43BEFD-0A5B-42D7-AC61-169EF67DD8F4}"/>
    <cellStyle name="Normal 16 2 3" xfId="5581" xr:uid="{B0B8FF4A-E52B-466A-8292-030D20AA95CF}"/>
    <cellStyle name="Normal 16 2 3 2" xfId="8167" xr:uid="{1D769270-4285-4FE8-88D1-A10A52E3B1AA}"/>
    <cellStyle name="Normal 16 3" xfId="5583" xr:uid="{D261A993-55F8-4B5F-9CE7-586AA776664D}"/>
    <cellStyle name="Normal 16 3 2" xfId="5584" xr:uid="{C458131B-1766-4704-B1E6-81BFB94BC378}"/>
    <cellStyle name="Normal 16 3 2 2" xfId="8170" xr:uid="{B56DA2B1-6F3E-47F4-A069-8217C6C8D6BE}"/>
    <cellStyle name="Normal 16 3 3" xfId="8169" xr:uid="{10A40947-3ACC-413A-A1FB-BA76035184AC}"/>
    <cellStyle name="Normal 16 4" xfId="5585" xr:uid="{201299FE-6072-461C-B08F-020DBBE762E1}"/>
    <cellStyle name="Normal 16 4 2" xfId="8171" xr:uid="{1AE9B899-A3E4-478A-BB3F-8EC632369945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2 2" xfId="8173" xr:uid="{F476D83E-391E-46E1-B730-918DEE086661}"/>
    <cellStyle name="Normal 17 2 3" xfId="5586" xr:uid="{EC1CDC8D-29F6-4F30-9D7A-FFCC509FCDEB}"/>
    <cellStyle name="Normal 17 2 3 2" xfId="8172" xr:uid="{477A2A99-A23C-41E0-A908-D1A83FA6A491}"/>
    <cellStyle name="Normal 17 3" xfId="5588" xr:uid="{466CED22-7CA8-4DB0-967A-263C44606095}"/>
    <cellStyle name="Normal 17 3 2" xfId="5589" xr:uid="{215782B2-2EC8-4479-B1D0-FF6B4EE822CB}"/>
    <cellStyle name="Normal 17 3 2 2" xfId="8175" xr:uid="{A93199A4-B25D-45A9-AEC9-5D9A1144CA74}"/>
    <cellStyle name="Normal 17 3 3" xfId="8174" xr:uid="{B51D0EBE-266E-4101-B1E8-6A6A20418F2E}"/>
    <cellStyle name="Normal 17 4" xfId="5590" xr:uid="{0D46C3F4-E684-49A9-B773-12D29B883BC7}"/>
    <cellStyle name="Normal 17 4 2" xfId="8176" xr:uid="{4BC689E7-86CB-4556-AC7B-7DF7FD33632E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2 2" xfId="8178" xr:uid="{5622CF15-5CD8-4554-B951-C308FC643D3E}"/>
    <cellStyle name="Normal 18 2 3" xfId="5591" xr:uid="{C14070FF-66F7-49ED-8004-BE5A91D9429D}"/>
    <cellStyle name="Normal 18 2 3 2" xfId="8177" xr:uid="{8814C9A4-1B40-4EFC-94F3-8E6AEB89DF44}"/>
    <cellStyle name="Normal 18 3" xfId="5593" xr:uid="{B49D7C95-EBC0-42DC-93FB-B914AD00C157}"/>
    <cellStyle name="Normal 18 3 2" xfId="5594" xr:uid="{5B21D9CF-AED2-4CA8-8FC1-4DA733E22563}"/>
    <cellStyle name="Normal 18 3 2 2" xfId="8180" xr:uid="{1C56A3AF-DA11-4198-BC49-DD9169579D07}"/>
    <cellStyle name="Normal 18 3 3" xfId="8179" xr:uid="{A04A76D9-E075-4D58-9B73-310566446F69}"/>
    <cellStyle name="Normal 18 4" xfId="5595" xr:uid="{312297F8-8896-4AF9-8A17-2302B7858BFA}"/>
    <cellStyle name="Normal 18 4 2" xfId="8181" xr:uid="{EE04CC6B-5112-42C7-8295-88777C32C779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2 2 2" xfId="8182" xr:uid="{72A1A972-77D6-4A5D-9F20-8028ED735962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2 2" xfId="8184" xr:uid="{B89B7071-378C-4C7A-8568-A9E0454C1D7C}"/>
    <cellStyle name="Normal 19 3 3" xfId="5597" xr:uid="{2884ED30-8047-4C3D-8E10-9B0CCED075B3}"/>
    <cellStyle name="Normal 19 3 3 2" xfId="8183" xr:uid="{3441B382-A42C-4808-8D51-ACCA1F78D83C}"/>
    <cellStyle name="Normal 19 4" xfId="5599" xr:uid="{3B38CD87-9082-42E1-86E7-39087C2A3D20}"/>
    <cellStyle name="Normal 19 4 2" xfId="8185" xr:uid="{12572C13-1253-4466-A2D4-DC9526CD85F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2 2" xfId="7880" xr:uid="{1F186647-6CD3-455E-9D93-AE709E894957}"/>
    <cellStyle name="Normal 2 31 3" xfId="7781" xr:uid="{D3E0AF39-B4BA-4316-BD90-DD4EAE5BCA69}"/>
    <cellStyle name="Normal 2 31 3 2" xfId="8295" xr:uid="{8568BDAA-6951-4B09-B69D-B0B9183932FF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2 2 2" xfId="8186" xr:uid="{ADA09F7C-83D7-440A-88E1-A57B7CB9BADA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2 2" xfId="8188" xr:uid="{DDAFA0BF-85CD-4771-AD6C-BC61AE5FD197}"/>
    <cellStyle name="Normal 20 3 3" xfId="5601" xr:uid="{632DDC9E-175E-4D2D-9ECA-3B4E2DBCC948}"/>
    <cellStyle name="Normal 20 3 3 2" xfId="8187" xr:uid="{40E4F7EE-542D-43FE-AE7E-BCE4816F83DE}"/>
    <cellStyle name="Normal 20 4" xfId="5603" xr:uid="{C0DC7FB2-89A4-4386-A58F-4D4AAFE1F118}"/>
    <cellStyle name="Normal 20 4 2" xfId="8189" xr:uid="{AEE7E966-7FAE-4225-8E4E-0EBCFC12BB2B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2 2" xfId="8191" xr:uid="{88C4E9A2-7EAD-40F3-A4EB-B71F5E36A1C3}"/>
    <cellStyle name="Normal 21 2 3" xfId="5604" xr:uid="{0E72B221-E550-4483-9DBF-5E6BD3CBDCAA}"/>
    <cellStyle name="Normal 21 2 3 2" xfId="8190" xr:uid="{9813FBC5-0CD1-4918-A3F7-79AD1031B72F}"/>
    <cellStyle name="Normal 21 3" xfId="5606" xr:uid="{32F6D227-0A3C-4EAB-A34C-D31B4C3CF5CF}"/>
    <cellStyle name="Normal 21 3 2" xfId="5607" xr:uid="{682DE7BC-A65A-41FD-ACB3-2105981F8FCD}"/>
    <cellStyle name="Normal 21 3 2 2" xfId="8193" xr:uid="{15574035-66A2-47DC-8C76-64D261CFF2E7}"/>
    <cellStyle name="Normal 21 3 3" xfId="8192" xr:uid="{72C8A618-9BD4-432E-92FB-474641073605}"/>
    <cellStyle name="Normal 21 4" xfId="5608" xr:uid="{59CD195D-1984-40A9-B01B-E80119EF942A}"/>
    <cellStyle name="Normal 21 4 2" xfId="8194" xr:uid="{A0616426-A0E4-4D1F-AE02-149D30E2DD3E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2 2" xfId="8196" xr:uid="{DFA7C55A-DD93-43E7-B001-E532A4342A8F}"/>
    <cellStyle name="Normal 22 2 3" xfId="5609" xr:uid="{9D39C04E-5610-4587-8399-7F5BE9BE5D5F}"/>
    <cellStyle name="Normal 22 2 3 2" xfId="8195" xr:uid="{E69436CB-D44E-4122-9495-BB2AB383C294}"/>
    <cellStyle name="Normal 22 3" xfId="5611" xr:uid="{21ABF446-2987-4EC2-ADEA-191344BF474B}"/>
    <cellStyle name="Normal 22 3 2" xfId="5612" xr:uid="{62EA6066-44D1-4A98-BBF0-60D1D096138B}"/>
    <cellStyle name="Normal 22 3 2 2" xfId="8198" xr:uid="{16160C08-5C67-4DC1-A69D-7B08BA298A65}"/>
    <cellStyle name="Normal 22 3 3" xfId="8197" xr:uid="{6B91AFAA-7193-4B0A-A930-BD615B15FD30}"/>
    <cellStyle name="Normal 22 4" xfId="5613" xr:uid="{DD6946E1-C3F0-42C0-9C8C-5F698E8A310B}"/>
    <cellStyle name="Normal 22 4 2" xfId="8199" xr:uid="{6AD54DD9-C756-43DF-8D8A-143E66284F7F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2 2" xfId="8201" xr:uid="{8A244A25-2F55-414D-9FC6-937DF59C0879}"/>
    <cellStyle name="Normal 23 2 3" xfId="5614" xr:uid="{D0902167-E01B-40BE-B351-DB28A68C549B}"/>
    <cellStyle name="Normal 23 2 3 2" xfId="8200" xr:uid="{51F9A0A8-C134-48C3-8792-F28406FA6760}"/>
    <cellStyle name="Normal 23 3" xfId="5616" xr:uid="{14769616-3E84-41EC-96AD-7E4BCD2314E7}"/>
    <cellStyle name="Normal 23 3 2" xfId="5617" xr:uid="{C3BBABB9-A5B3-448C-AE0A-0DF57E312A3C}"/>
    <cellStyle name="Normal 23 3 2 2" xfId="8203" xr:uid="{48829D9C-08C4-4762-ABD1-268F26FE0E54}"/>
    <cellStyle name="Normal 23 3 3" xfId="8202" xr:uid="{42BF1462-8E0F-4A74-8ABD-2DF6B6573495}"/>
    <cellStyle name="Normal 23 4" xfId="5618" xr:uid="{83268ABF-44A0-47D2-83DC-5EE87A148C81}"/>
    <cellStyle name="Normal 23 4 2" xfId="8204" xr:uid="{85939D57-B6D3-4E66-84D2-A361900C97AD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2 2" xfId="8205" xr:uid="{3A16049A-368A-40D0-B05B-92D05FD1A1F5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29 2 2" xfId="8296" xr:uid="{A8DEA90E-99BE-4AE7-9332-0AA4F8480D65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2 2 2" xfId="8206" xr:uid="{AF354A94-3157-4080-B51D-C24848CF1603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3 2 2" xfId="8207" xr:uid="{9355DC2E-660A-4F99-9213-22A5D99D8862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3 2 2" xfId="8208" xr:uid="{2535AE6B-7A11-407A-9F42-69BE4ED1AEAE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2 2 2" xfId="8209" xr:uid="{6E256CD9-C8F7-4B02-A513-CE9D4F5ED9E9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2 2 2" xfId="8210" xr:uid="{698C6227-DA06-4821-8933-369DF7516167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2 2 2" xfId="8213" xr:uid="{0997B8E6-3B47-42EB-8682-715EAC5E0C08}"/>
    <cellStyle name="Percent 2 2 2 3" xfId="8212" xr:uid="{C64B8F3C-3BA5-403A-904F-A2056B8706B8}"/>
    <cellStyle name="Percent 2 2 3" xfId="6262" xr:uid="{8F1418D2-9F62-4964-8C81-B0A0C8CD1B24}"/>
    <cellStyle name="Percent 2 2 3 2" xfId="6263" xr:uid="{9D1AA04B-3418-46DC-9430-1412C3201171}"/>
    <cellStyle name="Percent 2 2 3 2 2" xfId="8215" xr:uid="{91F54207-6523-45BC-B572-CCA571B8D27A}"/>
    <cellStyle name="Percent 2 2 3 3" xfId="8214" xr:uid="{F9E73C91-90FA-4959-A36D-40F69A6BAADA}"/>
    <cellStyle name="Percent 2 2 4" xfId="6264" xr:uid="{11E9E379-894F-4F11-A949-7B08202705F2}"/>
    <cellStyle name="Percent 2 2 4 2" xfId="8216" xr:uid="{F992FF5C-DFB6-4607-A601-63007CDD2DFD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 5 2" xfId="7881" xr:uid="{76F37386-7A2E-481F-927F-B8E8D9C0EC23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3 2" xfId="8217" xr:uid="{B0BEA0C3-485F-4BEF-8BB5-93E1AA0AA917}"/>
    <cellStyle name="Percent 74" xfId="6328" xr:uid="{6331B385-DD09-409D-9C57-F25D8EB51494}"/>
    <cellStyle name="Percent 74 2" xfId="8218" xr:uid="{2794EB27-ECC6-43F7-B570-E8CB79DBA4F1}"/>
    <cellStyle name="Percent 75" xfId="7779" xr:uid="{0C1415D0-C633-4A5E-B3BE-79127353F3FC}"/>
    <cellStyle name="Percent 75 2" xfId="8294" xr:uid="{CB6580F9-DE8C-4418-A4D7-76F77F2A2918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2 2" xfId="7883" xr:uid="{3F789147-2BC4-4970-8176-060162CBEBCD}"/>
    <cellStyle name="百分比 2 3" xfId="7249" xr:uid="{DA3A4500-D0D8-458C-93CB-727CC1D9144F}"/>
    <cellStyle name="百分比 2 3 2" xfId="8228" xr:uid="{36936151-C579-4E3B-9FEF-E9D98192C2A3}"/>
    <cellStyle name="百分比 2 4" xfId="3986" xr:uid="{BDD688E2-C839-4AE7-A318-C3A8AA3136AB}"/>
    <cellStyle name="百分比 2 5" xfId="7765" xr:uid="{6518AA57-C10D-443E-A87A-A470B4D11455}"/>
    <cellStyle name="百分比 2 6" xfId="7882" xr:uid="{42BF2219-EC00-40E4-B712-1585E80C7012}"/>
    <cellStyle name="百分比 3" xfId="1684" xr:uid="{4B9B5CE9-D3A7-4285-98E0-AAD88A9C9743}"/>
    <cellStyle name="百分比 3 2" xfId="7884" xr:uid="{4989BF09-933E-4550-AF60-07A4FBCAC4B1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標準 3 2" xfId="8229" xr:uid="{070C1D1B-8761-4BBC-867D-3ED048D42F73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2 2" xfId="8232" xr:uid="{D090ED47-4002-4209-9BA0-D8A6103D31C9}"/>
    <cellStyle name="常规 10 2 3" xfId="7383" xr:uid="{83AAEA6C-32AC-4C9F-8B47-227E06E80625}"/>
    <cellStyle name="常规 10 2 3 2" xfId="8231" xr:uid="{88324BB7-1380-4090-9CAB-A732D8CE327A}"/>
    <cellStyle name="常规 10 2 4" xfId="7964" xr:uid="{BE3B6957-DFA0-4B5E-BA46-3FC1E9C7F742}"/>
    <cellStyle name="常规 10 3" xfId="3920" xr:uid="{9AB8FB0E-C891-4AB6-82C1-0BC8E26559C3}"/>
    <cellStyle name="常规 10 3 2" xfId="7385" xr:uid="{AC268005-59AF-4A01-8073-EF33228BEF1F}"/>
    <cellStyle name="常规 10 3 2 2" xfId="8233" xr:uid="{BBF277C0-9302-49D2-86CF-6B92307BB910}"/>
    <cellStyle name="常规 10 3 3" xfId="8037" xr:uid="{35E9E008-86D5-4BDA-BA61-F8F0E7250029}"/>
    <cellStyle name="常规 10 4" xfId="7386" xr:uid="{31E50C58-853E-4C9B-AA2F-021A67593756}"/>
    <cellStyle name="常规 10 4 2" xfId="7387" xr:uid="{B070F5D3-CBB1-488A-8799-4B36EFE64143}"/>
    <cellStyle name="常规 10 4 2 2" xfId="8235" xr:uid="{7A29E12E-57F9-4081-A98D-2F1DA1126B44}"/>
    <cellStyle name="常规 10 4 3" xfId="8234" xr:uid="{AE67CBCF-8377-479F-B0A9-54C25E5EA906}"/>
    <cellStyle name="常规 10 5" xfId="7382" xr:uid="{A7E4E289-C70F-4BE6-AD78-2525E7BF3B63}"/>
    <cellStyle name="常规 10 5 2" xfId="8230" xr:uid="{31B1E208-1057-47DD-8BAC-02C24EEE6481}"/>
    <cellStyle name="常规 10 6" xfId="7885" xr:uid="{FB2947CA-5ECF-41D0-89DB-5FCFEE421914}"/>
    <cellStyle name="常规 11" xfId="1800" xr:uid="{8DE31449-DAD2-40BC-BCE9-AC22D13E1355}"/>
    <cellStyle name="常规 11 2" xfId="3521" xr:uid="{705429F4-8FA8-4A3C-907A-6BA3640574C6}"/>
    <cellStyle name="常规 11 2 2" xfId="7965" xr:uid="{FF0600F3-461D-49B3-842B-27EBE8FA1CAE}"/>
    <cellStyle name="常规 11 3" xfId="7388" xr:uid="{22907283-E0A8-4AF0-B85C-FEE7BC345A7C}"/>
    <cellStyle name="常规 11 3 2" xfId="8236" xr:uid="{7F9CE08C-6B6F-4F3A-A165-B6FCB483CA41}"/>
    <cellStyle name="常规 11 4" xfId="7886" xr:uid="{13A92BF5-786F-4683-B492-679F3BF52A35}"/>
    <cellStyle name="常规 12" xfId="2172" xr:uid="{BBF40441-72B3-4992-B68D-5B1ABDBD1BC4}"/>
    <cellStyle name="常规 12 2" xfId="7389" xr:uid="{3478200B-0896-4008-A2C8-7A74FDAE08FA}"/>
    <cellStyle name="常规 12 2 2" xfId="8237" xr:uid="{EA92D736-DF93-498E-AA4D-D2F45AD7EF3E}"/>
    <cellStyle name="常规 12 3" xfId="7949" xr:uid="{C328BB8A-0202-4EB4-86DE-008B6D535019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2 2" xfId="7967" xr:uid="{B461EC69-2752-4805-931F-D987411A89DD}"/>
    <cellStyle name="常规 13 2 3" xfId="3522" xr:uid="{3E2C3D60-67DC-4BF4-B740-00C782D5A76C}"/>
    <cellStyle name="常规 13 2 3 2" xfId="7966" xr:uid="{FCE60259-BFC0-4653-BE46-0002D8D5909C}"/>
    <cellStyle name="常规 13 2 4" xfId="6645" xr:uid="{E9A2A971-2539-413D-9950-51A9F29985FD}"/>
    <cellStyle name="常规 13 2 4 2" xfId="8219" xr:uid="{0EAB2B7D-951A-437F-8E8B-2B56A1033FFC}"/>
    <cellStyle name="常规 13 2 5" xfId="7873" xr:uid="{2877D28B-36F1-48D4-9728-206709CD189F}"/>
    <cellStyle name="常规 13 3" xfId="7390" xr:uid="{C156EED7-2790-4E04-AFC5-FE6539EB5117}"/>
    <cellStyle name="常规 13 3 2" xfId="8238" xr:uid="{BA628DF3-1C8F-44F8-9359-DD5334253D12}"/>
    <cellStyle name="常规 13 4" xfId="7953" xr:uid="{CE3420BB-1817-4C78-8ED7-95396659C919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4 3 2" xfId="8239" xr:uid="{4B5BC2FE-81FB-45EC-889B-52ED68E72A2E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7 2" xfId="8072" xr:uid="{81981ED1-37DA-4C6E-A9AE-412DE0BE95B7}"/>
    <cellStyle name="常规 18" xfId="3979" xr:uid="{32012742-AAF2-4587-93CF-49459A0C33E5}"/>
    <cellStyle name="常规 18 2" xfId="8073" xr:uid="{08DECE23-2B82-4929-B825-99407929382C}"/>
    <cellStyle name="常规 19" xfId="4962" xr:uid="{AC2528C9-011C-4BB2-8CB5-DA45EDABA3C9}"/>
    <cellStyle name="常规 19 2" xfId="8080" xr:uid="{82F705D6-6D42-4AE9-BD57-37EC82B97E87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2 2" xfId="7968" xr:uid="{C4CE968C-83CB-4419-920C-CFA2294C5EEF}"/>
    <cellStyle name="常规 2 10 3" xfId="7392" xr:uid="{8A1DF01B-A367-4A2C-8682-957AFB7AF087}"/>
    <cellStyle name="常规 2 10 3 2" xfId="8240" xr:uid="{3EAD4E94-541A-4885-A468-7C58011AFAA7}"/>
    <cellStyle name="常规 2 10 4" xfId="7887" xr:uid="{B51C6C33-C490-43B5-9E8A-0DF116670E34}"/>
    <cellStyle name="常规 2 11" xfId="1802" xr:uid="{17CE6104-923C-4616-9314-749FB8EDCB5E}"/>
    <cellStyle name="常规 2 11 2" xfId="3525" xr:uid="{49FD9903-D173-45E7-B1FD-A4E6A20C2297}"/>
    <cellStyle name="常规 2 11 2 2" xfId="7969" xr:uid="{46BA2D44-1038-441A-8393-1EC3192F37DF}"/>
    <cellStyle name="常规 2 11 3" xfId="7393" xr:uid="{A18C18D1-6AAE-4027-858E-E32D17FFC70C}"/>
    <cellStyle name="常规 2 11 3 2" xfId="8241" xr:uid="{51EF9E6D-610F-426E-9930-40360B80DB70}"/>
    <cellStyle name="常规 2 11 4" xfId="7888" xr:uid="{22073E36-AE8E-42C9-8C0B-86D431587ECF}"/>
    <cellStyle name="常规 2 12" xfId="1803" xr:uid="{7F2136EF-2A64-461D-99B1-468A5BD8BF86}"/>
    <cellStyle name="常规 2 12 2" xfId="3526" xr:uid="{7500AC73-1E5B-43AA-926E-9AE7A17C41FB}"/>
    <cellStyle name="常规 2 12 2 2" xfId="7970" xr:uid="{CDA79E4C-F51C-42C9-B774-57F8E6451034}"/>
    <cellStyle name="常规 2 12 3" xfId="7394" xr:uid="{5DDE6B70-055A-4C4E-BB07-0186A1BED891}"/>
    <cellStyle name="常规 2 12 3 2" xfId="8242" xr:uid="{AECF68AD-55D7-4BAC-BACD-C1527570EFFE}"/>
    <cellStyle name="常规 2 12 4" xfId="7889" xr:uid="{F4FE947B-5411-4D75-83EE-3BD94637DDB4}"/>
    <cellStyle name="常规 2 13" xfId="1804" xr:uid="{FF76B768-A557-4455-9B94-19EEE0769ADF}"/>
    <cellStyle name="常规 2 13 2" xfId="3527" xr:uid="{4046D9AC-E7C0-4D16-8C8A-F86047AFAA98}"/>
    <cellStyle name="常规 2 13 2 2" xfId="7971" xr:uid="{F1F08C86-ABB1-4CD9-8542-881969DC9797}"/>
    <cellStyle name="常规 2 13 3" xfId="7395" xr:uid="{C9EF48FD-09A4-4CA0-89C2-50FFD4E7497E}"/>
    <cellStyle name="常规 2 13 3 2" xfId="8243" xr:uid="{F0CDCA41-25E2-4FC0-A0EB-1BE9E4D07D5A}"/>
    <cellStyle name="常规 2 13 4" xfId="7890" xr:uid="{F0ACD944-EF4C-4B94-852C-E1DDB026617C}"/>
    <cellStyle name="常规 2 14" xfId="1805" xr:uid="{530FD726-90F7-4C97-ADEC-D253A108DB9E}"/>
    <cellStyle name="常规 2 14 2" xfId="3528" xr:uid="{3C29CC9A-7722-438F-A626-43CB053ECF9E}"/>
    <cellStyle name="常规 2 14 2 2" xfId="7972" xr:uid="{71655728-4AE9-4D46-BEC9-BB683BA730FD}"/>
    <cellStyle name="常规 2 14 3" xfId="7396" xr:uid="{52CFE412-2C36-4DEC-AE09-534D8F184A66}"/>
    <cellStyle name="常规 2 14 3 2" xfId="8244" xr:uid="{7D4E1919-9C5C-4602-8002-0CF211491199}"/>
    <cellStyle name="常规 2 14 4" xfId="7891" xr:uid="{BDA6F1E3-3592-435F-AED2-067F1DAAE8B6}"/>
    <cellStyle name="常规 2 15" xfId="1806" xr:uid="{D3A34298-FB3B-4465-85FE-1FFC069B083D}"/>
    <cellStyle name="常规 2 15 2" xfId="3529" xr:uid="{A4AF646A-0288-44A1-9FA8-DF71BBB090FF}"/>
    <cellStyle name="常规 2 15 2 2" xfId="7973" xr:uid="{69A8A8A1-466C-4A38-9816-E4371E9FCC8E}"/>
    <cellStyle name="常规 2 15 3" xfId="7397" xr:uid="{478E886F-7447-4EAB-97A5-D64F93711A24}"/>
    <cellStyle name="常规 2 15 3 2" xfId="8245" xr:uid="{FD9C5CDA-86D6-4C07-9279-922FAC955D2C}"/>
    <cellStyle name="常规 2 15 4" xfId="7892" xr:uid="{2F6429AD-62B3-4FCF-AD95-2181D5A766D6}"/>
    <cellStyle name="常规 2 16" xfId="1807" xr:uid="{66A1947F-D151-429A-87B1-2690A5A467A6}"/>
    <cellStyle name="常规 2 16 2" xfId="3530" xr:uid="{A9AC30DA-6099-4C34-8314-84AE65420638}"/>
    <cellStyle name="常规 2 16 2 2" xfId="7974" xr:uid="{B50120CE-4781-49DE-B009-4F60564001A0}"/>
    <cellStyle name="常规 2 16 3" xfId="7398" xr:uid="{E16ECA35-14FC-46F1-9C03-ED4B96BAD456}"/>
    <cellStyle name="常规 2 16 3 2" xfId="8246" xr:uid="{B8EE89D3-C99A-4BC2-92AA-225A214A7426}"/>
    <cellStyle name="常规 2 16 4" xfId="7893" xr:uid="{3FBE4768-B6D0-4365-84A1-869B85FDD9F7}"/>
    <cellStyle name="常规 2 17" xfId="1808" xr:uid="{6E1E9FEF-5739-42D2-8CD1-A7592E9EA671}"/>
    <cellStyle name="常规 2 17 2" xfId="3531" xr:uid="{A3047AB9-F5F7-40F6-B342-07D327629DFF}"/>
    <cellStyle name="常规 2 17 2 2" xfId="7975" xr:uid="{64D1F945-4C66-4FD3-8266-EE03DCCD5A56}"/>
    <cellStyle name="常规 2 17 3" xfId="7399" xr:uid="{6AA7711F-4D02-4174-8B4E-FA0C89CA8C83}"/>
    <cellStyle name="常规 2 17 3 2" xfId="8247" xr:uid="{47537F3A-B062-4C24-9EA2-69E71D7478CF}"/>
    <cellStyle name="常规 2 17 4" xfId="7894" xr:uid="{9996CD1B-CB75-45E8-91F6-443D06118D78}"/>
    <cellStyle name="常规 2 18" xfId="1809" xr:uid="{7AB04A77-C624-40BE-AD42-0778D2C13877}"/>
    <cellStyle name="常规 2 18 2" xfId="3532" xr:uid="{A972A4D9-C8A5-44F9-9827-0392A2E7C594}"/>
    <cellStyle name="常规 2 18 2 2" xfId="7976" xr:uid="{FB320BBF-8386-4759-9EE1-FC6AB6A63348}"/>
    <cellStyle name="常规 2 18 3" xfId="7400" xr:uid="{4709526F-34FF-4FCF-B968-6AFC25D58000}"/>
    <cellStyle name="常规 2 18 3 2" xfId="8248" xr:uid="{C884AE57-AD0B-42F2-9429-D12C1BD74362}"/>
    <cellStyle name="常规 2 18 4" xfId="7895" xr:uid="{4A3E3198-0C2C-438A-9C8A-0CF1D7DDBBF7}"/>
    <cellStyle name="常规 2 19" xfId="2171" xr:uid="{061B627A-69ED-4768-9F98-2B3D28DE40E8}"/>
    <cellStyle name="常规 2 19 2" xfId="7948" xr:uid="{E046D035-47C5-45ED-BB15-D3BB437505AE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2 2" xfId="7979" xr:uid="{6A290066-B966-49D9-A513-AE5A27933653}"/>
    <cellStyle name="常规 2 2 2 2 3" xfId="7401" xr:uid="{2D6572FB-BADB-42B3-B67D-05A1C03CE80F}"/>
    <cellStyle name="常规 2 2 2 2 3 2" xfId="8249" xr:uid="{5CA8B37C-D50D-440F-8CC5-A9A5955676A1}"/>
    <cellStyle name="常规 2 2 2 2 4" xfId="7897" xr:uid="{A0862E9E-F2D3-4753-9C5C-5C5B5CC0AD63}"/>
    <cellStyle name="常规 2 2 2 3" xfId="1812" xr:uid="{6C854645-AE5D-4C3F-9A67-0162F00CAD2F}"/>
    <cellStyle name="常规 2 2 2 3 2" xfId="3536" xr:uid="{A2239B1B-8EAE-479E-B4A4-34BFC37C2A64}"/>
    <cellStyle name="常规 2 2 2 3 2 2" xfId="7980" xr:uid="{38D219FC-3ED0-4656-9F32-5B916DA495B9}"/>
    <cellStyle name="常规 2 2 2 3 3" xfId="7402" xr:uid="{0A2668F6-BC41-4DA8-9BB5-D51925E93CF9}"/>
    <cellStyle name="常规 2 2 2 3 3 2" xfId="8250" xr:uid="{7DF8C792-84B1-48BE-91B3-F592C8F090F9}"/>
    <cellStyle name="常规 2 2 2 3 4" xfId="7898" xr:uid="{E98CF111-04B6-4C77-BAB9-A99832643CB4}"/>
    <cellStyle name="常规 2 2 2 4" xfId="3534" xr:uid="{945852C3-41FC-4F16-9839-728D54F4DCAB}"/>
    <cellStyle name="常规 2 2 2 4 2" xfId="7978" xr:uid="{29FF40FB-6C0D-4F7F-88FA-397870B9D2B6}"/>
    <cellStyle name="常规 2 2 2 5" xfId="6647" xr:uid="{03452BD7-E4C0-4F95-952A-EA8CFCF2EC90}"/>
    <cellStyle name="常规 2 2 2 5 2" xfId="8221" xr:uid="{9302DF34-3D80-4396-8025-487B601DC93F}"/>
    <cellStyle name="常规 2 2 2 6" xfId="7896" xr:uid="{788BECF2-DBF0-4EDF-91A8-E2A112C9B6E7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2 2" xfId="7982" xr:uid="{0AD33099-2EFB-4111-9F5B-34DB7041D087}"/>
    <cellStyle name="常规 2 2 3 2 3" xfId="7404" xr:uid="{3F27CC1A-3C60-41B2-989F-18668E372A7E}"/>
    <cellStyle name="常规 2 2 3 2 3 2" xfId="8252" xr:uid="{786AA982-7D8A-4B2A-B162-3E940F99B1B4}"/>
    <cellStyle name="常规 2 2 3 2 4" xfId="7900" xr:uid="{6342A5BE-CE4D-43E1-94CB-818B5F782CFA}"/>
    <cellStyle name="常规 2 2 3 3" xfId="1816" xr:uid="{12EC83DD-BE98-4AF2-9A73-2CD2CD7D6EEF}"/>
    <cellStyle name="常规 2 2 3 3 2" xfId="3539" xr:uid="{CA7ED162-ADFE-4B39-BB69-EEC10AE69E5E}"/>
    <cellStyle name="常规 2 2 3 3 2 2" xfId="7983" xr:uid="{77BA493B-4117-4E0C-89FA-C4039926E03B}"/>
    <cellStyle name="常规 2 2 3 3 3" xfId="7405" xr:uid="{31E72F29-DB6E-4469-88EF-0E1419FA44F8}"/>
    <cellStyle name="常规 2 2 3 3 3 2" xfId="8253" xr:uid="{1CAE1E0C-3D89-4C4B-B58B-430AAB872A9D}"/>
    <cellStyle name="常规 2 2 3 3 4" xfId="7901" xr:uid="{C0CA214F-380C-4FA8-8293-51A6B98F3818}"/>
    <cellStyle name="常规 2 2 3 4" xfId="3537" xr:uid="{2CEBB460-E7A0-42FC-938B-56110A33EFF3}"/>
    <cellStyle name="常规 2 2 3 4 2" xfId="7981" xr:uid="{9C859550-D3E2-47D9-90A8-5249AF06D7F8}"/>
    <cellStyle name="常规 2 2 3 5" xfId="7403" xr:uid="{D9F0C3DD-200E-468F-942C-55D8F2648AD8}"/>
    <cellStyle name="常规 2 2 3 5 2" xfId="8251" xr:uid="{94997E85-36CD-4734-8724-B2A8F0C96629}"/>
    <cellStyle name="常规 2 2 3 6" xfId="7899" xr:uid="{7C5C299A-4B7D-4A5C-8401-D7BBEA2DB384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4 2 2 2" xfId="8254" xr:uid="{9B51811E-CD3E-4C70-A2BC-5A73763E6610}"/>
    <cellStyle name="常规 2 2 4 2 3" xfId="7878" xr:uid="{3B22C9DA-B1AE-4D9A-9FFB-5F8F38CA3629}"/>
    <cellStyle name="常规 2 2 4 3" xfId="7871" xr:uid="{3EB69A43-5AE5-47CB-98B9-C32B5C610480}"/>
    <cellStyle name="常规 2 2 5" xfId="3533" xr:uid="{5884242C-745D-476E-BF75-8F5A1BF2DDB6}"/>
    <cellStyle name="常规 2 2 5 2" xfId="7977" xr:uid="{AD730720-A787-42CD-8387-A586E535FD44}"/>
    <cellStyle name="常规 2 2 6" xfId="3977" xr:uid="{7C6764EE-D306-4265-87DD-3C6BC0694CFE}"/>
    <cellStyle name="常规 2 2 6 2" xfId="8071" xr:uid="{EF6AC50F-589F-4768-8EF0-E7488A0E7205}"/>
    <cellStyle name="常规 2 2 7" xfId="6646" xr:uid="{138F750A-559E-440B-A184-6B59068965EC}"/>
    <cellStyle name="常规 2 2 7 2" xfId="8220" xr:uid="{0F5E181F-3975-4C18-A58F-AE872A8B59B5}"/>
    <cellStyle name="常规 2 2 8" xfId="7872" xr:uid="{737EFEF4-CF02-49A8-95C9-4A54839F6D29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0 2" xfId="7955" xr:uid="{B2722078-4863-475A-BE9C-FC21D7BAB847}"/>
    <cellStyle name="常规 2 21" xfId="3540" xr:uid="{DDD03097-C1CF-4B7C-8B18-50F5C16EF10E}"/>
    <cellStyle name="常规 2 21 2" xfId="7984" xr:uid="{EE6C35C5-773C-46AE-B5E0-EB885B7CD253}"/>
    <cellStyle name="常规 2 22" xfId="2567" xr:uid="{FF10948D-8F89-4890-8173-6F41DD0E8231}"/>
    <cellStyle name="常规 2 22 2" xfId="7963" xr:uid="{32A5A471-2164-4061-8BAA-3353C16DE377}"/>
    <cellStyle name="常规 2 23" xfId="3980" xr:uid="{33C2534B-0A42-4EDE-9406-92A25CE712E7}"/>
    <cellStyle name="常规 2 23 2" xfId="8074" xr:uid="{69BCBB3C-4259-4016-9C20-E5CBCE5072BD}"/>
    <cellStyle name="常规 2 24" xfId="4961" xr:uid="{CDA79984-21F6-42F4-AB7B-0712F82DB1AA}"/>
    <cellStyle name="常规 2 24 2" xfId="8079" xr:uid="{4F84D11C-F212-4D3C-978D-8867BB9455CE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29" xfId="7868" xr:uid="{CDE3B955-95CA-46BF-BE8F-CA433B798396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2 2" xfId="8038" xr:uid="{E8B8AA03-723B-45F2-ADC1-E2CB9A5100D0}"/>
    <cellStyle name="常规 2 3 2 3" xfId="3542" xr:uid="{7107B2A4-947C-47E2-A0F5-77759A2FE37F}"/>
    <cellStyle name="常规 2 3 2 3 2" xfId="7986" xr:uid="{9EF23131-3BA8-4F3C-B26C-57ECE6FF9F4F}"/>
    <cellStyle name="常规 2 3 2 4" xfId="7408" xr:uid="{23D7601A-B5B8-4F94-9489-D3EC08FA30AF}"/>
    <cellStyle name="常规 2 3 2 4 2" xfId="8256" xr:uid="{1A81788A-8E22-4961-93BF-78BC01B27C31}"/>
    <cellStyle name="常规 2 3 2 5" xfId="7903" xr:uid="{6B97047D-762E-44C7-833D-8802133CBB5E}"/>
    <cellStyle name="常规 2 3 3" xfId="1821" xr:uid="{3416F0B8-A54C-42CA-B05D-14080A023584}"/>
    <cellStyle name="常规 2 3 3 2" xfId="3543" xr:uid="{5852209B-1C73-4173-9744-E77D32311F3A}"/>
    <cellStyle name="常规 2 3 3 2 2" xfId="7987" xr:uid="{B5996C19-5D2D-4756-B17D-E30A3252930C}"/>
    <cellStyle name="常规 2 3 3 3" xfId="7409" xr:uid="{FCBFDAC5-4A67-4EB5-A873-BF6AC3243976}"/>
    <cellStyle name="常规 2 3 3 3 2" xfId="8257" xr:uid="{EF519F10-E9D4-415A-ACEE-4471E4EED8C7}"/>
    <cellStyle name="常规 2 3 3 4" xfId="7904" xr:uid="{97B4E354-400C-4DA1-846D-FB6F42D2D0E7}"/>
    <cellStyle name="常规 2 3 4" xfId="3924" xr:uid="{31484952-810C-4327-B5FB-D4567FE4E1AF}"/>
    <cellStyle name="常规 2 3 4 2" xfId="8039" xr:uid="{3BCEE3D7-9BA5-42CC-9C79-17DBF5FA8A9B}"/>
    <cellStyle name="常规 2 3 5" xfId="3541" xr:uid="{9549F204-B24F-49C0-99C9-8AF8CF349746}"/>
    <cellStyle name="常规 2 3 5 2" xfId="7985" xr:uid="{5B605866-83A1-47BF-8248-B287F7A00BB0}"/>
    <cellStyle name="常规 2 3 6" xfId="7407" xr:uid="{70BE67F5-067B-4C52-B5EB-DA07EF66925A}"/>
    <cellStyle name="常规 2 3 6 2" xfId="8255" xr:uid="{DFF69D77-5887-4C0C-82AD-654889CF70C3}"/>
    <cellStyle name="常规 2 3 7" xfId="7902" xr:uid="{1ED408A3-3051-450F-92B2-8F6D98AE8F5D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2 2" xfId="7989" xr:uid="{C764F6DB-6BE8-4F20-80FE-B4B8BEC99000}"/>
    <cellStyle name="常规 2 4 2 3" xfId="7411" xr:uid="{E33F8BDB-E96F-48E1-AD77-7B1519650D07}"/>
    <cellStyle name="常规 2 4 2 3 2" xfId="8259" xr:uid="{03643E9D-C44C-4111-9425-C9F6616736B7}"/>
    <cellStyle name="常规 2 4 2 4" xfId="7906" xr:uid="{6634AFF3-D4D0-4E99-A1F5-2C6BBAE9A1C5}"/>
    <cellStyle name="常规 2 4 3" xfId="1825" xr:uid="{F466EDA0-AA11-4D77-9262-334148B8EEC7}"/>
    <cellStyle name="常规 2 4 3 2" xfId="3546" xr:uid="{7D4F2744-3C35-4701-B900-CA10AEFB532B}"/>
    <cellStyle name="常规 2 4 3 2 2" xfId="7990" xr:uid="{6F2F4A20-4361-4FD8-948E-3E97D3C800A4}"/>
    <cellStyle name="常规 2 4 3 3" xfId="7412" xr:uid="{C897FC3E-A29F-43F3-B348-F65241B93B03}"/>
    <cellStyle name="常规 2 4 3 3 2" xfId="8260" xr:uid="{9A007210-7091-4ECD-B829-DAD44047DF87}"/>
    <cellStyle name="常规 2 4 3 4" xfId="7907" xr:uid="{C993BA68-9D68-42EB-B8D5-9C4FEBD94948}"/>
    <cellStyle name="常规 2 4 4" xfId="3872" xr:uid="{5E5646F0-F85A-4575-BB6A-45E15100F815}"/>
    <cellStyle name="常规 2 4 5" xfId="3544" xr:uid="{DB2B4E05-F2E5-410B-9D9E-08228CE89609}"/>
    <cellStyle name="常规 2 4 5 2" xfId="7988" xr:uid="{566E653D-5276-4E0F-80D2-8805A5651309}"/>
    <cellStyle name="常规 2 4 6" xfId="7410" xr:uid="{A0B9AE1A-D080-421C-9412-9BFA90E5CF56}"/>
    <cellStyle name="常规 2 4 6 2" xfId="8258" xr:uid="{6CDC4062-4053-4F0C-87C0-E712AE8CBEC6}"/>
    <cellStyle name="常规 2 4 7" xfId="7905" xr:uid="{A06F45B1-2C2C-4FB0-A684-9AAD4C8E40CB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2 2" xfId="7991" xr:uid="{3490DCA8-E25E-4BE2-A6D8-DDC36CA8607C}"/>
    <cellStyle name="常规 2 5 3" xfId="7413" xr:uid="{F57B391B-E770-4FF9-A718-7AB51BEC836D}"/>
    <cellStyle name="常规 2 5 3 2" xfId="8261" xr:uid="{6C4C3714-FB07-4D80-B175-92C0975B2A6B}"/>
    <cellStyle name="常规 2 5 4" xfId="7908" xr:uid="{36AD7CE8-18B1-47F0-8167-D507F125D831}"/>
    <cellStyle name="常规 2 6" xfId="1828" xr:uid="{F3AE7221-D417-4E03-A4FE-3A921EE1F7B3}"/>
    <cellStyle name="常规 2 6 2" xfId="3548" xr:uid="{FA823CB1-1304-4099-A6D8-6149A7E42235}"/>
    <cellStyle name="常规 2 6 2 2" xfId="7992" xr:uid="{D265EDCA-7295-4F46-A578-CB06C8DB4519}"/>
    <cellStyle name="常规 2 6 3" xfId="7414" xr:uid="{71D3490F-E543-470A-946E-29617811BCBB}"/>
    <cellStyle name="常规 2 6 3 2" xfId="8262" xr:uid="{26A3A590-39C3-48C4-8B36-9C6C6D977C15}"/>
    <cellStyle name="常规 2 6 4" xfId="7909" xr:uid="{BB78CB1A-7754-482C-B6C7-1BA8704E3B86}"/>
    <cellStyle name="常规 2 7" xfId="1829" xr:uid="{078AE0D1-D40D-46AF-AB45-68C60F295344}"/>
    <cellStyle name="常规 2 7 2" xfId="3549" xr:uid="{C252C7AF-B8C3-4D8B-9FF8-495AEEE14ACE}"/>
    <cellStyle name="常规 2 7 2 2" xfId="7993" xr:uid="{8AEFF2B6-AE25-4A37-8D37-67A5E7B350C6}"/>
    <cellStyle name="常规 2 7 3" xfId="7415" xr:uid="{9BBAE045-11E7-4B2D-8F5C-1397848BD909}"/>
    <cellStyle name="常规 2 7 3 2" xfId="8263" xr:uid="{35D5A779-6BA8-4B28-94E5-085256D6ED2A}"/>
    <cellStyle name="常规 2 7 4" xfId="7910" xr:uid="{A55A6C10-5591-4EC5-8768-E7C1CFF43378}"/>
    <cellStyle name="常规 2 8" xfId="1830" xr:uid="{8365F074-0F0F-420E-92F5-99F03CA4735B}"/>
    <cellStyle name="常规 2 8 2" xfId="3550" xr:uid="{EDCCE6B3-5B46-4B0D-AFE2-29C12A423215}"/>
    <cellStyle name="常规 2 8 2 2" xfId="7994" xr:uid="{A5D53DC0-ACB6-4733-A906-1183530405F0}"/>
    <cellStyle name="常规 2 8 3" xfId="7416" xr:uid="{4DB815DB-623F-4BDF-ABA9-98F6998A6EAA}"/>
    <cellStyle name="常规 2 8 3 2" xfId="8264" xr:uid="{4A7D2E06-3341-4854-ACD5-BFECC18B63CD}"/>
    <cellStyle name="常规 2 8 4" xfId="7911" xr:uid="{A60F19A7-C7CB-4553-A478-278FAD421E70}"/>
    <cellStyle name="常规 2 9" xfId="1831" xr:uid="{0F1BDCE4-FB72-4055-9ABD-9C012BA7A500}"/>
    <cellStyle name="常规 2 9 2" xfId="3551" xr:uid="{2B2DFBB5-518E-4902-B8EF-1A6C2A5DBC25}"/>
    <cellStyle name="常规 2 9 2 2" xfId="7995" xr:uid="{F1DEA659-2396-4164-9766-927CE7D78FD5}"/>
    <cellStyle name="常规 2 9 3" xfId="7417" xr:uid="{38D113F4-CF6B-4AD8-B982-F7C9670D80E0}"/>
    <cellStyle name="常规 2 9 3 2" xfId="8265" xr:uid="{42106FF5-E75F-4175-ACB8-170524CD4CED}"/>
    <cellStyle name="常规 2 9 4" xfId="7912" xr:uid="{4C36740B-114C-4B2D-BF52-9E5109C0647B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25" xfId="7866" xr:uid="{D2624B05-A947-4A02-BB42-9C1EDC58D508}"/>
    <cellStyle name="常规 26" xfId="8078" xr:uid="{EF804DB9-6286-4873-8FAE-757E11E99D47}"/>
    <cellStyle name="常规 27" xfId="8211" xr:uid="{120957C1-969A-4241-B986-8B0A04671473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2 2 2" xfId="8041" xr:uid="{A4752DE5-FDF4-4DB6-A381-C98AB5A88DF3}"/>
    <cellStyle name="常规 3 2 2 3" xfId="8040" xr:uid="{A5F8392B-3705-4544-ADC7-BD1307DEB77C}"/>
    <cellStyle name="常规 3 2 3" xfId="3927" xr:uid="{910EA6FE-8D9F-4A13-A993-4DF45A7FEE50}"/>
    <cellStyle name="常规 3 2 3 2" xfId="8042" xr:uid="{EC2D329D-BD55-4B27-B6B3-9C82956AA25C}"/>
    <cellStyle name="常规 3 2 4" xfId="3928" xr:uid="{F627BEC2-D214-4433-922E-338CADDC117D}"/>
    <cellStyle name="常规 3 2 4 2" xfId="8043" xr:uid="{EE1E8117-449F-4BF1-8569-1B289E1FEB7E}"/>
    <cellStyle name="常规 3 2 5" xfId="3553" xr:uid="{D129F466-F9B4-4526-B85C-AC5A4424EFDC}"/>
    <cellStyle name="常规 3 2 5 2" xfId="7997" xr:uid="{ECFF03C8-44A6-4971-93D7-F42B8F2C6677}"/>
    <cellStyle name="常规 3 2 6" xfId="6648" xr:uid="{A7C06F66-B9C3-43EF-9978-222F890FF2AF}"/>
    <cellStyle name="常规 3 2 6 2" xfId="8222" xr:uid="{FA86211D-5B07-41BE-AF67-A319C2756772}"/>
    <cellStyle name="常规 3 2 7" xfId="7876" xr:uid="{4AD8DCEF-F22A-4905-B1DC-21C6C01ED932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2 2 2" xfId="7999" xr:uid="{C382E2E2-7DE8-4D59-A7E7-30C55D43CDE1}"/>
    <cellStyle name="常规 3 3 2 3" xfId="7950" xr:uid="{1875B7A5-0089-408C-990F-E85599F81DFF}"/>
    <cellStyle name="常规 3 3 3" xfId="3556" xr:uid="{72C56E3B-DBC7-45C3-A001-FF4C7492D884}"/>
    <cellStyle name="常规 3 3 3 2" xfId="8000" xr:uid="{5737F8CD-B74C-4556-BFF5-EBBD35444E8B}"/>
    <cellStyle name="常规 3 3 4" xfId="3554" xr:uid="{C8AD5DA8-A0F1-4CC5-A56A-74FBFC613A27}"/>
    <cellStyle name="常规 3 3 4 2" xfId="7998" xr:uid="{11643CB6-53C1-4DDE-B666-F609013D0285}"/>
    <cellStyle name="常规 3 3 5" xfId="6649" xr:uid="{CAABF320-5598-4645-B142-9D4064FEC3B8}"/>
    <cellStyle name="常规 3 3 5 2" xfId="8223" xr:uid="{0F1008CF-D900-4880-8395-1D86BDAE0FB0}"/>
    <cellStyle name="常规 3 3 6" xfId="7874" xr:uid="{F942B4CC-79D0-4710-B364-D5CDF1236A24}"/>
    <cellStyle name="常规 3 4" xfId="3552" xr:uid="{0A516747-53E0-47FB-B0B0-F5A91A092753}"/>
    <cellStyle name="常规 3 4 2" xfId="7996" xr:uid="{24A57566-E5C1-45BC-9071-3F803C416F74}"/>
    <cellStyle name="常规 3 5" xfId="3981" xr:uid="{CD0A104F-EC3F-4C48-B480-8E7D901D9A0C}"/>
    <cellStyle name="常规 3 5 2" xfId="8075" xr:uid="{69C23E08-8509-45CC-B4EB-8C4C46785B8E}"/>
    <cellStyle name="常规 3 6" xfId="7867" xr:uid="{594EA9ED-C1A2-4FA7-A4A0-236B381C5099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2 2 2" xfId="8044" xr:uid="{E172C327-894A-47B4-B24A-AD8E5E0E6FD1}"/>
    <cellStyle name="常规 4 2 2 3" xfId="8002" xr:uid="{D91BB1A5-4428-485C-B3B6-2254178D83DD}"/>
    <cellStyle name="常规 4 2 3" xfId="3930" xr:uid="{D0F515DD-3BC5-4AAD-AEDB-04416D84FD0B}"/>
    <cellStyle name="常规 4 2 3 2" xfId="8045" xr:uid="{B55CBB68-6B3C-409C-8B5C-2429D8A6A0CD}"/>
    <cellStyle name="常规 4 2 4" xfId="3931" xr:uid="{569BAC81-05FD-4485-83B4-8DDD8D9BE979}"/>
    <cellStyle name="常规 4 2 4 2" xfId="8046" xr:uid="{EEAADB6A-AE7E-4DF8-8859-0C4EC35CF052}"/>
    <cellStyle name="常规 4 2 5" xfId="3558" xr:uid="{8E2389C2-1455-4E53-893B-D9C129DF2544}"/>
    <cellStyle name="常规 4 2 5 2" xfId="8001" xr:uid="{8842ABE2-A54E-4FA0-83BF-C203B657CEC6}"/>
    <cellStyle name="常规 4 2 6" xfId="6650" xr:uid="{686F84BF-AD9C-4E83-BF02-F730E1C1346D}"/>
    <cellStyle name="常规 4 2 6 2" xfId="8224" xr:uid="{C57A6E1C-5E16-450B-B495-954A32812E13}"/>
    <cellStyle name="常规 4 2 7" xfId="7875" xr:uid="{8612E08C-82A4-419B-AA9B-6102BBC06884}"/>
    <cellStyle name="常规 4 3" xfId="1833" xr:uid="{619142E2-C3B4-4947-AFA9-B092C0711944}"/>
    <cellStyle name="常规 4 3 2" xfId="3932" xr:uid="{E15901AE-7959-402F-ABA7-50143B74DBB8}"/>
    <cellStyle name="常规 4 3 2 2" xfId="8047" xr:uid="{D03E39E9-E230-4515-B5D3-618690188DB9}"/>
    <cellStyle name="常规 4 3 3" xfId="6651" xr:uid="{F0548662-1CE7-45E2-804B-EF150088A467}"/>
    <cellStyle name="常规 4 3 4" xfId="7913" xr:uid="{BFF76CA3-9FD7-4E4E-AE29-ACA46075A00E}"/>
    <cellStyle name="常规 4 4" xfId="1834" xr:uid="{0F8493E9-17B9-42C1-A0F8-C007282B53F7}"/>
    <cellStyle name="常规 4 4 2" xfId="3933" xr:uid="{3BDFA18F-1EE9-47DA-B5AB-953B0534A731}"/>
    <cellStyle name="常规 4 4 2 2" xfId="8048" xr:uid="{E06E8D71-014F-4B79-B93D-B7E2FBD813BC}"/>
    <cellStyle name="常规 4 4 3" xfId="7914" xr:uid="{27E0969D-BAAF-4D20-A355-E2FB493FBCC1}"/>
    <cellStyle name="常规 4 5" xfId="3557" xr:uid="{A1985519-CE8A-4CB1-9C26-9B5EB1096336}"/>
    <cellStyle name="常规 4 6" xfId="3987" xr:uid="{C8F34C0F-0316-49C5-9912-FDAADC0A4523}"/>
    <cellStyle name="常规 4 7" xfId="7869" xr:uid="{2A463DFC-D52F-4BB9-8F75-9617E2C1B2F9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2 2" xfId="8051" xr:uid="{1504BC21-325E-40E3-A3FF-72E294914F4F}"/>
    <cellStyle name="常规 5 2 2 3" xfId="3937" xr:uid="{5C6BCBDC-4E4D-417E-9844-ECD7860AA4D3}"/>
    <cellStyle name="常规 5 2 2 3 2" xfId="8052" xr:uid="{E3ADC90A-0FB5-4606-BDEE-73119164BCFF}"/>
    <cellStyle name="常规 5 2 2 4" xfId="8050" xr:uid="{B2E3F826-7DF0-454E-8223-8ABA7EC04AD0}"/>
    <cellStyle name="常规 5 2 3" xfId="3938" xr:uid="{33B811C2-0BC4-463F-944B-76A8A3728BB9}"/>
    <cellStyle name="常规 5 2 3 2" xfId="8053" xr:uid="{237BA564-E8FC-46DE-86D8-DA0F12CA7722}"/>
    <cellStyle name="常规 5 2 4" xfId="3939" xr:uid="{48790DE1-7259-4C62-A322-FA4676B86654}"/>
    <cellStyle name="常规 5 2 4 2" xfId="8054" xr:uid="{43FB6943-638C-485B-82F8-0867E8B6D11A}"/>
    <cellStyle name="常规 5 2 5" xfId="3934" xr:uid="{A647CE8E-9944-42EB-837A-F70CE6C584A6}"/>
    <cellStyle name="常规 5 2 5 2" xfId="8049" xr:uid="{4857C941-A399-406F-ADA2-B837FC29DDE7}"/>
    <cellStyle name="常规 5 2 6" xfId="6652" xr:uid="{E2AC1726-3C71-41F0-B07C-6A9F117ABAC7}"/>
    <cellStyle name="常规 5 2 6 2" xfId="8225" xr:uid="{D322220D-E497-4D85-8948-AAA7B7ADBE80}"/>
    <cellStyle name="常规 5 3" xfId="1836" xr:uid="{CABBB4F2-AEAE-4923-88C0-E6F8CE7D0692}"/>
    <cellStyle name="常规 5 3 2" xfId="2169" xr:uid="{AFAD5B4F-4184-4B2D-9DED-8E0E31F9BC17}"/>
    <cellStyle name="常规 5 3 2 2" xfId="7947" xr:uid="{43ED2563-2CCF-4F72-81E2-FE5E68686C58}"/>
    <cellStyle name="常规 5 4" xfId="2168" xr:uid="{18FFDCC6-B7C4-4FA8-B677-85B57440699B}"/>
    <cellStyle name="常规 5 4 2" xfId="2174" xr:uid="{24370819-7445-4478-AA53-E3A709B2AE0F}"/>
    <cellStyle name="常规 5 4 2 2" xfId="7951" xr:uid="{1C59555C-BE1F-4AED-BE68-0CABC2255474}"/>
    <cellStyle name="常规 5 4 3" xfId="6653" xr:uid="{60A71B49-DFCE-4C0D-8EBF-6F088AA210A4}"/>
    <cellStyle name="常规 5 4 3 2" xfId="8226" xr:uid="{37198175-51E5-4E17-87BD-967E2803AA1A}"/>
    <cellStyle name="常规 5 4 4" xfId="7946" xr:uid="{17DC5821-01C7-4B94-807C-3D7024CA996D}"/>
    <cellStyle name="常规 5 5" xfId="2177" xr:uid="{10D0346E-F14A-4F70-A374-63E2BBACDF44}"/>
    <cellStyle name="常规 5 6" xfId="3560" xr:uid="{A52CB7BB-4833-4094-B0D9-730CFA1BCAD9}"/>
    <cellStyle name="常规 5 6 2" xfId="8003" xr:uid="{51D6780D-CFB0-4513-915F-597FC2605D37}"/>
    <cellStyle name="常规 5 7" xfId="3561" xr:uid="{13C09FC5-499D-47FA-9BB7-B94832AA9B9B}"/>
    <cellStyle name="常规 5 7 2" xfId="3562" xr:uid="{BD7B215F-DBC7-41C5-92F2-4393F6874E86}"/>
    <cellStyle name="常规 5 7 2 2" xfId="8005" xr:uid="{E6FE0C11-52E7-4D4B-86BF-7C491199A8B0}"/>
    <cellStyle name="常规 5 7 3" xfId="8004" xr:uid="{F660C7D5-82D6-4B2A-B1E6-5314E7AC5987}"/>
    <cellStyle name="常规 5 8" xfId="4013" xr:uid="{2C25A9D0-4939-4FDA-A64D-A0387FB7CAFB}"/>
    <cellStyle name="常规 5 8 2" xfId="8077" xr:uid="{014BC9B7-97E2-4F12-821B-1D04756564BF}"/>
    <cellStyle name="常规 5 9" xfId="7870" xr:uid="{7561315B-2DE8-41C4-A7B1-3055FFBF2427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2 2" xfId="8056" xr:uid="{AA724B87-3145-488C-A421-606C24339902}"/>
    <cellStyle name="常规 6 2 3" xfId="3940" xr:uid="{AE874743-4BB2-42A4-81EF-6C8753C5114E}"/>
    <cellStyle name="常规 6 2 3 2" xfId="8055" xr:uid="{83429C3E-DBF2-4E81-BAF5-CCA7F739090C}"/>
    <cellStyle name="常规 6 2 4" xfId="7952" xr:uid="{6BF721B0-AC90-423F-BBB1-68D733E866FA}"/>
    <cellStyle name="常规 6 3" xfId="3942" xr:uid="{DF658CCE-FD03-4CE6-B61C-1AB0F87585F9}"/>
    <cellStyle name="常规 6 3 2" xfId="8057" xr:uid="{97BF34EC-AE1D-4607-83E3-24986AF94A97}"/>
    <cellStyle name="常规 6 4" xfId="3943" xr:uid="{E29FF7BA-88F1-47B8-8214-A45DC1BCC8E9}"/>
    <cellStyle name="常规 6 4 2" xfId="8058" xr:uid="{9927F134-C4B0-4A0E-9C4B-A94D0FA66251}"/>
    <cellStyle name="常规 6 5" xfId="3563" xr:uid="{CE7706FA-D880-4CED-A1ED-4E3C246DCB12}"/>
    <cellStyle name="常规 6 5 2" xfId="8006" xr:uid="{44CC917F-12EC-439A-AB36-9B1B3E0B4C5C}"/>
    <cellStyle name="常规 6 6" xfId="4960" xr:uid="{707B2A25-6FEC-43C4-8AA0-0EE1BA240096}"/>
    <cellStyle name="常规 6 7" xfId="7879" xr:uid="{766BDB32-C4E9-46D0-B4AF-8F9DDAA32E28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2 2 2" xfId="8060" xr:uid="{B4469095-66C3-4F49-98DA-4D616FE648B6}"/>
    <cellStyle name="常规 7 2 3" xfId="8059" xr:uid="{04F1BB7B-F6E6-4E83-ADB9-E79D9ADBDCE2}"/>
    <cellStyle name="常规 7 3" xfId="3946" xr:uid="{7D41E89A-91EF-4F39-86C6-98238FCB40DE}"/>
    <cellStyle name="常规 7 3 2" xfId="8061" xr:uid="{718D9412-AA2A-41EC-8894-5AEA1EF79389}"/>
    <cellStyle name="常规 7 4" xfId="3947" xr:uid="{D077DC59-666B-43A9-96D1-1D84679273A1}"/>
    <cellStyle name="常规 7 4 2" xfId="8062" xr:uid="{F4F3D277-22CC-4590-9789-D5FB4A9560AB}"/>
    <cellStyle name="常规 7 5" xfId="3564" xr:uid="{408891B3-01B2-4CD3-BE90-F01289022835}"/>
    <cellStyle name="常规 7 5 2" xfId="8007" xr:uid="{00AB5AD8-99AF-4385-B786-DC43432EA7A9}"/>
    <cellStyle name="常规 7 6" xfId="6654" xr:uid="{8A65848D-929E-4F1B-8940-62999CCAC610}"/>
    <cellStyle name="常规 7 7" xfId="7915" xr:uid="{AE347C06-9733-4B47-9D68-A08448AA4C53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2 2 2" xfId="8064" xr:uid="{71292447-8488-4363-877F-ED0610935DA8}"/>
    <cellStyle name="常规 8 2 3" xfId="8063" xr:uid="{BDF5D9C4-CCC8-45EB-BBA4-13AF55167234}"/>
    <cellStyle name="常规 8 3" xfId="3950" xr:uid="{DEEBE82D-2DCC-4461-8153-AD7EADFEDFE8}"/>
    <cellStyle name="常规 8 3 2" xfId="8065" xr:uid="{A7B29A3F-7741-4779-AD50-73FFBFDB0085}"/>
    <cellStyle name="常规 8 4" xfId="3951" xr:uid="{BCA74777-6C86-46FD-9780-93AA782D1F82}"/>
    <cellStyle name="常规 8 4 2" xfId="8066" xr:uid="{B506D914-664B-4D30-98FF-410BEDAE95A2}"/>
    <cellStyle name="常规 8 5" xfId="3870" xr:uid="{06602FB2-0B9A-475A-B5CD-DF98C97E3FA6}"/>
    <cellStyle name="常规 8 5 2" xfId="8036" xr:uid="{17B3B49B-27F0-4CCD-8F05-9731FDADF77F}"/>
    <cellStyle name="常规 8 6" xfId="3982" xr:uid="{CE41291E-BE49-43A9-B39F-B2B3E11B6D10}"/>
    <cellStyle name="常规 8 6 2" xfId="8076" xr:uid="{3A02A967-8B02-414A-BD1D-7ADB0C317B46}"/>
    <cellStyle name="常规 8 7" xfId="7877" xr:uid="{AC7EF253-ADE6-490D-A098-AF42E8B73555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2 2 2" xfId="8068" xr:uid="{B9CEB50C-9D97-408D-9846-C7CF0A30AE53}"/>
    <cellStyle name="常规 9 2 3" xfId="8067" xr:uid="{1B46102C-60B0-4E76-914D-9A18AB484389}"/>
    <cellStyle name="常规 9 3" xfId="3954" xr:uid="{B7A1550E-63D3-40A3-A930-800FA0CC61E4}"/>
    <cellStyle name="常规 9 3 2" xfId="8069" xr:uid="{EA125A6D-9D5B-42E8-B455-FC38500D0119}"/>
    <cellStyle name="常规 9 4" xfId="3955" xr:uid="{B75A0E98-8DBF-4CB6-8C5D-DE065FAF0335}"/>
    <cellStyle name="常规 9 4 2" xfId="8070" xr:uid="{AA656077-485E-4785-98C8-D2D3D6CF6A55}"/>
    <cellStyle name="常规 9 5" xfId="3871" xr:uid="{DFB1D6D0-F0EC-497A-A512-4D8FAC42CEB2}"/>
    <cellStyle name="常规 9 6" xfId="7420" xr:uid="{E3075C57-224F-4B8B-A249-CA211C8C4E12}"/>
    <cellStyle name="常规 9 6 2" xfId="8266" xr:uid="{8E8EBC0A-1BEF-4FD3-A874-11459B7AA9C8}"/>
    <cellStyle name="常规 9 7" xfId="7916" xr:uid="{92E6DB82-63C9-4FFA-90EE-A390C1A39AE0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2 3" xfId="8008" xr:uid="{320C47EA-5403-45E8-B11D-E604EF5BA3A2}"/>
    <cellStyle name="货币 2 3" xfId="3985" xr:uid="{870B1937-1FB9-4765-B415-C326120D7864}"/>
    <cellStyle name="货币 2 4" xfId="7917" xr:uid="{AA8651F5-8274-4965-AF3B-FFFCC2836702}"/>
    <cellStyle name="货币 3" xfId="1884" xr:uid="{D547D0C7-F864-4AC2-BBB4-0F4337B6B824}"/>
    <cellStyle name="货币 3 2" xfId="6656" xr:uid="{66C0CFEB-A0A9-47C2-A6CD-1B5D403978CA}"/>
    <cellStyle name="货币 3 3" xfId="7918" xr:uid="{9F05F193-26FF-4769-9152-298E1958771B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千位分隔 2 2 2" xfId="8378" xr:uid="{54CDD25E-40DB-410F-AA4A-9C8F625DCC9C}"/>
    <cellStyle name="千位分隔 2 3" xfId="8227" xr:uid="{C5701A72-1139-4E68-AF1B-5B88B99EDE5E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2 2" xfId="8009" xr:uid="{91D6D337-7FAD-48D4-9454-DB23C36AD9BD}"/>
    <cellStyle name="注释 2 10 3" xfId="7713" xr:uid="{65B165E8-9967-47B4-905F-15C7D21E8277}"/>
    <cellStyle name="注释 2 10 3 2" xfId="8267" xr:uid="{4F0C2D6F-A61A-429F-8D45-744C669EAD88}"/>
    <cellStyle name="注释 2 10 4" xfId="7919" xr:uid="{EC8EBBA8-FFF4-426E-8DCA-4B23599BD41D}"/>
    <cellStyle name="注释 2 11" xfId="2140" xr:uid="{70DBA5B1-5003-46D4-B3B9-790FCB44B2D3}"/>
    <cellStyle name="注释 2 11 2" xfId="3844" xr:uid="{1B68652C-6B49-45AE-BF4D-DCC155CA4EE7}"/>
    <cellStyle name="注释 2 11 2 2" xfId="8010" xr:uid="{3796B9F0-0D40-42E4-9292-A054C335A0AD}"/>
    <cellStyle name="注释 2 11 3" xfId="7714" xr:uid="{EAE0B4A0-C7B1-4928-BAB2-6B86A8D150A8}"/>
    <cellStyle name="注释 2 11 3 2" xfId="8268" xr:uid="{97F2FD88-3ACA-4E72-A586-8F936D28DF1A}"/>
    <cellStyle name="注释 2 11 4" xfId="7920" xr:uid="{7809652F-4912-48AA-8170-7999B71C4AFA}"/>
    <cellStyle name="注释 2 12" xfId="2141" xr:uid="{6474D76F-08E2-4661-968F-A157182B91E0}"/>
    <cellStyle name="注释 2 12 2" xfId="3845" xr:uid="{E0200773-075D-4DB1-9F58-3C070A0D72E5}"/>
    <cellStyle name="注释 2 12 2 2" xfId="8011" xr:uid="{87892321-1B2C-415D-AF8E-B5A75205BFE1}"/>
    <cellStyle name="注释 2 12 3" xfId="7715" xr:uid="{AC803D73-D747-4D5A-84E0-C5422BDF65EA}"/>
    <cellStyle name="注释 2 12 3 2" xfId="8269" xr:uid="{51C4D500-E65A-400A-BDD4-E6251535E3F7}"/>
    <cellStyle name="注释 2 12 4" xfId="7921" xr:uid="{E7781402-6E9B-4E92-B43C-9A85760206C8}"/>
    <cellStyle name="注释 2 13" xfId="2142" xr:uid="{5F977EAE-D994-46F7-9955-DCC2A60270D9}"/>
    <cellStyle name="注释 2 13 2" xfId="3846" xr:uid="{384954C6-789D-494D-BA65-AC8ECF5B4465}"/>
    <cellStyle name="注释 2 13 2 2" xfId="8012" xr:uid="{73A3BE33-0036-4C12-8650-F4B8E7FB1AA8}"/>
    <cellStyle name="注释 2 13 3" xfId="7716" xr:uid="{2A3F635F-6C2C-417F-8457-D34FF54D1CA2}"/>
    <cellStyle name="注释 2 13 3 2" xfId="8270" xr:uid="{DA5B7230-2CCF-4CF3-8700-31F0D3BE3E59}"/>
    <cellStyle name="注释 2 13 4" xfId="7922" xr:uid="{480C61C1-3522-48CB-9F0D-EE4786F21C99}"/>
    <cellStyle name="注释 2 14" xfId="2143" xr:uid="{A39B81DE-3513-4D45-B61A-0CE1FF54FBE6}"/>
    <cellStyle name="注释 2 14 2" xfId="3847" xr:uid="{0C1627F9-0B45-41B2-9593-99F0C701656F}"/>
    <cellStyle name="注释 2 14 2 2" xfId="8013" xr:uid="{355A6BE3-6781-4F2D-A5E6-5209B169FBB7}"/>
    <cellStyle name="注释 2 14 3" xfId="7717" xr:uid="{BDA053AD-A03A-40BF-A8B8-D8196EAC65A3}"/>
    <cellStyle name="注释 2 14 3 2" xfId="8271" xr:uid="{95665464-27FD-411C-925C-8D99792ED720}"/>
    <cellStyle name="注释 2 14 4" xfId="7923" xr:uid="{602307F1-FC80-40AA-988F-C47F1738B35D}"/>
    <cellStyle name="注释 2 15" xfId="2144" xr:uid="{7672A9F7-68BE-4A46-AD3C-8FB4FC1249CD}"/>
    <cellStyle name="注释 2 15 2" xfId="3848" xr:uid="{D7F5E5F7-398A-436E-901E-133ED2DEA307}"/>
    <cellStyle name="注释 2 15 2 2" xfId="8014" xr:uid="{1B9C7D05-52E6-45AA-A344-83D5596EB1C4}"/>
    <cellStyle name="注释 2 15 3" xfId="7718" xr:uid="{E59D3411-AC0B-42A9-8A3C-D0F1EA782E18}"/>
    <cellStyle name="注释 2 15 3 2" xfId="8272" xr:uid="{8E276B66-3760-4575-837E-9EED9725DB17}"/>
    <cellStyle name="注释 2 15 4" xfId="7924" xr:uid="{D46B367C-E593-4850-82C2-2A98E500D802}"/>
    <cellStyle name="注释 2 16" xfId="2145" xr:uid="{2A14A10C-17E1-4170-B510-04C403B9469B}"/>
    <cellStyle name="注释 2 16 2" xfId="3849" xr:uid="{709EE8C8-7B7D-4185-87F9-C1F9362F7153}"/>
    <cellStyle name="注释 2 16 2 2" xfId="8015" xr:uid="{ECD57194-3767-4053-989E-09BAC3069F28}"/>
    <cellStyle name="注释 2 16 3" xfId="7719" xr:uid="{B67CF3AE-564F-4516-91D4-1D27E8742B5A}"/>
    <cellStyle name="注释 2 16 3 2" xfId="8273" xr:uid="{00C2D2EF-F65B-41FB-833F-888259E96F22}"/>
    <cellStyle name="注释 2 16 4" xfId="7925" xr:uid="{D3AAC9E5-922A-4149-929B-A20480268A5F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2 2" xfId="8017" xr:uid="{0AFE1E71-048C-47AD-AC08-56925B172F2B}"/>
    <cellStyle name="注释 2 2 2 3" xfId="7721" xr:uid="{8B18CDBF-91D0-42BC-AB7D-3DA7A3CA2C21}"/>
    <cellStyle name="注释 2 2 2 3 2" xfId="8275" xr:uid="{85DCF852-DBB5-4B4B-9A90-3CDFDED96968}"/>
    <cellStyle name="注释 2 2 2 4" xfId="7927" xr:uid="{B907692F-3506-4B6A-8651-70D8BD6B94B8}"/>
    <cellStyle name="注释 2 2 3" xfId="2148" xr:uid="{0E178ED8-008B-4E6E-B0C1-EF3BBDA9B4DD}"/>
    <cellStyle name="注释 2 2 3 2" xfId="3852" xr:uid="{7510889C-796A-44A5-BD74-C803B75EA120}"/>
    <cellStyle name="注释 2 2 3 2 2" xfId="8018" xr:uid="{D725F10F-7991-4E02-8D02-D52438BD8FE4}"/>
    <cellStyle name="注释 2 2 3 3" xfId="7722" xr:uid="{040AC7DD-EB79-496E-AE13-78CE3FFCD0AD}"/>
    <cellStyle name="注释 2 2 3 3 2" xfId="8276" xr:uid="{ADE4F9B2-6F6E-43FF-A5CB-9BDB204970F8}"/>
    <cellStyle name="注释 2 2 3 4" xfId="7928" xr:uid="{D672C425-1FFE-481E-9FBD-C53D111F9F01}"/>
    <cellStyle name="注释 2 2 4" xfId="3850" xr:uid="{43844A8B-8BC3-4A65-A708-AAB899A7C538}"/>
    <cellStyle name="注释 2 2 4 2" xfId="8016" xr:uid="{7398F113-1640-460F-9748-F0764B343771}"/>
    <cellStyle name="注释 2 2 5" xfId="7720" xr:uid="{7F3D26E0-D982-4831-AB94-C67366DC9B9A}"/>
    <cellStyle name="注释 2 2 5 2" xfId="8274" xr:uid="{F481D929-3891-4B9E-BB92-FAC45E3C5397}"/>
    <cellStyle name="注释 2 2 6" xfId="7926" xr:uid="{F32AE224-067F-4472-8C7B-92D391C8299E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2 2" xfId="8020" xr:uid="{71D28271-60E2-4D2A-858B-9721F4252070}"/>
    <cellStyle name="注释 2 3 2 3" xfId="7725" xr:uid="{6196798C-259F-4002-98E3-6295CB3AA275}"/>
    <cellStyle name="注释 2 3 2 3 2" xfId="8278" xr:uid="{D5E3A312-B385-4AB1-9D16-DB3228AB4186}"/>
    <cellStyle name="注释 2 3 2 4" xfId="7930" xr:uid="{222E7323-D2E3-429A-88CF-E591D613B66D}"/>
    <cellStyle name="注释 2 3 3" xfId="2151" xr:uid="{00653892-A6E2-4B40-84D4-BF677EF8B55C}"/>
    <cellStyle name="注释 2 3 3 2" xfId="3855" xr:uid="{176D4264-BA51-4EC2-A619-80ABE58DDF3C}"/>
    <cellStyle name="注释 2 3 3 2 2" xfId="8021" xr:uid="{D2655D3D-6106-43DE-B176-D13D1A42290D}"/>
    <cellStyle name="注释 2 3 3 3" xfId="7726" xr:uid="{8B69A6BA-7B2B-440B-A7B3-FE7220B456B6}"/>
    <cellStyle name="注释 2 3 3 3 2" xfId="8279" xr:uid="{66A76852-3F8A-4F5E-8980-A860E6287F52}"/>
    <cellStyle name="注释 2 3 3 4" xfId="7931" xr:uid="{D289F641-129E-4AED-BC90-B7E277337987}"/>
    <cellStyle name="注释 2 3 4" xfId="3853" xr:uid="{7730AA47-CFBD-468C-BAD2-423E7E5E3172}"/>
    <cellStyle name="注释 2 3 4 2" xfId="8019" xr:uid="{ABDE7177-7877-4E04-8565-3398B3A5DAB3}"/>
    <cellStyle name="注释 2 3 5" xfId="7724" xr:uid="{7F4C9A15-A913-49F2-BF8A-BD2357868E93}"/>
    <cellStyle name="注释 2 3 5 2" xfId="8277" xr:uid="{60DA2FAF-5EB3-4E34-9AE8-B886D87930D7}"/>
    <cellStyle name="注释 2 3 6" xfId="7929" xr:uid="{316404DD-9315-4063-B85E-97EF6692AAB5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2 2" xfId="8022" xr:uid="{7864E2F8-2299-4B5A-AA2C-35C02420AB24}"/>
    <cellStyle name="注释 2 4 3" xfId="7728" xr:uid="{F4EA6240-5F30-4266-9002-E4564474A854}"/>
    <cellStyle name="注释 2 4 3 2" xfId="8280" xr:uid="{CD65CE07-0076-4351-9E3D-2556A97C0873}"/>
    <cellStyle name="注释 2 4 4" xfId="7932" xr:uid="{8601A2CC-DB76-4916-8B41-9EA15F5ECAA8}"/>
    <cellStyle name="注释 2 5" xfId="2153" xr:uid="{64B07E82-ECB7-4DBB-A15A-1C21531E8D0E}"/>
    <cellStyle name="注释 2 5 2" xfId="3857" xr:uid="{3B8770AB-914C-48E2-96EC-EC2F974EA33D}"/>
    <cellStyle name="注释 2 5 2 2" xfId="8023" xr:uid="{D3876F15-4C02-4AB6-ABB2-22E7C879BDF4}"/>
    <cellStyle name="注释 2 5 3" xfId="7729" xr:uid="{841BABFE-67EA-4504-A625-61EC08EFA3D1}"/>
    <cellStyle name="注释 2 5 3 2" xfId="8281" xr:uid="{4E062C50-AB03-49FE-82CE-95A75D898BFC}"/>
    <cellStyle name="注释 2 5 4" xfId="7933" xr:uid="{64B2A41C-466F-44FE-AF6D-A6AD6F1E2A1C}"/>
    <cellStyle name="注释 2 6" xfId="2154" xr:uid="{D7920377-F9CE-4138-96DE-C30D300ECBDD}"/>
    <cellStyle name="注释 2 6 2" xfId="3858" xr:uid="{62C1F12B-C3A1-4B96-B02D-D2BC08228B82}"/>
    <cellStyle name="注释 2 6 2 2" xfId="8024" xr:uid="{C665E779-390E-4BF6-AD2D-80B47885AC41}"/>
    <cellStyle name="注释 2 6 3" xfId="7730" xr:uid="{C98BE317-CF04-44AD-A75F-2BBAB36319E6}"/>
    <cellStyle name="注释 2 6 3 2" xfId="8282" xr:uid="{C631FA6F-2330-4F83-9749-EEB08FA98EEE}"/>
    <cellStyle name="注释 2 6 4" xfId="7934" xr:uid="{FCD39849-273A-4FBB-8C41-187EDB6C98FC}"/>
    <cellStyle name="注释 2 7" xfId="2155" xr:uid="{6D042679-44BD-4FBC-9707-23225E040CE5}"/>
    <cellStyle name="注释 2 7 2" xfId="3859" xr:uid="{A0BF52AD-79AA-4E41-B08D-03F0D8AF219C}"/>
    <cellStyle name="注释 2 7 2 2" xfId="8025" xr:uid="{C89C2505-D61E-492C-8053-1643E2C28E10}"/>
    <cellStyle name="注释 2 7 3" xfId="7731" xr:uid="{6FD2EB9C-5471-4262-AA16-5D1F12FC383D}"/>
    <cellStyle name="注释 2 7 3 2" xfId="8283" xr:uid="{F5FB029B-DF27-4972-9E8B-69D6BF48B17A}"/>
    <cellStyle name="注释 2 7 4" xfId="7935" xr:uid="{27ACA846-5166-495A-A91A-2C006B899026}"/>
    <cellStyle name="注释 2 8" xfId="2156" xr:uid="{58CF16CD-A274-47CF-B6BA-797C4FDCB6FC}"/>
    <cellStyle name="注释 2 8 2" xfId="3860" xr:uid="{534DEEDE-3F81-496D-A350-CD662097F7DE}"/>
    <cellStyle name="注释 2 8 2 2" xfId="8026" xr:uid="{00F9C2A6-0BC1-48B9-9FD5-2CA63C310638}"/>
    <cellStyle name="注释 2 8 3" xfId="7732" xr:uid="{2A957E02-A788-4296-91F3-845BA8C1B203}"/>
    <cellStyle name="注释 2 8 3 2" xfId="8284" xr:uid="{1DAA80D6-7D6A-4350-8024-F22A686A8033}"/>
    <cellStyle name="注释 2 8 4" xfId="7936" xr:uid="{6952F511-0F3B-41F1-A7F8-CDF51AC5964F}"/>
    <cellStyle name="注释 2 9" xfId="2157" xr:uid="{5C2C92DD-C833-4E10-A9E9-3978CBB3391F}"/>
    <cellStyle name="注释 2 9 2" xfId="3861" xr:uid="{45686F6C-D4F8-4211-89C9-2A70BF446386}"/>
    <cellStyle name="注释 2 9 2 2" xfId="8027" xr:uid="{100C032D-6584-4619-ACEA-1C55327ED6C9}"/>
    <cellStyle name="注释 2 9 3" xfId="7733" xr:uid="{C1794990-DD70-4B8A-BF5F-E8DE001FA714}"/>
    <cellStyle name="注释 2 9 3 2" xfId="8285" xr:uid="{4ECE5A46-6953-4090-98F8-0881B7EEEBE4}"/>
    <cellStyle name="注释 2 9 4" xfId="7937" xr:uid="{FC0933DF-6555-41B2-9BA6-2BF900D64BC9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2 2" xfId="8029" xr:uid="{B0F3A972-14C0-4BF4-ACFD-548182FE7581}"/>
    <cellStyle name="注释 3 2 3" xfId="7735" xr:uid="{F7C8F43A-9C81-4804-9F38-BB9EC81C65A5}"/>
    <cellStyle name="注释 3 2 3 2" xfId="8287" xr:uid="{383F4C50-130F-4611-9CE8-456D88F0E72D}"/>
    <cellStyle name="注释 3 2 4" xfId="7939" xr:uid="{201C9863-E123-4396-8BA8-8EB3A1339455}"/>
    <cellStyle name="注释 3 3" xfId="2161" xr:uid="{76FA5485-E2B3-405F-B14A-0FF930A3EA21}"/>
    <cellStyle name="注释 3 3 2" xfId="3864" xr:uid="{399EA97F-9503-4B71-AC72-FA5EA70AD035}"/>
    <cellStyle name="注释 3 3 2 2" xfId="8030" xr:uid="{CEEF882F-9461-497F-98E8-33BBFABFA5FE}"/>
    <cellStyle name="注释 3 3 3" xfId="7736" xr:uid="{56DB5A1D-D0D1-4FA6-A960-0F7A99DBA6B2}"/>
    <cellStyle name="注释 3 3 3 2" xfId="8288" xr:uid="{05DA00C5-D8CC-4469-A044-054890E24079}"/>
    <cellStyle name="注释 3 3 4" xfId="7940" xr:uid="{F1C7C517-1A0E-42E4-A888-9C4225F299C8}"/>
    <cellStyle name="注释 3 4" xfId="3862" xr:uid="{67BC22B4-8075-49DE-A600-B3789A7545C0}"/>
    <cellStyle name="注释 3 4 2" xfId="8028" xr:uid="{881E4CB2-41F6-4C5F-A894-8F698C3F7BFD}"/>
    <cellStyle name="注释 3 5" xfId="7734" xr:uid="{F23A65D1-141D-438D-A08F-8F779C15D540}"/>
    <cellStyle name="注释 3 5 2" xfId="8286" xr:uid="{2FB113F2-75AA-4ED1-95CC-42969BECB569}"/>
    <cellStyle name="注释 3 6" xfId="7938" xr:uid="{7C2CDCB9-EAAA-4E9C-843F-2CCCE139A8F2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2 2" xfId="8032" xr:uid="{0D9ABE93-9828-4DA2-96AD-4A2B3634E04F}"/>
    <cellStyle name="注释 4 2 3" xfId="7738" xr:uid="{4F46B3C2-6CF9-4BEC-9CEF-E4FF3D82653C}"/>
    <cellStyle name="注释 4 2 3 2" xfId="8290" xr:uid="{CC037FBE-83E5-4727-BF05-EF4DFF8F7CEA}"/>
    <cellStyle name="注释 4 2 4" xfId="7942" xr:uid="{6BECB2F1-E235-4CAD-83A4-DF5EABC12F3C}"/>
    <cellStyle name="注释 4 3" xfId="2165" xr:uid="{61229ECA-0960-42B8-A612-A7E7E433AD6E}"/>
    <cellStyle name="注释 4 3 2" xfId="3867" xr:uid="{2FAE5A97-F104-42E8-9588-F289A6A3294E}"/>
    <cellStyle name="注释 4 3 2 2" xfId="8033" xr:uid="{274CDFAB-ED21-4B86-B770-85E9F4E805BD}"/>
    <cellStyle name="注释 4 3 3" xfId="7739" xr:uid="{DC66FCD0-FDE9-42A6-87C7-41B3F5E3960B}"/>
    <cellStyle name="注释 4 3 3 2" xfId="8291" xr:uid="{BFC11927-DEAE-4C35-A672-55456D3DC00E}"/>
    <cellStyle name="注释 4 3 4" xfId="7943" xr:uid="{E03EAF39-8A8A-4B13-8C02-53FD7A0A4E0E}"/>
    <cellStyle name="注释 4 4" xfId="3865" xr:uid="{9FBA7C29-F088-4F07-BA8D-CB50BA437431}"/>
    <cellStyle name="注释 4 4 2" xfId="8031" xr:uid="{7A97F23B-6424-40DB-9ED2-09116C2DB2DC}"/>
    <cellStyle name="注释 4 5" xfId="7737" xr:uid="{46D8928B-4085-4A6E-BE31-E526855FA2DA}"/>
    <cellStyle name="注释 4 5 2" xfId="8289" xr:uid="{381D40F6-D6EE-482B-9977-092BA9A19DA2}"/>
    <cellStyle name="注释 4 6" xfId="7941" xr:uid="{52E040A8-ED73-4EA3-8F13-735C9A81E3BD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2 2" xfId="8034" xr:uid="{07FA48E4-1564-4B2B-BDC5-DBB7BC97B945}"/>
    <cellStyle name="注释 5 3" xfId="7741" xr:uid="{9A2F835D-EB7C-4D1A-B82E-E0B60257EFA7}"/>
    <cellStyle name="注释 5 3 2" xfId="8292" xr:uid="{862D3DE5-CFD1-4129-A0D2-FDADE32A8EFF}"/>
    <cellStyle name="注释 5 4" xfId="7944" xr:uid="{D1C96E62-810A-43B0-A8F9-7DDF4505A6B2}"/>
    <cellStyle name="注释 6" xfId="2167" xr:uid="{26455BB8-43C7-49AC-A7B8-C3C58E14B94B}"/>
    <cellStyle name="注释 6 2" xfId="3869" xr:uid="{3D2690AF-1250-4AB9-8E08-84AE642C66E3}"/>
    <cellStyle name="注释 6 2 2" xfId="8035" xr:uid="{960E3334-5CE8-4CD7-AB28-5660A454F82F}"/>
    <cellStyle name="注释 6 3" xfId="7742" xr:uid="{7D152551-0C00-44BB-8291-14B8510C9B6C}"/>
    <cellStyle name="注释 6 3 2" xfId="8293" xr:uid="{88D3FB50-998D-4C27-B862-D3C80688ED70}"/>
    <cellStyle name="注释 6 4" xfId="7945" xr:uid="{CA259A01-D21D-4620-AF0F-695257603E59}"/>
    <cellStyle name="注释 7" xfId="2206" xr:uid="{2D142737-CCBA-4A98-9000-A060C20895F6}"/>
    <cellStyle name="注释 7 2" xfId="7954" xr:uid="{28F4C975-3DE0-4C83-86F1-5B42B8275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Y30"/>
  <sheetViews>
    <sheetView tabSelected="1" topLeftCell="A16" workbookViewId="0">
      <selection activeCell="H7" sqref="H7:H11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6.140625" style="3" customWidth="1"/>
    <col min="7" max="7" width="35.140625" style="3" customWidth="1"/>
    <col min="8" max="8" width="58.7109375" style="3" customWidth="1"/>
    <col min="9" max="9" width="25.140625" style="3" customWidth="1"/>
    <col min="10" max="10" width="36.42578125" style="3" customWidth="1"/>
    <col min="11" max="11" width="14.85546875" style="3" customWidth="1"/>
    <col min="12" max="12" width="25.85546875" style="1" customWidth="1"/>
    <col min="13" max="13" width="11.42578125" style="3" customWidth="1"/>
    <col min="14" max="14" width="6.140625" style="3" customWidth="1"/>
    <col min="15" max="15" width="9.425781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10.140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7.42578125" style="6" customWidth="1"/>
    <col min="49" max="49" width="9.5703125" style="6" customWidth="1"/>
    <col min="50" max="50" width="9.140625" style="3" customWidth="1"/>
    <col min="51" max="16384" width="9.140625" style="3"/>
  </cols>
  <sheetData>
    <row r="1" spans="1:51" ht="68.099999999999994" customHeight="1">
      <c r="A1" s="13" t="s">
        <v>7</v>
      </c>
      <c r="B1" s="13" t="s">
        <v>8</v>
      </c>
      <c r="C1" s="14" t="s">
        <v>9</v>
      </c>
      <c r="D1" s="15" t="s">
        <v>0</v>
      </c>
      <c r="E1" s="15" t="s">
        <v>2</v>
      </c>
      <c r="F1" s="16" t="s">
        <v>46</v>
      </c>
      <c r="G1" s="14" t="s">
        <v>10</v>
      </c>
      <c r="H1" s="17" t="s">
        <v>11</v>
      </c>
      <c r="I1" s="17" t="s">
        <v>50</v>
      </c>
      <c r="J1" s="17" t="s">
        <v>12</v>
      </c>
      <c r="K1" s="17" t="s">
        <v>53</v>
      </c>
      <c r="L1" s="18" t="s">
        <v>57</v>
      </c>
      <c r="M1" s="17" t="s">
        <v>13</v>
      </c>
      <c r="N1" s="14" t="s">
        <v>52</v>
      </c>
      <c r="O1" s="14" t="s">
        <v>14</v>
      </c>
      <c r="P1" s="14" t="s">
        <v>15</v>
      </c>
      <c r="Q1" s="14" t="s">
        <v>16</v>
      </c>
      <c r="R1" s="17" t="s">
        <v>51</v>
      </c>
      <c r="S1" s="19" t="s">
        <v>17</v>
      </c>
      <c r="T1" s="20" t="s">
        <v>18</v>
      </c>
      <c r="U1" s="21" t="s">
        <v>19</v>
      </c>
      <c r="V1" s="22" t="s">
        <v>20</v>
      </c>
      <c r="W1" s="23" t="s">
        <v>21</v>
      </c>
      <c r="X1" s="24" t="s">
        <v>1</v>
      </c>
      <c r="Y1" s="25" t="s">
        <v>22</v>
      </c>
      <c r="Z1" s="25" t="s">
        <v>23</v>
      </c>
      <c r="AA1" s="25" t="s">
        <v>24</v>
      </c>
      <c r="AB1" s="26" t="s">
        <v>25</v>
      </c>
      <c r="AC1" s="27" t="s">
        <v>26</v>
      </c>
      <c r="AD1" s="28" t="s">
        <v>27</v>
      </c>
      <c r="AE1" s="29" t="s">
        <v>28</v>
      </c>
      <c r="AF1" s="13" t="s">
        <v>29</v>
      </c>
      <c r="AG1" s="30" t="s">
        <v>30</v>
      </c>
      <c r="AH1" s="13" t="s">
        <v>31</v>
      </c>
      <c r="AI1" s="31" t="s">
        <v>32</v>
      </c>
      <c r="AJ1" s="32" t="s">
        <v>33</v>
      </c>
      <c r="AK1" s="31" t="s">
        <v>34</v>
      </c>
      <c r="AL1" s="30" t="s">
        <v>35</v>
      </c>
      <c r="AM1" s="24" t="s">
        <v>36</v>
      </c>
      <c r="AN1" s="31" t="s">
        <v>37</v>
      </c>
      <c r="AO1" s="30" t="s">
        <v>38</v>
      </c>
      <c r="AP1" s="24" t="s">
        <v>54</v>
      </c>
      <c r="AQ1" s="31" t="s">
        <v>55</v>
      </c>
      <c r="AR1" s="30" t="s">
        <v>56</v>
      </c>
      <c r="AS1" s="30" t="s">
        <v>39</v>
      </c>
      <c r="AT1" s="33" t="s">
        <v>40</v>
      </c>
      <c r="AU1" s="33" t="s">
        <v>41</v>
      </c>
      <c r="AV1" s="34" t="s">
        <v>42</v>
      </c>
      <c r="AW1" s="13" t="s">
        <v>43</v>
      </c>
      <c r="AX1" s="35" t="s">
        <v>44</v>
      </c>
      <c r="AY1" s="35" t="s">
        <v>45</v>
      </c>
    </row>
    <row r="2" spans="1:51" ht="30" customHeight="1">
      <c r="A2" s="36">
        <v>5</v>
      </c>
      <c r="B2" s="37"/>
      <c r="C2" s="37"/>
      <c r="D2" s="37"/>
      <c r="E2" s="37"/>
      <c r="F2" s="37" t="s">
        <v>6</v>
      </c>
      <c r="G2" s="37" t="s">
        <v>60</v>
      </c>
      <c r="H2" s="37" t="s">
        <v>133</v>
      </c>
      <c r="I2" s="37" t="s">
        <v>69</v>
      </c>
      <c r="J2" s="37" t="s">
        <v>132</v>
      </c>
      <c r="K2" s="37" t="s">
        <v>58</v>
      </c>
      <c r="L2" s="50" t="s">
        <v>62</v>
      </c>
      <c r="M2" s="37" t="s">
        <v>67</v>
      </c>
      <c r="N2" s="37"/>
      <c r="O2" s="37" t="s">
        <v>68</v>
      </c>
      <c r="P2" s="74" t="s">
        <v>103</v>
      </c>
      <c r="Q2" s="37"/>
      <c r="R2" s="37" t="s">
        <v>47</v>
      </c>
      <c r="S2" s="38">
        <v>16.600000000000001</v>
      </c>
      <c r="T2" s="39">
        <v>7.7</v>
      </c>
      <c r="U2" s="40">
        <v>2.16</v>
      </c>
      <c r="V2" s="41">
        <f t="shared" ref="V2:V16" si="0">U2</f>
        <v>2.16</v>
      </c>
      <c r="W2" s="12"/>
      <c r="X2" s="37" t="s">
        <v>3</v>
      </c>
      <c r="Y2" s="39">
        <v>60</v>
      </c>
      <c r="Z2" s="39">
        <v>30</v>
      </c>
      <c r="AA2" s="48">
        <v>40</v>
      </c>
      <c r="AB2" s="42">
        <v>2</v>
      </c>
      <c r="AC2" s="11">
        <v>32</v>
      </c>
      <c r="AD2" s="43">
        <f t="shared" ref="AD2:AD16" si="1">IF(Y2="","",Y2*Z2*AA2/1000000)</f>
        <v>7.1999999999999995E-2</v>
      </c>
      <c r="AE2" s="44">
        <f t="shared" ref="AE2:AE30" si="2">IF(AC2="","",65/AD2*AC2)</f>
        <v>28889</v>
      </c>
      <c r="AF2" s="37"/>
      <c r="AG2" s="45">
        <f t="shared" ref="AG2:AG16" si="3">IF(ISERROR(AF2/AE2),"",AF2/AE2)</f>
        <v>0</v>
      </c>
      <c r="AH2" s="37"/>
      <c r="AI2" s="46"/>
      <c r="AJ2" s="45">
        <f t="shared" ref="AJ2:AJ30" si="4">IF(ISERROR(V2*AI2),"",V2*AI2)</f>
        <v>0</v>
      </c>
      <c r="AK2" s="46"/>
      <c r="AL2" s="45">
        <f t="shared" ref="AL2:AL30" si="5">IF(ISERROR(AV2*AK2),"",AV2*AK2)</f>
        <v>0</v>
      </c>
      <c r="AM2" s="37"/>
      <c r="AN2" s="46"/>
      <c r="AO2" s="45">
        <f t="shared" ref="AO2:AO16" si="6">IF(ISERROR(AV2*AN2),"",AV2*AN2)</f>
        <v>0</v>
      </c>
      <c r="AP2" s="37"/>
      <c r="AQ2" s="46"/>
      <c r="AR2" s="45">
        <f t="shared" ref="AR2:AR16" si="7">IF(ISERROR(AV2*AQ2),"",AV2*AQ2)</f>
        <v>0</v>
      </c>
      <c r="AS2" s="45">
        <f t="shared" ref="AS2:AS16" si="8">IF(ISERROR(AL2+AO2+AR2),"",AL2+AO2+AR2)</f>
        <v>0</v>
      </c>
      <c r="AT2" s="45">
        <f t="shared" ref="AT2:AT30" si="9">IF(ISERROR(V2+AS2),"",V2+AS2)</f>
        <v>2.16</v>
      </c>
      <c r="AU2" s="47">
        <f t="shared" ref="AU2:AU16" si="10">IF(ISERROR((AV2-AT2)/AV2),"",(AV2-AT2)/AV2)</f>
        <v>7.2999999999999995E-2</v>
      </c>
      <c r="AV2" s="12">
        <v>2.33</v>
      </c>
      <c r="AW2" s="11"/>
      <c r="AX2" s="45">
        <f t="shared" ref="AX2:AX30" si="11">IF(ISERROR(AT2*AW2),"",AT2*AW2)</f>
        <v>0</v>
      </c>
      <c r="AY2" s="45">
        <f t="shared" ref="AY2:AY30" si="12">IF(ISERROR(AV2*AW2),"",AV2*AW2)</f>
        <v>0</v>
      </c>
    </row>
    <row r="3" spans="1:51" ht="30">
      <c r="A3" s="36">
        <v>5</v>
      </c>
      <c r="B3" s="37"/>
      <c r="C3" s="37"/>
      <c r="D3" s="37"/>
      <c r="E3" s="37"/>
      <c r="F3" s="37" t="s">
        <v>6</v>
      </c>
      <c r="G3" s="37" t="s">
        <v>60</v>
      </c>
      <c r="H3" s="37" t="s">
        <v>133</v>
      </c>
      <c r="I3" s="37" t="s">
        <v>69</v>
      </c>
      <c r="J3" s="37" t="s">
        <v>61</v>
      </c>
      <c r="K3" s="37" t="s">
        <v>58</v>
      </c>
      <c r="L3" s="49" t="s">
        <v>63</v>
      </c>
      <c r="M3" s="37" t="s">
        <v>67</v>
      </c>
      <c r="N3" s="37"/>
      <c r="O3" s="37" t="s">
        <v>68</v>
      </c>
      <c r="P3" s="74" t="s">
        <v>104</v>
      </c>
      <c r="Q3" s="37"/>
      <c r="R3" s="37" t="s">
        <v>47</v>
      </c>
      <c r="S3" s="38">
        <v>18.7</v>
      </c>
      <c r="T3" s="39">
        <v>7.7</v>
      </c>
      <c r="U3" s="40">
        <v>2.4300000000000002</v>
      </c>
      <c r="V3" s="41">
        <f t="shared" ref="V3" si="13">U3</f>
        <v>2.4300000000000002</v>
      </c>
      <c r="W3" s="12"/>
      <c r="X3" s="37" t="s">
        <v>3</v>
      </c>
      <c r="Y3" s="39">
        <v>60</v>
      </c>
      <c r="Z3" s="39">
        <v>30</v>
      </c>
      <c r="AA3" s="48">
        <v>35</v>
      </c>
      <c r="AB3" s="42">
        <v>2</v>
      </c>
      <c r="AC3" s="11">
        <v>24</v>
      </c>
      <c r="AD3" s="43">
        <f t="shared" ref="AD3" si="14">IF(Y3="","",Y3*Z3*AA3/1000000)</f>
        <v>6.3E-2</v>
      </c>
      <c r="AE3" s="44">
        <f t="shared" ref="AE3" si="15">IF(AC3="","",65/AD3*AC3)</f>
        <v>24762</v>
      </c>
      <c r="AF3" s="37"/>
      <c r="AG3" s="45">
        <f t="shared" ref="AG3" si="16">IF(ISERROR(AF3/AE3),"",AF3/AE3)</f>
        <v>0</v>
      </c>
      <c r="AH3" s="37"/>
      <c r="AI3" s="46"/>
      <c r="AJ3" s="45">
        <f t="shared" ref="AJ3" si="17">IF(ISERROR(V3*AI3),"",V3*AI3)</f>
        <v>0</v>
      </c>
      <c r="AK3" s="46"/>
      <c r="AL3" s="45">
        <f t="shared" ref="AL3" si="18">IF(ISERROR(AV3*AK3),"",AV3*AK3)</f>
        <v>0</v>
      </c>
      <c r="AM3" s="37"/>
      <c r="AN3" s="46"/>
      <c r="AO3" s="45">
        <f t="shared" ref="AO3" si="19">IF(ISERROR(AV3*AN3),"",AV3*AN3)</f>
        <v>0</v>
      </c>
      <c r="AP3" s="37"/>
      <c r="AQ3" s="46"/>
      <c r="AR3" s="45">
        <f t="shared" ref="AR3" si="20">IF(ISERROR(AV3*AQ3),"",AV3*AQ3)</f>
        <v>0</v>
      </c>
      <c r="AS3" s="45">
        <f t="shared" ref="AS3" si="21">IF(ISERROR(AL3+AO3+AR3),"",AL3+AO3+AR3)</f>
        <v>0</v>
      </c>
      <c r="AT3" s="45">
        <f t="shared" ref="AT3" si="22">IF(ISERROR(V3+AS3),"",V3+AS3)</f>
        <v>2.4300000000000002</v>
      </c>
      <c r="AU3" s="47">
        <f t="shared" ref="AU3" si="23">IF(ISERROR((AV3-AT3)/AV3),"",(AV3-AT3)/AV3)</f>
        <v>0.1099</v>
      </c>
      <c r="AV3" s="12">
        <v>2.73</v>
      </c>
      <c r="AW3" s="11"/>
      <c r="AX3" s="45">
        <f t="shared" ref="AX3" si="24">IF(ISERROR(AT3*AW3),"",AT3*AW3)</f>
        <v>0</v>
      </c>
      <c r="AY3" s="45">
        <f t="shared" ref="AY3" si="25">IF(ISERROR(AV3*AW3),"",AV3*AW3)</f>
        <v>0</v>
      </c>
    </row>
    <row r="4" spans="1:51" ht="30">
      <c r="A4" s="36">
        <v>6</v>
      </c>
      <c r="B4" s="37"/>
      <c r="C4" s="37"/>
      <c r="D4" s="37"/>
      <c r="E4" s="37"/>
      <c r="F4" s="37" t="s">
        <v>6</v>
      </c>
      <c r="G4" s="37" t="s">
        <v>59</v>
      </c>
      <c r="H4" s="37" t="s">
        <v>133</v>
      </c>
      <c r="I4" s="37" t="s">
        <v>69</v>
      </c>
      <c r="J4" s="37" t="s">
        <v>61</v>
      </c>
      <c r="K4" s="37" t="s">
        <v>58</v>
      </c>
      <c r="L4" s="49" t="s">
        <v>64</v>
      </c>
      <c r="M4" s="37" t="s">
        <v>67</v>
      </c>
      <c r="N4" s="37"/>
      <c r="O4" s="37" t="s">
        <v>68</v>
      </c>
      <c r="P4" s="74" t="s">
        <v>105</v>
      </c>
      <c r="Q4" s="37"/>
      <c r="R4" s="37" t="s">
        <v>47</v>
      </c>
      <c r="S4" s="38">
        <v>19.600000000000001</v>
      </c>
      <c r="T4" s="39">
        <v>7.7</v>
      </c>
      <c r="U4" s="40">
        <v>2.5499999999999998</v>
      </c>
      <c r="V4" s="41">
        <f t="shared" si="0"/>
        <v>2.5499999999999998</v>
      </c>
      <c r="W4" s="12"/>
      <c r="X4" s="37" t="s">
        <v>3</v>
      </c>
      <c r="Y4" s="39">
        <v>60</v>
      </c>
      <c r="Z4" s="39">
        <v>30</v>
      </c>
      <c r="AA4" s="48">
        <v>35</v>
      </c>
      <c r="AB4" s="42">
        <v>2</v>
      </c>
      <c r="AC4" s="11">
        <v>24</v>
      </c>
      <c r="AD4" s="43">
        <f t="shared" si="1"/>
        <v>6.3E-2</v>
      </c>
      <c r="AE4" s="44">
        <f t="shared" si="2"/>
        <v>24762</v>
      </c>
      <c r="AF4" s="37"/>
      <c r="AG4" s="45">
        <f t="shared" si="3"/>
        <v>0</v>
      </c>
      <c r="AH4" s="37"/>
      <c r="AI4" s="46"/>
      <c r="AJ4" s="45">
        <f t="shared" si="4"/>
        <v>0</v>
      </c>
      <c r="AK4" s="46"/>
      <c r="AL4" s="45">
        <f t="shared" si="5"/>
        <v>0</v>
      </c>
      <c r="AM4" s="37"/>
      <c r="AN4" s="46"/>
      <c r="AO4" s="45">
        <f t="shared" si="6"/>
        <v>0</v>
      </c>
      <c r="AP4" s="37"/>
      <c r="AQ4" s="46"/>
      <c r="AR4" s="45">
        <f t="shared" si="7"/>
        <v>0</v>
      </c>
      <c r="AS4" s="45">
        <f t="shared" si="8"/>
        <v>0</v>
      </c>
      <c r="AT4" s="45">
        <f t="shared" si="9"/>
        <v>2.5499999999999998</v>
      </c>
      <c r="AU4" s="47">
        <f t="shared" si="10"/>
        <v>0.1084</v>
      </c>
      <c r="AV4" s="12">
        <v>2.86</v>
      </c>
      <c r="AW4" s="11"/>
      <c r="AX4" s="45">
        <f t="shared" si="11"/>
        <v>0</v>
      </c>
      <c r="AY4" s="45">
        <f t="shared" si="12"/>
        <v>0</v>
      </c>
    </row>
    <row r="5" spans="1:51" ht="31.5">
      <c r="A5" s="36">
        <v>7</v>
      </c>
      <c r="B5" s="37"/>
      <c r="C5" s="37"/>
      <c r="D5" s="37"/>
      <c r="E5" s="37"/>
      <c r="F5" s="37" t="s">
        <v>6</v>
      </c>
      <c r="G5" s="37" t="s">
        <v>59</v>
      </c>
      <c r="H5" s="37" t="s">
        <v>133</v>
      </c>
      <c r="I5" s="37" t="s">
        <v>69</v>
      </c>
      <c r="J5" s="37" t="s">
        <v>61</v>
      </c>
      <c r="K5" s="37" t="s">
        <v>58</v>
      </c>
      <c r="L5" s="49" t="s">
        <v>65</v>
      </c>
      <c r="M5" s="37" t="s">
        <v>67</v>
      </c>
      <c r="N5" s="37"/>
      <c r="O5" s="37" t="s">
        <v>68</v>
      </c>
      <c r="P5" s="74" t="s">
        <v>106</v>
      </c>
      <c r="Q5" s="37"/>
      <c r="R5" s="37" t="s">
        <v>47</v>
      </c>
      <c r="S5" s="38">
        <v>21.6</v>
      </c>
      <c r="T5" s="39">
        <v>7.7</v>
      </c>
      <c r="U5" s="40">
        <v>2.81</v>
      </c>
      <c r="V5" s="41">
        <f t="shared" si="0"/>
        <v>2.81</v>
      </c>
      <c r="W5" s="12"/>
      <c r="X5" s="37" t="s">
        <v>3</v>
      </c>
      <c r="Y5" s="39">
        <v>60</v>
      </c>
      <c r="Z5" s="39">
        <v>30</v>
      </c>
      <c r="AA5" s="48">
        <v>40</v>
      </c>
      <c r="AB5" s="42">
        <v>2</v>
      </c>
      <c r="AC5" s="11">
        <v>24</v>
      </c>
      <c r="AD5" s="43">
        <f t="shared" si="1"/>
        <v>7.1999999999999995E-2</v>
      </c>
      <c r="AE5" s="44">
        <f t="shared" si="2"/>
        <v>21667</v>
      </c>
      <c r="AF5" s="37"/>
      <c r="AG5" s="45">
        <f t="shared" si="3"/>
        <v>0</v>
      </c>
      <c r="AH5" s="37"/>
      <c r="AI5" s="46"/>
      <c r="AJ5" s="45">
        <f t="shared" si="4"/>
        <v>0</v>
      </c>
      <c r="AK5" s="46"/>
      <c r="AL5" s="45">
        <f t="shared" si="5"/>
        <v>0</v>
      </c>
      <c r="AM5" s="37"/>
      <c r="AN5" s="46"/>
      <c r="AO5" s="45">
        <f t="shared" si="6"/>
        <v>0</v>
      </c>
      <c r="AP5" s="37"/>
      <c r="AQ5" s="46"/>
      <c r="AR5" s="45">
        <f t="shared" si="7"/>
        <v>0</v>
      </c>
      <c r="AS5" s="45">
        <f t="shared" si="8"/>
        <v>0</v>
      </c>
      <c r="AT5" s="45">
        <f t="shared" si="9"/>
        <v>2.81</v>
      </c>
      <c r="AU5" s="47">
        <f t="shared" si="10"/>
        <v>9.9400000000000002E-2</v>
      </c>
      <c r="AV5" s="12">
        <v>3.12</v>
      </c>
      <c r="AW5" s="11"/>
      <c r="AX5" s="45">
        <f t="shared" si="11"/>
        <v>0</v>
      </c>
      <c r="AY5" s="45">
        <f t="shared" si="12"/>
        <v>0</v>
      </c>
    </row>
    <row r="6" spans="1:51" ht="33">
      <c r="A6" s="36">
        <v>8</v>
      </c>
      <c r="B6" s="37"/>
      <c r="C6" s="37"/>
      <c r="D6" s="37"/>
      <c r="E6" s="37"/>
      <c r="F6" s="37" t="s">
        <v>6</v>
      </c>
      <c r="G6" s="37" t="s">
        <v>59</v>
      </c>
      <c r="H6" s="37" t="s">
        <v>133</v>
      </c>
      <c r="I6" s="37" t="s">
        <v>69</v>
      </c>
      <c r="J6" s="37" t="s">
        <v>61</v>
      </c>
      <c r="K6" s="37" t="s">
        <v>58</v>
      </c>
      <c r="L6" s="49" t="s">
        <v>66</v>
      </c>
      <c r="M6" s="37" t="s">
        <v>67</v>
      </c>
      <c r="N6" s="37"/>
      <c r="O6" s="37" t="s">
        <v>68</v>
      </c>
      <c r="P6" s="74" t="s">
        <v>107</v>
      </c>
      <c r="Q6" s="37"/>
      <c r="R6" s="37" t="s">
        <v>47</v>
      </c>
      <c r="S6" s="38">
        <v>23.4</v>
      </c>
      <c r="T6" s="39">
        <v>7.7</v>
      </c>
      <c r="U6" s="40">
        <v>3.04</v>
      </c>
      <c r="V6" s="41">
        <f t="shared" si="0"/>
        <v>3.04</v>
      </c>
      <c r="W6" s="12"/>
      <c r="X6" s="37" t="s">
        <v>3</v>
      </c>
      <c r="Y6" s="39">
        <v>60</v>
      </c>
      <c r="Z6" s="39">
        <v>30</v>
      </c>
      <c r="AA6" s="48">
        <v>35</v>
      </c>
      <c r="AB6" s="42">
        <v>2</v>
      </c>
      <c r="AC6" s="11">
        <v>20</v>
      </c>
      <c r="AD6" s="43">
        <f t="shared" si="1"/>
        <v>6.3E-2</v>
      </c>
      <c r="AE6" s="44">
        <f t="shared" si="2"/>
        <v>20635</v>
      </c>
      <c r="AF6" s="37"/>
      <c r="AG6" s="45">
        <f t="shared" si="3"/>
        <v>0</v>
      </c>
      <c r="AH6" s="37"/>
      <c r="AI6" s="46"/>
      <c r="AJ6" s="45">
        <f t="shared" si="4"/>
        <v>0</v>
      </c>
      <c r="AK6" s="46"/>
      <c r="AL6" s="45">
        <f t="shared" si="5"/>
        <v>0</v>
      </c>
      <c r="AM6" s="37"/>
      <c r="AN6" s="46"/>
      <c r="AO6" s="45">
        <f t="shared" si="6"/>
        <v>0</v>
      </c>
      <c r="AP6" s="37"/>
      <c r="AQ6" s="46"/>
      <c r="AR6" s="45">
        <f t="shared" si="7"/>
        <v>0</v>
      </c>
      <c r="AS6" s="45">
        <f t="shared" si="8"/>
        <v>0</v>
      </c>
      <c r="AT6" s="45">
        <f t="shared" si="9"/>
        <v>3.04</v>
      </c>
      <c r="AU6" s="47">
        <f t="shared" si="10"/>
        <v>0.1239</v>
      </c>
      <c r="AV6" s="12">
        <v>3.47</v>
      </c>
      <c r="AW6" s="11"/>
      <c r="AX6" s="45">
        <f t="shared" si="11"/>
        <v>0</v>
      </c>
      <c r="AY6" s="45">
        <f t="shared" si="12"/>
        <v>0</v>
      </c>
    </row>
    <row r="7" spans="1:51" ht="30" customHeight="1">
      <c r="A7" s="51">
        <v>5</v>
      </c>
      <c r="B7" s="52"/>
      <c r="C7" s="52"/>
      <c r="D7" s="52"/>
      <c r="E7" s="52"/>
      <c r="F7" s="52" t="s">
        <v>6</v>
      </c>
      <c r="G7" s="52" t="s">
        <v>60</v>
      </c>
      <c r="H7" s="53" t="s">
        <v>134</v>
      </c>
      <c r="I7" s="52" t="s">
        <v>70</v>
      </c>
      <c r="J7" s="52" t="s">
        <v>61</v>
      </c>
      <c r="K7" s="52" t="s">
        <v>58</v>
      </c>
      <c r="L7" s="54" t="s">
        <v>71</v>
      </c>
      <c r="M7" s="52" t="s">
        <v>72</v>
      </c>
      <c r="N7" s="52"/>
      <c r="O7" s="52" t="s">
        <v>73</v>
      </c>
      <c r="P7" s="74" t="s">
        <v>108</v>
      </c>
      <c r="Q7" s="52"/>
      <c r="R7" s="52" t="s">
        <v>47</v>
      </c>
      <c r="S7" s="55">
        <v>15.8</v>
      </c>
      <c r="T7" s="56">
        <v>7.7</v>
      </c>
      <c r="U7" s="57">
        <v>2.0499999999999998</v>
      </c>
      <c r="V7" s="41">
        <f t="shared" si="0"/>
        <v>2.0499999999999998</v>
      </c>
      <c r="W7" s="58"/>
      <c r="X7" s="52" t="s">
        <v>3</v>
      </c>
      <c r="Y7" s="56">
        <v>60</v>
      </c>
      <c r="Z7" s="56">
        <v>30</v>
      </c>
      <c r="AA7" s="59">
        <v>40</v>
      </c>
      <c r="AB7" s="42">
        <v>2</v>
      </c>
      <c r="AC7" s="60">
        <v>32</v>
      </c>
      <c r="AD7" s="61">
        <f t="shared" si="1"/>
        <v>7.1999999999999995E-2</v>
      </c>
      <c r="AE7" s="62">
        <f t="shared" si="2"/>
        <v>28889</v>
      </c>
      <c r="AF7" s="52"/>
      <c r="AG7" s="63">
        <f t="shared" si="3"/>
        <v>0</v>
      </c>
      <c r="AH7" s="52"/>
      <c r="AI7" s="64"/>
      <c r="AJ7" s="63">
        <f t="shared" si="4"/>
        <v>0</v>
      </c>
      <c r="AK7" s="64"/>
      <c r="AL7" s="63">
        <f t="shared" si="5"/>
        <v>0</v>
      </c>
      <c r="AM7" s="52"/>
      <c r="AN7" s="64"/>
      <c r="AO7" s="63">
        <f t="shared" si="6"/>
        <v>0</v>
      </c>
      <c r="AP7" s="52"/>
      <c r="AQ7" s="64"/>
      <c r="AR7" s="63">
        <f t="shared" si="7"/>
        <v>0</v>
      </c>
      <c r="AS7" s="63">
        <f t="shared" si="8"/>
        <v>0</v>
      </c>
      <c r="AT7" s="63">
        <f t="shared" si="9"/>
        <v>2.0499999999999998</v>
      </c>
      <c r="AU7" s="65">
        <f t="shared" si="10"/>
        <v>0.1048</v>
      </c>
      <c r="AV7" s="58">
        <v>2.29</v>
      </c>
      <c r="AW7" s="60"/>
      <c r="AX7" s="63">
        <f t="shared" si="11"/>
        <v>0</v>
      </c>
      <c r="AY7" s="63">
        <f t="shared" si="12"/>
        <v>0</v>
      </c>
    </row>
    <row r="8" spans="1:51" ht="30">
      <c r="A8" s="51">
        <v>5</v>
      </c>
      <c r="B8" s="52"/>
      <c r="C8" s="52"/>
      <c r="D8" s="52"/>
      <c r="E8" s="52"/>
      <c r="F8" s="52" t="s">
        <v>6</v>
      </c>
      <c r="G8" s="52" t="s">
        <v>60</v>
      </c>
      <c r="H8" s="53" t="s">
        <v>134</v>
      </c>
      <c r="I8" s="52" t="s">
        <v>70</v>
      </c>
      <c r="J8" s="52" t="s">
        <v>61</v>
      </c>
      <c r="K8" s="52" t="s">
        <v>58</v>
      </c>
      <c r="L8" s="66" t="s">
        <v>74</v>
      </c>
      <c r="M8" s="52" t="s">
        <v>72</v>
      </c>
      <c r="N8" s="52"/>
      <c r="O8" s="52" t="s">
        <v>73</v>
      </c>
      <c r="P8" s="74" t="s">
        <v>109</v>
      </c>
      <c r="Q8" s="52"/>
      <c r="R8" s="52" t="s">
        <v>47</v>
      </c>
      <c r="S8" s="55">
        <v>18</v>
      </c>
      <c r="T8" s="56">
        <v>7.7</v>
      </c>
      <c r="U8" s="57">
        <v>2.34</v>
      </c>
      <c r="V8" s="41">
        <f t="shared" si="0"/>
        <v>2.34</v>
      </c>
      <c r="W8" s="58"/>
      <c r="X8" s="52" t="s">
        <v>3</v>
      </c>
      <c r="Y8" s="56">
        <v>60</v>
      </c>
      <c r="Z8" s="56">
        <v>30</v>
      </c>
      <c r="AA8" s="59">
        <v>35</v>
      </c>
      <c r="AB8" s="42">
        <v>2</v>
      </c>
      <c r="AC8" s="60">
        <v>24</v>
      </c>
      <c r="AD8" s="61">
        <f t="shared" si="1"/>
        <v>6.3E-2</v>
      </c>
      <c r="AE8" s="62">
        <f t="shared" si="2"/>
        <v>24762</v>
      </c>
      <c r="AF8" s="52"/>
      <c r="AG8" s="63">
        <f t="shared" si="3"/>
        <v>0</v>
      </c>
      <c r="AH8" s="52"/>
      <c r="AI8" s="64"/>
      <c r="AJ8" s="63">
        <f t="shared" si="4"/>
        <v>0</v>
      </c>
      <c r="AK8" s="64"/>
      <c r="AL8" s="63">
        <f t="shared" si="5"/>
        <v>0</v>
      </c>
      <c r="AM8" s="52"/>
      <c r="AN8" s="64"/>
      <c r="AO8" s="63">
        <f t="shared" si="6"/>
        <v>0</v>
      </c>
      <c r="AP8" s="52"/>
      <c r="AQ8" s="64"/>
      <c r="AR8" s="63">
        <f t="shared" si="7"/>
        <v>0</v>
      </c>
      <c r="AS8" s="63">
        <f t="shared" si="8"/>
        <v>0</v>
      </c>
      <c r="AT8" s="63">
        <f t="shared" si="9"/>
        <v>2.34</v>
      </c>
      <c r="AU8" s="65">
        <f t="shared" si="10"/>
        <v>7.51E-2</v>
      </c>
      <c r="AV8" s="58">
        <v>2.5299999999999998</v>
      </c>
      <c r="AW8" s="60"/>
      <c r="AX8" s="63">
        <f t="shared" si="11"/>
        <v>0</v>
      </c>
      <c r="AY8" s="63">
        <f t="shared" si="12"/>
        <v>0</v>
      </c>
    </row>
    <row r="9" spans="1:51" ht="30">
      <c r="A9" s="51">
        <v>6</v>
      </c>
      <c r="B9" s="52"/>
      <c r="C9" s="52"/>
      <c r="D9" s="52"/>
      <c r="E9" s="52"/>
      <c r="F9" s="52" t="s">
        <v>6</v>
      </c>
      <c r="G9" s="52" t="s">
        <v>59</v>
      </c>
      <c r="H9" s="53" t="s">
        <v>134</v>
      </c>
      <c r="I9" s="52" t="s">
        <v>70</v>
      </c>
      <c r="J9" s="52" t="s">
        <v>61</v>
      </c>
      <c r="K9" s="52" t="s">
        <v>58</v>
      </c>
      <c r="L9" s="66" t="s">
        <v>75</v>
      </c>
      <c r="M9" s="52" t="s">
        <v>72</v>
      </c>
      <c r="N9" s="52"/>
      <c r="O9" s="52" t="s">
        <v>73</v>
      </c>
      <c r="P9" s="74" t="s">
        <v>110</v>
      </c>
      <c r="Q9" s="52"/>
      <c r="R9" s="52" t="s">
        <v>47</v>
      </c>
      <c r="S9" s="55">
        <v>18.8</v>
      </c>
      <c r="T9" s="56">
        <v>7.7</v>
      </c>
      <c r="U9" s="57">
        <v>2.44</v>
      </c>
      <c r="V9" s="41">
        <f t="shared" si="0"/>
        <v>2.44</v>
      </c>
      <c r="W9" s="58"/>
      <c r="X9" s="52" t="s">
        <v>3</v>
      </c>
      <c r="Y9" s="56">
        <v>60</v>
      </c>
      <c r="Z9" s="56">
        <v>30</v>
      </c>
      <c r="AA9" s="59">
        <v>35</v>
      </c>
      <c r="AB9" s="42">
        <v>2</v>
      </c>
      <c r="AC9" s="60">
        <v>24</v>
      </c>
      <c r="AD9" s="61">
        <f t="shared" si="1"/>
        <v>6.3E-2</v>
      </c>
      <c r="AE9" s="62">
        <f t="shared" si="2"/>
        <v>24762</v>
      </c>
      <c r="AF9" s="52"/>
      <c r="AG9" s="63">
        <f t="shared" si="3"/>
        <v>0</v>
      </c>
      <c r="AH9" s="52"/>
      <c r="AI9" s="64"/>
      <c r="AJ9" s="63">
        <f t="shared" si="4"/>
        <v>0</v>
      </c>
      <c r="AK9" s="64"/>
      <c r="AL9" s="63">
        <f t="shared" si="5"/>
        <v>0</v>
      </c>
      <c r="AM9" s="52"/>
      <c r="AN9" s="64"/>
      <c r="AO9" s="63">
        <f t="shared" si="6"/>
        <v>0</v>
      </c>
      <c r="AP9" s="52"/>
      <c r="AQ9" s="64"/>
      <c r="AR9" s="63">
        <f t="shared" si="7"/>
        <v>0</v>
      </c>
      <c r="AS9" s="63">
        <f t="shared" si="8"/>
        <v>0</v>
      </c>
      <c r="AT9" s="63">
        <f t="shared" si="9"/>
        <v>2.44</v>
      </c>
      <c r="AU9" s="65">
        <f t="shared" si="10"/>
        <v>7.5800000000000006E-2</v>
      </c>
      <c r="AV9" s="58">
        <v>2.64</v>
      </c>
      <c r="AW9" s="60"/>
      <c r="AX9" s="63">
        <f t="shared" si="11"/>
        <v>0</v>
      </c>
      <c r="AY9" s="63">
        <f t="shared" si="12"/>
        <v>0</v>
      </c>
    </row>
    <row r="10" spans="1:51" ht="31.5">
      <c r="A10" s="51">
        <v>7</v>
      </c>
      <c r="B10" s="52"/>
      <c r="C10" s="52"/>
      <c r="D10" s="52"/>
      <c r="E10" s="52"/>
      <c r="F10" s="52" t="s">
        <v>6</v>
      </c>
      <c r="G10" s="52" t="s">
        <v>59</v>
      </c>
      <c r="H10" s="53" t="s">
        <v>134</v>
      </c>
      <c r="I10" s="52" t="s">
        <v>70</v>
      </c>
      <c r="J10" s="52" t="s">
        <v>61</v>
      </c>
      <c r="K10" s="52" t="s">
        <v>58</v>
      </c>
      <c r="L10" s="67" t="s">
        <v>76</v>
      </c>
      <c r="M10" s="52" t="s">
        <v>72</v>
      </c>
      <c r="N10" s="52"/>
      <c r="O10" s="52" t="s">
        <v>73</v>
      </c>
      <c r="P10" s="74" t="s">
        <v>111</v>
      </c>
      <c r="Q10" s="52"/>
      <c r="R10" s="52" t="s">
        <v>47</v>
      </c>
      <c r="S10" s="55">
        <v>20.8</v>
      </c>
      <c r="T10" s="56">
        <v>7.7</v>
      </c>
      <c r="U10" s="57">
        <v>2.7</v>
      </c>
      <c r="V10" s="41">
        <f t="shared" si="0"/>
        <v>2.7</v>
      </c>
      <c r="W10" s="58"/>
      <c r="X10" s="52" t="s">
        <v>3</v>
      </c>
      <c r="Y10" s="56">
        <v>60</v>
      </c>
      <c r="Z10" s="56">
        <v>30</v>
      </c>
      <c r="AA10" s="59">
        <v>35</v>
      </c>
      <c r="AB10" s="42">
        <v>2</v>
      </c>
      <c r="AC10" s="60">
        <v>20</v>
      </c>
      <c r="AD10" s="61">
        <f t="shared" si="1"/>
        <v>6.3E-2</v>
      </c>
      <c r="AE10" s="62">
        <f t="shared" si="2"/>
        <v>20635</v>
      </c>
      <c r="AF10" s="52"/>
      <c r="AG10" s="63">
        <f t="shared" si="3"/>
        <v>0</v>
      </c>
      <c r="AH10" s="52"/>
      <c r="AI10" s="64"/>
      <c r="AJ10" s="63">
        <f t="shared" si="4"/>
        <v>0</v>
      </c>
      <c r="AK10" s="64"/>
      <c r="AL10" s="63">
        <f t="shared" si="5"/>
        <v>0</v>
      </c>
      <c r="AM10" s="52"/>
      <c r="AN10" s="64"/>
      <c r="AO10" s="63">
        <f t="shared" si="6"/>
        <v>0</v>
      </c>
      <c r="AP10" s="52"/>
      <c r="AQ10" s="64"/>
      <c r="AR10" s="63">
        <f t="shared" si="7"/>
        <v>0</v>
      </c>
      <c r="AS10" s="63">
        <f t="shared" si="8"/>
        <v>0</v>
      </c>
      <c r="AT10" s="63">
        <f t="shared" si="9"/>
        <v>2.7</v>
      </c>
      <c r="AU10" s="65">
        <f t="shared" si="10"/>
        <v>3.2300000000000002E-2</v>
      </c>
      <c r="AV10" s="58">
        <v>2.79</v>
      </c>
      <c r="AW10" s="60"/>
      <c r="AX10" s="63">
        <f t="shared" si="11"/>
        <v>0</v>
      </c>
      <c r="AY10" s="63">
        <f t="shared" si="12"/>
        <v>0</v>
      </c>
    </row>
    <row r="11" spans="1:51" ht="33">
      <c r="A11" s="51">
        <v>8</v>
      </c>
      <c r="B11" s="52"/>
      <c r="C11" s="52"/>
      <c r="D11" s="52"/>
      <c r="E11" s="52"/>
      <c r="F11" s="52" t="s">
        <v>6</v>
      </c>
      <c r="G11" s="52" t="s">
        <v>59</v>
      </c>
      <c r="H11" s="53" t="s">
        <v>134</v>
      </c>
      <c r="I11" s="52" t="s">
        <v>70</v>
      </c>
      <c r="J11" s="52" t="s">
        <v>61</v>
      </c>
      <c r="K11" s="52" t="s">
        <v>58</v>
      </c>
      <c r="L11" s="67" t="s">
        <v>77</v>
      </c>
      <c r="M11" s="52" t="s">
        <v>72</v>
      </c>
      <c r="N11" s="52"/>
      <c r="O11" s="52" t="s">
        <v>73</v>
      </c>
      <c r="P11" s="74" t="s">
        <v>112</v>
      </c>
      <c r="Q11" s="52"/>
      <c r="R11" s="52" t="s">
        <v>47</v>
      </c>
      <c r="S11" s="55">
        <v>22.5</v>
      </c>
      <c r="T11" s="56">
        <v>7.7</v>
      </c>
      <c r="U11" s="57">
        <v>2.92</v>
      </c>
      <c r="V11" s="41">
        <f t="shared" si="0"/>
        <v>2.92</v>
      </c>
      <c r="W11" s="58"/>
      <c r="X11" s="52" t="s">
        <v>3</v>
      </c>
      <c r="Y11" s="56">
        <v>60</v>
      </c>
      <c r="Z11" s="56">
        <v>30</v>
      </c>
      <c r="AA11" s="59">
        <v>35</v>
      </c>
      <c r="AB11" s="42">
        <v>2</v>
      </c>
      <c r="AC11" s="60">
        <v>20</v>
      </c>
      <c r="AD11" s="61">
        <f t="shared" si="1"/>
        <v>6.3E-2</v>
      </c>
      <c r="AE11" s="62">
        <f t="shared" si="2"/>
        <v>20635</v>
      </c>
      <c r="AF11" s="52"/>
      <c r="AG11" s="63">
        <f t="shared" si="3"/>
        <v>0</v>
      </c>
      <c r="AH11" s="52"/>
      <c r="AI11" s="64"/>
      <c r="AJ11" s="63">
        <f t="shared" si="4"/>
        <v>0</v>
      </c>
      <c r="AK11" s="64"/>
      <c r="AL11" s="63">
        <f t="shared" si="5"/>
        <v>0</v>
      </c>
      <c r="AM11" s="52"/>
      <c r="AN11" s="64"/>
      <c r="AO11" s="63">
        <f t="shared" si="6"/>
        <v>0</v>
      </c>
      <c r="AP11" s="52"/>
      <c r="AQ11" s="64"/>
      <c r="AR11" s="63">
        <f t="shared" si="7"/>
        <v>0</v>
      </c>
      <c r="AS11" s="63">
        <f t="shared" si="8"/>
        <v>0</v>
      </c>
      <c r="AT11" s="63">
        <f t="shared" si="9"/>
        <v>2.92</v>
      </c>
      <c r="AU11" s="65">
        <f t="shared" si="10"/>
        <v>4.8899999999999999E-2</v>
      </c>
      <c r="AV11" s="58">
        <v>3.07</v>
      </c>
      <c r="AW11" s="60"/>
      <c r="AX11" s="63">
        <f t="shared" si="11"/>
        <v>0</v>
      </c>
      <c r="AY11" s="63">
        <f t="shared" si="12"/>
        <v>0</v>
      </c>
    </row>
    <row r="12" spans="1:51" ht="30" customHeight="1">
      <c r="A12" s="51">
        <v>5</v>
      </c>
      <c r="B12" s="52"/>
      <c r="C12" s="52"/>
      <c r="D12" s="52"/>
      <c r="E12" s="52"/>
      <c r="F12" s="52" t="s">
        <v>6</v>
      </c>
      <c r="G12" s="52" t="s">
        <v>60</v>
      </c>
      <c r="H12" s="52" t="s">
        <v>135</v>
      </c>
      <c r="I12" s="52" t="s">
        <v>78</v>
      </c>
      <c r="J12" s="52" t="s">
        <v>61</v>
      </c>
      <c r="K12" s="52" t="s">
        <v>58</v>
      </c>
      <c r="L12" s="54" t="s">
        <v>62</v>
      </c>
      <c r="M12" s="52" t="s">
        <v>79</v>
      </c>
      <c r="N12" s="52"/>
      <c r="O12" s="52" t="s">
        <v>80</v>
      </c>
      <c r="P12" s="74" t="s">
        <v>113</v>
      </c>
      <c r="Q12" s="52"/>
      <c r="R12" s="52" t="s">
        <v>47</v>
      </c>
      <c r="S12" s="55">
        <v>16.600000000000001</v>
      </c>
      <c r="T12" s="56">
        <v>7.7</v>
      </c>
      <c r="U12" s="57">
        <v>2.16</v>
      </c>
      <c r="V12" s="41">
        <f t="shared" si="0"/>
        <v>2.16</v>
      </c>
      <c r="W12" s="58"/>
      <c r="X12" s="52" t="s">
        <v>3</v>
      </c>
      <c r="Y12" s="56">
        <v>60</v>
      </c>
      <c r="Z12" s="56">
        <v>30</v>
      </c>
      <c r="AA12" s="59">
        <v>40</v>
      </c>
      <c r="AB12" s="42">
        <v>2</v>
      </c>
      <c r="AC12" s="60">
        <v>32</v>
      </c>
      <c r="AD12" s="61">
        <f t="shared" si="1"/>
        <v>7.1999999999999995E-2</v>
      </c>
      <c r="AE12" s="62">
        <f t="shared" si="2"/>
        <v>28889</v>
      </c>
      <c r="AF12" s="52"/>
      <c r="AG12" s="63">
        <f t="shared" si="3"/>
        <v>0</v>
      </c>
      <c r="AH12" s="52"/>
      <c r="AI12" s="64"/>
      <c r="AJ12" s="63">
        <f t="shared" si="4"/>
        <v>0</v>
      </c>
      <c r="AK12" s="64"/>
      <c r="AL12" s="63">
        <f t="shared" si="5"/>
        <v>0</v>
      </c>
      <c r="AM12" s="52"/>
      <c r="AN12" s="64"/>
      <c r="AO12" s="63">
        <f t="shared" si="6"/>
        <v>0</v>
      </c>
      <c r="AP12" s="52"/>
      <c r="AQ12" s="64"/>
      <c r="AR12" s="63">
        <f t="shared" si="7"/>
        <v>0</v>
      </c>
      <c r="AS12" s="63">
        <f t="shared" si="8"/>
        <v>0</v>
      </c>
      <c r="AT12" s="63">
        <f t="shared" si="9"/>
        <v>2.16</v>
      </c>
      <c r="AU12" s="65">
        <f t="shared" si="10"/>
        <v>7.2999999999999995E-2</v>
      </c>
      <c r="AV12" s="58">
        <v>2.33</v>
      </c>
      <c r="AW12" s="60"/>
      <c r="AX12" s="63">
        <f t="shared" si="11"/>
        <v>0</v>
      </c>
      <c r="AY12" s="63">
        <f t="shared" si="12"/>
        <v>0</v>
      </c>
    </row>
    <row r="13" spans="1:51" ht="30">
      <c r="A13" s="51">
        <v>5</v>
      </c>
      <c r="B13" s="52"/>
      <c r="C13" s="52"/>
      <c r="D13" s="52"/>
      <c r="E13" s="52"/>
      <c r="F13" s="52" t="s">
        <v>6</v>
      </c>
      <c r="G13" s="52" t="s">
        <v>60</v>
      </c>
      <c r="H13" s="52" t="s">
        <v>135</v>
      </c>
      <c r="I13" s="52" t="s">
        <v>78</v>
      </c>
      <c r="J13" s="52" t="s">
        <v>61</v>
      </c>
      <c r="K13" s="52" t="s">
        <v>58</v>
      </c>
      <c r="L13" s="66" t="s">
        <v>63</v>
      </c>
      <c r="M13" s="52" t="s">
        <v>79</v>
      </c>
      <c r="N13" s="52"/>
      <c r="O13" s="52" t="s">
        <v>80</v>
      </c>
      <c r="P13" s="74" t="s">
        <v>114</v>
      </c>
      <c r="Q13" s="52"/>
      <c r="R13" s="52" t="s">
        <v>47</v>
      </c>
      <c r="S13" s="55">
        <v>18.7</v>
      </c>
      <c r="T13" s="56">
        <v>7.7</v>
      </c>
      <c r="U13" s="57">
        <v>2.4300000000000002</v>
      </c>
      <c r="V13" s="41">
        <f t="shared" si="0"/>
        <v>2.4300000000000002</v>
      </c>
      <c r="W13" s="58"/>
      <c r="X13" s="52" t="s">
        <v>3</v>
      </c>
      <c r="Y13" s="56">
        <v>60</v>
      </c>
      <c r="Z13" s="56">
        <v>30</v>
      </c>
      <c r="AA13" s="59">
        <v>35</v>
      </c>
      <c r="AB13" s="42">
        <v>2</v>
      </c>
      <c r="AC13" s="60">
        <v>24</v>
      </c>
      <c r="AD13" s="61">
        <f t="shared" si="1"/>
        <v>6.3E-2</v>
      </c>
      <c r="AE13" s="62">
        <f t="shared" si="2"/>
        <v>24762</v>
      </c>
      <c r="AF13" s="52"/>
      <c r="AG13" s="63">
        <f t="shared" si="3"/>
        <v>0</v>
      </c>
      <c r="AH13" s="52"/>
      <c r="AI13" s="64"/>
      <c r="AJ13" s="63">
        <f t="shared" si="4"/>
        <v>0</v>
      </c>
      <c r="AK13" s="64"/>
      <c r="AL13" s="63">
        <f t="shared" si="5"/>
        <v>0</v>
      </c>
      <c r="AM13" s="52"/>
      <c r="AN13" s="64"/>
      <c r="AO13" s="63">
        <f t="shared" si="6"/>
        <v>0</v>
      </c>
      <c r="AP13" s="52"/>
      <c r="AQ13" s="64"/>
      <c r="AR13" s="63">
        <f t="shared" si="7"/>
        <v>0</v>
      </c>
      <c r="AS13" s="63">
        <f t="shared" si="8"/>
        <v>0</v>
      </c>
      <c r="AT13" s="63">
        <f t="shared" si="9"/>
        <v>2.4300000000000002</v>
      </c>
      <c r="AU13" s="65">
        <f t="shared" si="10"/>
        <v>0.1099</v>
      </c>
      <c r="AV13" s="58">
        <v>2.73</v>
      </c>
      <c r="AW13" s="60"/>
      <c r="AX13" s="63">
        <f t="shared" si="11"/>
        <v>0</v>
      </c>
      <c r="AY13" s="63">
        <f t="shared" si="12"/>
        <v>0</v>
      </c>
    </row>
    <row r="14" spans="1:51" ht="30">
      <c r="A14" s="51">
        <v>6</v>
      </c>
      <c r="B14" s="52"/>
      <c r="C14" s="52"/>
      <c r="D14" s="52"/>
      <c r="E14" s="52"/>
      <c r="F14" s="52" t="s">
        <v>6</v>
      </c>
      <c r="G14" s="52" t="s">
        <v>59</v>
      </c>
      <c r="H14" s="52" t="s">
        <v>135</v>
      </c>
      <c r="I14" s="52" t="s">
        <v>78</v>
      </c>
      <c r="J14" s="52" t="s">
        <v>61</v>
      </c>
      <c r="K14" s="52" t="s">
        <v>58</v>
      </c>
      <c r="L14" s="66" t="s">
        <v>64</v>
      </c>
      <c r="M14" s="52" t="s">
        <v>79</v>
      </c>
      <c r="N14" s="52"/>
      <c r="O14" s="52" t="s">
        <v>80</v>
      </c>
      <c r="P14" s="74" t="s">
        <v>115</v>
      </c>
      <c r="Q14" s="52"/>
      <c r="R14" s="52" t="s">
        <v>47</v>
      </c>
      <c r="S14" s="55">
        <v>19.600000000000001</v>
      </c>
      <c r="T14" s="56">
        <v>7.7</v>
      </c>
      <c r="U14" s="57">
        <v>2.5499999999999998</v>
      </c>
      <c r="V14" s="41">
        <f t="shared" si="0"/>
        <v>2.5499999999999998</v>
      </c>
      <c r="W14" s="58"/>
      <c r="X14" s="52" t="s">
        <v>3</v>
      </c>
      <c r="Y14" s="56">
        <v>60</v>
      </c>
      <c r="Z14" s="56">
        <v>30</v>
      </c>
      <c r="AA14" s="59">
        <v>35</v>
      </c>
      <c r="AB14" s="42">
        <v>2</v>
      </c>
      <c r="AC14" s="60">
        <v>24</v>
      </c>
      <c r="AD14" s="61">
        <f t="shared" si="1"/>
        <v>6.3E-2</v>
      </c>
      <c r="AE14" s="62">
        <f t="shared" si="2"/>
        <v>24762</v>
      </c>
      <c r="AF14" s="52"/>
      <c r="AG14" s="63">
        <f t="shared" si="3"/>
        <v>0</v>
      </c>
      <c r="AH14" s="52"/>
      <c r="AI14" s="64"/>
      <c r="AJ14" s="63">
        <f t="shared" si="4"/>
        <v>0</v>
      </c>
      <c r="AK14" s="64"/>
      <c r="AL14" s="63">
        <f t="shared" si="5"/>
        <v>0</v>
      </c>
      <c r="AM14" s="52"/>
      <c r="AN14" s="64"/>
      <c r="AO14" s="63">
        <f t="shared" si="6"/>
        <v>0</v>
      </c>
      <c r="AP14" s="52"/>
      <c r="AQ14" s="64"/>
      <c r="AR14" s="63">
        <f t="shared" si="7"/>
        <v>0</v>
      </c>
      <c r="AS14" s="63">
        <f t="shared" si="8"/>
        <v>0</v>
      </c>
      <c r="AT14" s="63">
        <f t="shared" si="9"/>
        <v>2.5499999999999998</v>
      </c>
      <c r="AU14" s="65">
        <f t="shared" si="10"/>
        <v>0.1084</v>
      </c>
      <c r="AV14" s="58">
        <v>2.86</v>
      </c>
      <c r="AW14" s="60"/>
      <c r="AX14" s="63">
        <f t="shared" si="11"/>
        <v>0</v>
      </c>
      <c r="AY14" s="63">
        <f t="shared" si="12"/>
        <v>0</v>
      </c>
    </row>
    <row r="15" spans="1:51" ht="31.5">
      <c r="A15" s="51">
        <v>7</v>
      </c>
      <c r="B15" s="52"/>
      <c r="C15" s="52"/>
      <c r="D15" s="52"/>
      <c r="E15" s="52"/>
      <c r="F15" s="52" t="s">
        <v>6</v>
      </c>
      <c r="G15" s="52" t="s">
        <v>59</v>
      </c>
      <c r="H15" s="52" t="s">
        <v>135</v>
      </c>
      <c r="I15" s="52" t="s">
        <v>78</v>
      </c>
      <c r="J15" s="52" t="s">
        <v>61</v>
      </c>
      <c r="K15" s="52" t="s">
        <v>58</v>
      </c>
      <c r="L15" s="66" t="s">
        <v>65</v>
      </c>
      <c r="M15" s="52" t="s">
        <v>79</v>
      </c>
      <c r="N15" s="52"/>
      <c r="O15" s="52" t="s">
        <v>80</v>
      </c>
      <c r="P15" s="74" t="s">
        <v>116</v>
      </c>
      <c r="Q15" s="52"/>
      <c r="R15" s="52" t="s">
        <v>47</v>
      </c>
      <c r="S15" s="55">
        <v>21.6</v>
      </c>
      <c r="T15" s="56">
        <v>7.7</v>
      </c>
      <c r="U15" s="57">
        <v>2.81</v>
      </c>
      <c r="V15" s="41">
        <f t="shared" si="0"/>
        <v>2.81</v>
      </c>
      <c r="W15" s="58"/>
      <c r="X15" s="52" t="s">
        <v>3</v>
      </c>
      <c r="Y15" s="56">
        <v>60</v>
      </c>
      <c r="Z15" s="56">
        <v>30</v>
      </c>
      <c r="AA15" s="59">
        <v>40</v>
      </c>
      <c r="AB15" s="42">
        <v>2</v>
      </c>
      <c r="AC15" s="60">
        <v>24</v>
      </c>
      <c r="AD15" s="61">
        <f t="shared" si="1"/>
        <v>7.1999999999999995E-2</v>
      </c>
      <c r="AE15" s="62">
        <f t="shared" si="2"/>
        <v>21667</v>
      </c>
      <c r="AF15" s="52"/>
      <c r="AG15" s="63">
        <f t="shared" si="3"/>
        <v>0</v>
      </c>
      <c r="AH15" s="52"/>
      <c r="AI15" s="64"/>
      <c r="AJ15" s="63">
        <f t="shared" si="4"/>
        <v>0</v>
      </c>
      <c r="AK15" s="64"/>
      <c r="AL15" s="63">
        <f t="shared" si="5"/>
        <v>0</v>
      </c>
      <c r="AM15" s="52"/>
      <c r="AN15" s="64"/>
      <c r="AO15" s="63">
        <f t="shared" si="6"/>
        <v>0</v>
      </c>
      <c r="AP15" s="52"/>
      <c r="AQ15" s="64"/>
      <c r="AR15" s="63">
        <f t="shared" si="7"/>
        <v>0</v>
      </c>
      <c r="AS15" s="63">
        <f t="shared" si="8"/>
        <v>0</v>
      </c>
      <c r="AT15" s="63">
        <f t="shared" si="9"/>
        <v>2.81</v>
      </c>
      <c r="AU15" s="65">
        <f t="shared" si="10"/>
        <v>9.9400000000000002E-2</v>
      </c>
      <c r="AV15" s="58">
        <v>3.12</v>
      </c>
      <c r="AW15" s="60"/>
      <c r="AX15" s="63">
        <f t="shared" si="11"/>
        <v>0</v>
      </c>
      <c r="AY15" s="63">
        <f t="shared" si="12"/>
        <v>0</v>
      </c>
    </row>
    <row r="16" spans="1:51" ht="33">
      <c r="A16" s="51">
        <v>8</v>
      </c>
      <c r="B16" s="52"/>
      <c r="C16" s="52"/>
      <c r="D16" s="52"/>
      <c r="E16" s="52"/>
      <c r="F16" s="52" t="s">
        <v>6</v>
      </c>
      <c r="G16" s="52" t="s">
        <v>59</v>
      </c>
      <c r="H16" s="52" t="s">
        <v>135</v>
      </c>
      <c r="I16" s="52" t="s">
        <v>78</v>
      </c>
      <c r="J16" s="52" t="s">
        <v>61</v>
      </c>
      <c r="K16" s="52" t="s">
        <v>58</v>
      </c>
      <c r="L16" s="66" t="s">
        <v>66</v>
      </c>
      <c r="M16" s="52" t="s">
        <v>79</v>
      </c>
      <c r="N16" s="52"/>
      <c r="O16" s="52" t="s">
        <v>80</v>
      </c>
      <c r="P16" s="74" t="s">
        <v>117</v>
      </c>
      <c r="Q16" s="52"/>
      <c r="R16" s="52" t="s">
        <v>47</v>
      </c>
      <c r="S16" s="55">
        <v>23.4</v>
      </c>
      <c r="T16" s="56">
        <v>7.7</v>
      </c>
      <c r="U16" s="57">
        <v>3.04</v>
      </c>
      <c r="V16" s="41">
        <f t="shared" si="0"/>
        <v>3.04</v>
      </c>
      <c r="W16" s="58"/>
      <c r="X16" s="52" t="s">
        <v>3</v>
      </c>
      <c r="Y16" s="56">
        <v>60</v>
      </c>
      <c r="Z16" s="56">
        <v>30</v>
      </c>
      <c r="AA16" s="59">
        <v>35</v>
      </c>
      <c r="AB16" s="42">
        <v>2</v>
      </c>
      <c r="AC16" s="60">
        <v>20</v>
      </c>
      <c r="AD16" s="61">
        <f t="shared" si="1"/>
        <v>6.3E-2</v>
      </c>
      <c r="AE16" s="62">
        <f t="shared" si="2"/>
        <v>20635</v>
      </c>
      <c r="AF16" s="52"/>
      <c r="AG16" s="63">
        <f t="shared" si="3"/>
        <v>0</v>
      </c>
      <c r="AH16" s="52"/>
      <c r="AI16" s="64"/>
      <c r="AJ16" s="63">
        <f t="shared" si="4"/>
        <v>0</v>
      </c>
      <c r="AK16" s="64"/>
      <c r="AL16" s="63">
        <f t="shared" si="5"/>
        <v>0</v>
      </c>
      <c r="AM16" s="52"/>
      <c r="AN16" s="64"/>
      <c r="AO16" s="63">
        <f t="shared" si="6"/>
        <v>0</v>
      </c>
      <c r="AP16" s="52"/>
      <c r="AQ16" s="64"/>
      <c r="AR16" s="63">
        <f t="shared" si="7"/>
        <v>0</v>
      </c>
      <c r="AS16" s="63">
        <f t="shared" si="8"/>
        <v>0</v>
      </c>
      <c r="AT16" s="63">
        <f t="shared" si="9"/>
        <v>3.04</v>
      </c>
      <c r="AU16" s="65">
        <f t="shared" si="10"/>
        <v>0.1239</v>
      </c>
      <c r="AV16" s="58">
        <v>3.47</v>
      </c>
      <c r="AW16" s="60"/>
      <c r="AX16" s="63">
        <f t="shared" si="11"/>
        <v>0</v>
      </c>
      <c r="AY16" s="63">
        <f t="shared" si="12"/>
        <v>0</v>
      </c>
    </row>
    <row r="17" spans="1:51">
      <c r="A17" s="51">
        <v>1</v>
      </c>
      <c r="B17" s="52"/>
      <c r="C17" s="52"/>
      <c r="D17" s="52"/>
      <c r="E17" s="52"/>
      <c r="F17" s="52" t="s">
        <v>5</v>
      </c>
      <c r="G17" s="52" t="s">
        <v>81</v>
      </c>
      <c r="H17" s="68" t="s">
        <v>136</v>
      </c>
      <c r="I17" s="68" t="s">
        <v>82</v>
      </c>
      <c r="J17" s="52" t="s">
        <v>83</v>
      </c>
      <c r="K17" s="52" t="s">
        <v>58</v>
      </c>
      <c r="L17" s="69" t="s">
        <v>84</v>
      </c>
      <c r="M17" s="68" t="s">
        <v>85</v>
      </c>
      <c r="N17" s="52"/>
      <c r="O17" s="68" t="s">
        <v>86</v>
      </c>
      <c r="P17" s="74" t="s">
        <v>118</v>
      </c>
      <c r="Q17" s="52"/>
      <c r="R17" s="52" t="s">
        <v>49</v>
      </c>
      <c r="S17" s="70">
        <v>9.9</v>
      </c>
      <c r="T17" s="59">
        <v>7.7</v>
      </c>
      <c r="U17" s="57">
        <v>1.29</v>
      </c>
      <c r="V17" s="41">
        <f>U17</f>
        <v>1.29</v>
      </c>
      <c r="W17" s="58"/>
      <c r="X17" s="52" t="s">
        <v>3</v>
      </c>
      <c r="Y17" s="59">
        <v>60</v>
      </c>
      <c r="Z17" s="59">
        <v>30</v>
      </c>
      <c r="AA17" s="59">
        <v>24</v>
      </c>
      <c r="AB17" s="42">
        <v>2</v>
      </c>
      <c r="AC17" s="71">
        <v>45</v>
      </c>
      <c r="AD17" s="61">
        <f>IF(Y17="","",Y17*Z17*AA17/1000000)</f>
        <v>4.2999999999999997E-2</v>
      </c>
      <c r="AE17" s="62">
        <f t="shared" si="2"/>
        <v>68023</v>
      </c>
      <c r="AF17" s="52"/>
      <c r="AG17" s="63"/>
      <c r="AH17" s="52"/>
      <c r="AI17" s="64"/>
      <c r="AJ17" s="63">
        <f t="shared" si="4"/>
        <v>0</v>
      </c>
      <c r="AK17" s="64">
        <v>0</v>
      </c>
      <c r="AL17" s="63">
        <f t="shared" si="5"/>
        <v>0</v>
      </c>
      <c r="AM17" s="52"/>
      <c r="AN17" s="64">
        <v>0</v>
      </c>
      <c r="AO17" s="63">
        <f>IF(ISERROR(AV17*AN17),"",AV17*AN17)</f>
        <v>0</v>
      </c>
      <c r="AP17" s="52"/>
      <c r="AQ17" s="64"/>
      <c r="AR17" s="63">
        <f>IF(ISERROR(AV17*AQ17),"",AV17*AQ17)</f>
        <v>0</v>
      </c>
      <c r="AS17" s="63">
        <f>IF(ISERROR(AL17+AO17+AR17),"",AL17+AO17+AR17)</f>
        <v>0</v>
      </c>
      <c r="AT17" s="63">
        <f t="shared" si="9"/>
        <v>1.29</v>
      </c>
      <c r="AU17" s="65">
        <f>IF(ISERROR((AV17-AT17)/AV17),"",(AV17-AT17)/AV17)</f>
        <v>6.5199999999999994E-2</v>
      </c>
      <c r="AV17" s="58">
        <v>1.38</v>
      </c>
      <c r="AW17" s="60"/>
      <c r="AX17" s="63">
        <f t="shared" si="11"/>
        <v>0</v>
      </c>
      <c r="AY17" s="63">
        <f t="shared" si="12"/>
        <v>0</v>
      </c>
    </row>
    <row r="18" spans="1:51" ht="45">
      <c r="A18" s="51">
        <v>1</v>
      </c>
      <c r="B18" s="52"/>
      <c r="C18" s="52"/>
      <c r="D18" s="52"/>
      <c r="E18" s="52"/>
      <c r="F18" s="52" t="s">
        <v>4</v>
      </c>
      <c r="G18" s="52" t="s">
        <v>87</v>
      </c>
      <c r="H18" s="52" t="s">
        <v>137</v>
      </c>
      <c r="I18" s="52" t="s">
        <v>88</v>
      </c>
      <c r="J18" s="52" t="s">
        <v>83</v>
      </c>
      <c r="K18" s="52" t="s">
        <v>58</v>
      </c>
      <c r="L18" s="66" t="s">
        <v>89</v>
      </c>
      <c r="M18" s="52" t="s">
        <v>72</v>
      </c>
      <c r="N18" s="52"/>
      <c r="O18" s="52" t="s">
        <v>90</v>
      </c>
      <c r="P18" s="74" t="s">
        <v>119</v>
      </c>
      <c r="Q18" s="52"/>
      <c r="R18" s="52" t="s">
        <v>48</v>
      </c>
      <c r="S18" s="55">
        <v>25.9</v>
      </c>
      <c r="T18" s="56">
        <v>7.7</v>
      </c>
      <c r="U18" s="57">
        <v>3.36</v>
      </c>
      <c r="V18" s="41">
        <f>U18</f>
        <v>3.36</v>
      </c>
      <c r="W18" s="58"/>
      <c r="X18" s="52" t="s">
        <v>3</v>
      </c>
      <c r="Y18" s="56">
        <v>60</v>
      </c>
      <c r="Z18" s="56">
        <v>30</v>
      </c>
      <c r="AA18" s="56">
        <v>24</v>
      </c>
      <c r="AB18" s="42">
        <v>2</v>
      </c>
      <c r="AC18" s="60">
        <v>16</v>
      </c>
      <c r="AD18" s="61">
        <f>IF(Y18="","",Y18*Z18*AA18/1000000)</f>
        <v>4.2999999999999997E-2</v>
      </c>
      <c r="AE18" s="62">
        <f t="shared" si="2"/>
        <v>24186</v>
      </c>
      <c r="AF18" s="52"/>
      <c r="AG18" s="63"/>
      <c r="AH18" s="52"/>
      <c r="AI18" s="64"/>
      <c r="AJ18" s="63">
        <f t="shared" si="4"/>
        <v>0</v>
      </c>
      <c r="AK18" s="64">
        <v>0</v>
      </c>
      <c r="AL18" s="63">
        <f t="shared" si="5"/>
        <v>0</v>
      </c>
      <c r="AM18" s="52"/>
      <c r="AN18" s="64">
        <v>0</v>
      </c>
      <c r="AO18" s="63">
        <f>IF(ISERROR(AV18*AN18),"",AV18*AN18)</f>
        <v>0</v>
      </c>
      <c r="AP18" s="52"/>
      <c r="AQ18" s="64"/>
      <c r="AR18" s="63">
        <f>IF(ISERROR(AV18*AQ18),"",AV18*AQ18)</f>
        <v>0</v>
      </c>
      <c r="AS18" s="63">
        <f>IF(ISERROR(AL18+AO18+AR18),"",AL18+AO18+AR18)</f>
        <v>0</v>
      </c>
      <c r="AT18" s="63">
        <f t="shared" si="9"/>
        <v>3.36</v>
      </c>
      <c r="AU18" s="65">
        <f>IF(ISERROR((AV18-AT18)/AV18),"",(AV18-AT18)/AV18)</f>
        <v>4.2700000000000002E-2</v>
      </c>
      <c r="AV18" s="58">
        <v>3.51</v>
      </c>
      <c r="AW18" s="60"/>
      <c r="AX18" s="63">
        <f t="shared" si="11"/>
        <v>0</v>
      </c>
      <c r="AY18" s="63">
        <f t="shared" si="12"/>
        <v>0</v>
      </c>
    </row>
    <row r="19" spans="1:51" ht="60">
      <c r="A19" s="51">
        <v>2</v>
      </c>
      <c r="B19" s="52"/>
      <c r="C19" s="52"/>
      <c r="D19" s="52"/>
      <c r="E19" s="52"/>
      <c r="F19" s="52" t="s">
        <v>4</v>
      </c>
      <c r="G19" s="52" t="s">
        <v>87</v>
      </c>
      <c r="H19" s="52" t="s">
        <v>137</v>
      </c>
      <c r="I19" s="52" t="s">
        <v>88</v>
      </c>
      <c r="J19" s="52" t="s">
        <v>83</v>
      </c>
      <c r="K19" s="52" t="s">
        <v>58</v>
      </c>
      <c r="L19" s="66" t="s">
        <v>91</v>
      </c>
      <c r="M19" s="52" t="s">
        <v>72</v>
      </c>
      <c r="N19" s="52"/>
      <c r="O19" s="52" t="s">
        <v>90</v>
      </c>
      <c r="P19" s="74" t="s">
        <v>120</v>
      </c>
      <c r="Q19" s="52"/>
      <c r="R19" s="52" t="s">
        <v>48</v>
      </c>
      <c r="S19" s="55">
        <v>36.200000000000003</v>
      </c>
      <c r="T19" s="56">
        <v>7.7</v>
      </c>
      <c r="U19" s="57">
        <v>4.7</v>
      </c>
      <c r="V19" s="41">
        <f>U19</f>
        <v>4.7</v>
      </c>
      <c r="W19" s="58"/>
      <c r="X19" s="52" t="s">
        <v>3</v>
      </c>
      <c r="Y19" s="56">
        <v>60</v>
      </c>
      <c r="Z19" s="56">
        <v>30</v>
      </c>
      <c r="AA19" s="56">
        <v>22</v>
      </c>
      <c r="AB19" s="42">
        <v>2</v>
      </c>
      <c r="AC19" s="60">
        <v>12</v>
      </c>
      <c r="AD19" s="61">
        <f t="shared" ref="AD19:AD26" si="26">IF(Y19="","",Y19*Z19*AA19/1000000)</f>
        <v>0.04</v>
      </c>
      <c r="AE19" s="62">
        <f t="shared" si="2"/>
        <v>19500</v>
      </c>
      <c r="AF19" s="52"/>
      <c r="AG19" s="63"/>
      <c r="AH19" s="52"/>
      <c r="AI19" s="64"/>
      <c r="AJ19" s="63">
        <f t="shared" si="4"/>
        <v>0</v>
      </c>
      <c r="AK19" s="64">
        <v>0</v>
      </c>
      <c r="AL19" s="63">
        <f t="shared" si="5"/>
        <v>0</v>
      </c>
      <c r="AM19" s="52"/>
      <c r="AN19" s="64">
        <v>0</v>
      </c>
      <c r="AO19" s="63">
        <f t="shared" ref="AO19:AO26" si="27">IF(ISERROR(AV19*AN19),"",AV19*AN19)</f>
        <v>0</v>
      </c>
      <c r="AP19" s="52"/>
      <c r="AQ19" s="64"/>
      <c r="AR19" s="63">
        <f t="shared" ref="AR19:AR26" si="28">IF(ISERROR(AV19*AQ19),"",AV19*AQ19)</f>
        <v>0</v>
      </c>
      <c r="AS19" s="63">
        <f t="shared" ref="AS19:AS26" si="29">IF(ISERROR(AL19+AO19+AR19),"",AL19+AO19+AR19)</f>
        <v>0</v>
      </c>
      <c r="AT19" s="63">
        <f t="shared" si="9"/>
        <v>4.7</v>
      </c>
      <c r="AU19" s="65">
        <f t="shared" ref="AU19:AU26" si="30">IF(ISERROR((AV19-AT19)/AV19),"",(AV19-AT19)/AV19)</f>
        <v>1.67E-2</v>
      </c>
      <c r="AV19" s="58">
        <v>4.78</v>
      </c>
      <c r="AW19" s="60"/>
      <c r="AX19" s="63">
        <f t="shared" si="11"/>
        <v>0</v>
      </c>
      <c r="AY19" s="63">
        <f t="shared" si="12"/>
        <v>0</v>
      </c>
    </row>
    <row r="20" spans="1:51" ht="63">
      <c r="A20" s="51">
        <v>3</v>
      </c>
      <c r="B20" s="52"/>
      <c r="C20" s="52"/>
      <c r="D20" s="52"/>
      <c r="E20" s="52"/>
      <c r="F20" s="52" t="s">
        <v>4</v>
      </c>
      <c r="G20" s="52" t="s">
        <v>87</v>
      </c>
      <c r="H20" s="52" t="s">
        <v>137</v>
      </c>
      <c r="I20" s="52" t="s">
        <v>88</v>
      </c>
      <c r="J20" s="52" t="s">
        <v>83</v>
      </c>
      <c r="K20" s="52" t="s">
        <v>58</v>
      </c>
      <c r="L20" s="67" t="s">
        <v>92</v>
      </c>
      <c r="M20" s="52" t="s">
        <v>72</v>
      </c>
      <c r="N20" s="52"/>
      <c r="O20" s="52" t="s">
        <v>90</v>
      </c>
      <c r="P20" s="74" t="s">
        <v>121</v>
      </c>
      <c r="Q20" s="52"/>
      <c r="R20" s="52" t="s">
        <v>48</v>
      </c>
      <c r="S20" s="55">
        <v>39.799999999999997</v>
      </c>
      <c r="T20" s="56">
        <v>7.7</v>
      </c>
      <c r="U20" s="57">
        <v>5.17</v>
      </c>
      <c r="V20" s="41">
        <f>U20</f>
        <v>5.17</v>
      </c>
      <c r="W20" s="58"/>
      <c r="X20" s="52" t="s">
        <v>3</v>
      </c>
      <c r="Y20" s="56">
        <v>60</v>
      </c>
      <c r="Z20" s="56">
        <v>30</v>
      </c>
      <c r="AA20" s="56">
        <v>22</v>
      </c>
      <c r="AB20" s="42">
        <v>2</v>
      </c>
      <c r="AC20" s="60">
        <v>8</v>
      </c>
      <c r="AD20" s="61">
        <f t="shared" si="26"/>
        <v>0.04</v>
      </c>
      <c r="AE20" s="62">
        <f t="shared" si="2"/>
        <v>13000</v>
      </c>
      <c r="AF20" s="52"/>
      <c r="AG20" s="63"/>
      <c r="AH20" s="52"/>
      <c r="AI20" s="64"/>
      <c r="AJ20" s="63">
        <f t="shared" si="4"/>
        <v>0</v>
      </c>
      <c r="AK20" s="64">
        <v>0</v>
      </c>
      <c r="AL20" s="63">
        <f t="shared" si="5"/>
        <v>0</v>
      </c>
      <c r="AM20" s="52"/>
      <c r="AN20" s="64">
        <v>0</v>
      </c>
      <c r="AO20" s="63">
        <f t="shared" si="27"/>
        <v>0</v>
      </c>
      <c r="AP20" s="52"/>
      <c r="AQ20" s="64"/>
      <c r="AR20" s="63">
        <f t="shared" si="28"/>
        <v>0</v>
      </c>
      <c r="AS20" s="63">
        <f t="shared" si="29"/>
        <v>0</v>
      </c>
      <c r="AT20" s="63">
        <f t="shared" si="9"/>
        <v>5.17</v>
      </c>
      <c r="AU20" s="65">
        <f t="shared" si="30"/>
        <v>0.1132</v>
      </c>
      <c r="AV20" s="58">
        <v>5.83</v>
      </c>
      <c r="AW20" s="60"/>
      <c r="AX20" s="63">
        <f t="shared" si="11"/>
        <v>0</v>
      </c>
      <c r="AY20" s="63">
        <f t="shared" si="12"/>
        <v>0</v>
      </c>
    </row>
    <row r="21" spans="1:51" ht="63">
      <c r="A21" s="51">
        <v>4</v>
      </c>
      <c r="B21" s="52"/>
      <c r="C21" s="52"/>
      <c r="D21" s="52"/>
      <c r="E21" s="52"/>
      <c r="F21" s="52" t="s">
        <v>4</v>
      </c>
      <c r="G21" s="52" t="s">
        <v>87</v>
      </c>
      <c r="H21" s="52" t="s">
        <v>137</v>
      </c>
      <c r="I21" s="52" t="s">
        <v>88</v>
      </c>
      <c r="J21" s="52" t="s">
        <v>83</v>
      </c>
      <c r="K21" s="52" t="s">
        <v>58</v>
      </c>
      <c r="L21" s="67" t="s">
        <v>93</v>
      </c>
      <c r="M21" s="52" t="s">
        <v>72</v>
      </c>
      <c r="N21" s="52"/>
      <c r="O21" s="52" t="s">
        <v>90</v>
      </c>
      <c r="P21" s="74" t="s">
        <v>122</v>
      </c>
      <c r="Q21" s="52"/>
      <c r="R21" s="52" t="s">
        <v>48</v>
      </c>
      <c r="S21" s="55">
        <v>45.3</v>
      </c>
      <c r="T21" s="56">
        <v>7.7</v>
      </c>
      <c r="U21" s="57">
        <v>5.88</v>
      </c>
      <c r="V21" s="41">
        <f>U21</f>
        <v>5.88</v>
      </c>
      <c r="W21" s="58"/>
      <c r="X21" s="52" t="s">
        <v>3</v>
      </c>
      <c r="Y21" s="56">
        <v>60</v>
      </c>
      <c r="Z21" s="56">
        <v>30</v>
      </c>
      <c r="AA21" s="56">
        <v>22</v>
      </c>
      <c r="AB21" s="42">
        <v>2</v>
      </c>
      <c r="AC21" s="60">
        <v>8</v>
      </c>
      <c r="AD21" s="61">
        <f t="shared" si="26"/>
        <v>0.04</v>
      </c>
      <c r="AE21" s="62">
        <f t="shared" si="2"/>
        <v>13000</v>
      </c>
      <c r="AF21" s="52"/>
      <c r="AG21" s="63">
        <f t="shared" ref="AG21:AG30" si="31">IF(ISERROR(AF21/AE21),"",AF21/AE21)</f>
        <v>0</v>
      </c>
      <c r="AH21" s="52"/>
      <c r="AI21" s="64"/>
      <c r="AJ21" s="63">
        <f t="shared" si="4"/>
        <v>0</v>
      </c>
      <c r="AK21" s="64">
        <v>0</v>
      </c>
      <c r="AL21" s="63">
        <f t="shared" si="5"/>
        <v>0</v>
      </c>
      <c r="AM21" s="52"/>
      <c r="AN21" s="64">
        <v>0</v>
      </c>
      <c r="AO21" s="63">
        <f t="shared" si="27"/>
        <v>0</v>
      </c>
      <c r="AP21" s="52"/>
      <c r="AQ21" s="64"/>
      <c r="AR21" s="63">
        <f t="shared" si="28"/>
        <v>0</v>
      </c>
      <c r="AS21" s="63">
        <f t="shared" si="29"/>
        <v>0</v>
      </c>
      <c r="AT21" s="63">
        <f t="shared" si="9"/>
        <v>5.88</v>
      </c>
      <c r="AU21" s="65">
        <f t="shared" si="30"/>
        <v>9.2600000000000002E-2</v>
      </c>
      <c r="AV21" s="58">
        <v>6.48</v>
      </c>
      <c r="AW21" s="60"/>
      <c r="AX21" s="63">
        <f t="shared" si="11"/>
        <v>0</v>
      </c>
      <c r="AY21" s="63">
        <f t="shared" si="12"/>
        <v>0</v>
      </c>
    </row>
    <row r="22" spans="1:51" ht="30" customHeight="1">
      <c r="A22" s="51">
        <v>5</v>
      </c>
      <c r="B22" s="52"/>
      <c r="C22" s="52"/>
      <c r="D22" s="52"/>
      <c r="E22" s="52"/>
      <c r="F22" s="52" t="s">
        <v>6</v>
      </c>
      <c r="G22" s="52" t="s">
        <v>60</v>
      </c>
      <c r="H22" s="52" t="s">
        <v>138</v>
      </c>
      <c r="I22" s="52" t="s">
        <v>94</v>
      </c>
      <c r="J22" s="52" t="s">
        <v>61</v>
      </c>
      <c r="K22" s="52" t="s">
        <v>58</v>
      </c>
      <c r="L22" s="54" t="s">
        <v>62</v>
      </c>
      <c r="M22" s="52" t="s">
        <v>72</v>
      </c>
      <c r="N22" s="52"/>
      <c r="O22" s="52" t="s">
        <v>95</v>
      </c>
      <c r="P22" s="74" t="s">
        <v>123</v>
      </c>
      <c r="Q22" s="52"/>
      <c r="R22" s="52" t="s">
        <v>47</v>
      </c>
      <c r="S22" s="55">
        <v>16.600000000000001</v>
      </c>
      <c r="T22" s="56">
        <v>7.7</v>
      </c>
      <c r="U22" s="57">
        <v>2.16</v>
      </c>
      <c r="V22" s="41">
        <f t="shared" ref="V22:V30" si="32">U22</f>
        <v>2.16</v>
      </c>
      <c r="W22" s="58"/>
      <c r="X22" s="52" t="s">
        <v>3</v>
      </c>
      <c r="Y22" s="56">
        <v>60</v>
      </c>
      <c r="Z22" s="56">
        <v>30</v>
      </c>
      <c r="AA22" s="59">
        <v>40</v>
      </c>
      <c r="AB22" s="42">
        <v>2</v>
      </c>
      <c r="AC22" s="60">
        <v>32</v>
      </c>
      <c r="AD22" s="61">
        <f t="shared" si="26"/>
        <v>7.1999999999999995E-2</v>
      </c>
      <c r="AE22" s="62">
        <f t="shared" si="2"/>
        <v>28889</v>
      </c>
      <c r="AF22" s="52"/>
      <c r="AG22" s="63">
        <f t="shared" si="31"/>
        <v>0</v>
      </c>
      <c r="AH22" s="52"/>
      <c r="AI22" s="64"/>
      <c r="AJ22" s="63">
        <f t="shared" si="4"/>
        <v>0</v>
      </c>
      <c r="AK22" s="64"/>
      <c r="AL22" s="63">
        <f t="shared" si="5"/>
        <v>0</v>
      </c>
      <c r="AM22" s="52"/>
      <c r="AN22" s="64"/>
      <c r="AO22" s="63">
        <f t="shared" si="27"/>
        <v>0</v>
      </c>
      <c r="AP22" s="52"/>
      <c r="AQ22" s="64"/>
      <c r="AR22" s="63">
        <f t="shared" si="28"/>
        <v>0</v>
      </c>
      <c r="AS22" s="63">
        <f t="shared" si="29"/>
        <v>0</v>
      </c>
      <c r="AT22" s="63">
        <f t="shared" si="9"/>
        <v>2.16</v>
      </c>
      <c r="AU22" s="65">
        <f t="shared" si="30"/>
        <v>7.2999999999999995E-2</v>
      </c>
      <c r="AV22" s="58">
        <v>2.33</v>
      </c>
      <c r="AW22" s="60"/>
      <c r="AX22" s="63">
        <f t="shared" si="11"/>
        <v>0</v>
      </c>
      <c r="AY22" s="63">
        <f t="shared" si="12"/>
        <v>0</v>
      </c>
    </row>
    <row r="23" spans="1:51" ht="30">
      <c r="A23" s="51">
        <v>5</v>
      </c>
      <c r="B23" s="52"/>
      <c r="C23" s="52"/>
      <c r="D23" s="52"/>
      <c r="E23" s="52"/>
      <c r="F23" s="52" t="s">
        <v>6</v>
      </c>
      <c r="G23" s="52" t="s">
        <v>60</v>
      </c>
      <c r="H23" s="52" t="s">
        <v>138</v>
      </c>
      <c r="I23" s="52" t="s">
        <v>94</v>
      </c>
      <c r="J23" s="52" t="s">
        <v>61</v>
      </c>
      <c r="K23" s="52" t="s">
        <v>58</v>
      </c>
      <c r="L23" s="66" t="s">
        <v>63</v>
      </c>
      <c r="M23" s="52" t="s">
        <v>72</v>
      </c>
      <c r="N23" s="52"/>
      <c r="O23" s="52" t="s">
        <v>95</v>
      </c>
      <c r="P23" s="74" t="s">
        <v>124</v>
      </c>
      <c r="Q23" s="52"/>
      <c r="R23" s="52" t="s">
        <v>47</v>
      </c>
      <c r="S23" s="55">
        <v>18.7</v>
      </c>
      <c r="T23" s="56">
        <v>7.7</v>
      </c>
      <c r="U23" s="57">
        <v>2.4300000000000002</v>
      </c>
      <c r="V23" s="41">
        <f t="shared" si="32"/>
        <v>2.4300000000000002</v>
      </c>
      <c r="W23" s="58"/>
      <c r="X23" s="52" t="s">
        <v>3</v>
      </c>
      <c r="Y23" s="56">
        <v>60</v>
      </c>
      <c r="Z23" s="56">
        <v>30</v>
      </c>
      <c r="AA23" s="59">
        <v>35</v>
      </c>
      <c r="AB23" s="42">
        <v>2</v>
      </c>
      <c r="AC23" s="60">
        <v>24</v>
      </c>
      <c r="AD23" s="61">
        <f t="shared" si="26"/>
        <v>6.3E-2</v>
      </c>
      <c r="AE23" s="62">
        <f t="shared" si="2"/>
        <v>24762</v>
      </c>
      <c r="AF23" s="52"/>
      <c r="AG23" s="63">
        <f t="shared" si="31"/>
        <v>0</v>
      </c>
      <c r="AH23" s="52"/>
      <c r="AI23" s="64"/>
      <c r="AJ23" s="63">
        <f t="shared" si="4"/>
        <v>0</v>
      </c>
      <c r="AK23" s="64"/>
      <c r="AL23" s="63">
        <f t="shared" si="5"/>
        <v>0</v>
      </c>
      <c r="AM23" s="52"/>
      <c r="AN23" s="64"/>
      <c r="AO23" s="63">
        <f t="shared" si="27"/>
        <v>0</v>
      </c>
      <c r="AP23" s="52"/>
      <c r="AQ23" s="64"/>
      <c r="AR23" s="63">
        <f t="shared" si="28"/>
        <v>0</v>
      </c>
      <c r="AS23" s="63">
        <f t="shared" si="29"/>
        <v>0</v>
      </c>
      <c r="AT23" s="63">
        <f t="shared" si="9"/>
        <v>2.4300000000000002</v>
      </c>
      <c r="AU23" s="65">
        <f t="shared" si="30"/>
        <v>0.1099</v>
      </c>
      <c r="AV23" s="58">
        <v>2.73</v>
      </c>
      <c r="AW23" s="60"/>
      <c r="AX23" s="63">
        <f t="shared" si="11"/>
        <v>0</v>
      </c>
      <c r="AY23" s="63">
        <f t="shared" si="12"/>
        <v>0</v>
      </c>
    </row>
    <row r="24" spans="1:51" ht="30">
      <c r="A24" s="51">
        <v>6</v>
      </c>
      <c r="B24" s="52"/>
      <c r="C24" s="52"/>
      <c r="D24" s="52"/>
      <c r="E24" s="52"/>
      <c r="F24" s="52" t="s">
        <v>6</v>
      </c>
      <c r="G24" s="52" t="s">
        <v>59</v>
      </c>
      <c r="H24" s="52" t="s">
        <v>138</v>
      </c>
      <c r="I24" s="52" t="s">
        <v>94</v>
      </c>
      <c r="J24" s="52" t="s">
        <v>61</v>
      </c>
      <c r="K24" s="52" t="s">
        <v>58</v>
      </c>
      <c r="L24" s="66" t="s">
        <v>64</v>
      </c>
      <c r="M24" s="52" t="s">
        <v>72</v>
      </c>
      <c r="N24" s="52"/>
      <c r="O24" s="52" t="s">
        <v>95</v>
      </c>
      <c r="P24" s="74" t="s">
        <v>125</v>
      </c>
      <c r="Q24" s="52"/>
      <c r="R24" s="52" t="s">
        <v>47</v>
      </c>
      <c r="S24" s="55">
        <v>19.600000000000001</v>
      </c>
      <c r="T24" s="56">
        <v>7.7</v>
      </c>
      <c r="U24" s="57">
        <v>2.5499999999999998</v>
      </c>
      <c r="V24" s="41">
        <f t="shared" si="32"/>
        <v>2.5499999999999998</v>
      </c>
      <c r="W24" s="58"/>
      <c r="X24" s="52" t="s">
        <v>3</v>
      </c>
      <c r="Y24" s="56">
        <v>60</v>
      </c>
      <c r="Z24" s="56">
        <v>30</v>
      </c>
      <c r="AA24" s="59">
        <v>35</v>
      </c>
      <c r="AB24" s="42">
        <v>2</v>
      </c>
      <c r="AC24" s="60">
        <v>24</v>
      </c>
      <c r="AD24" s="61">
        <f t="shared" si="26"/>
        <v>6.3E-2</v>
      </c>
      <c r="AE24" s="62">
        <f t="shared" si="2"/>
        <v>24762</v>
      </c>
      <c r="AF24" s="52"/>
      <c r="AG24" s="63">
        <f t="shared" si="31"/>
        <v>0</v>
      </c>
      <c r="AH24" s="52"/>
      <c r="AI24" s="64"/>
      <c r="AJ24" s="63">
        <f t="shared" si="4"/>
        <v>0</v>
      </c>
      <c r="AK24" s="64"/>
      <c r="AL24" s="63">
        <f t="shared" si="5"/>
        <v>0</v>
      </c>
      <c r="AM24" s="52"/>
      <c r="AN24" s="64"/>
      <c r="AO24" s="63">
        <f t="shared" si="27"/>
        <v>0</v>
      </c>
      <c r="AP24" s="52"/>
      <c r="AQ24" s="64"/>
      <c r="AR24" s="63">
        <f t="shared" si="28"/>
        <v>0</v>
      </c>
      <c r="AS24" s="63">
        <f t="shared" si="29"/>
        <v>0</v>
      </c>
      <c r="AT24" s="63">
        <f t="shared" si="9"/>
        <v>2.5499999999999998</v>
      </c>
      <c r="AU24" s="65">
        <f t="shared" si="30"/>
        <v>0.1084</v>
      </c>
      <c r="AV24" s="58">
        <v>2.86</v>
      </c>
      <c r="AW24" s="60"/>
      <c r="AX24" s="63">
        <f t="shared" si="11"/>
        <v>0</v>
      </c>
      <c r="AY24" s="63">
        <f t="shared" si="12"/>
        <v>0</v>
      </c>
    </row>
    <row r="25" spans="1:51" ht="31.5">
      <c r="A25" s="51">
        <v>7</v>
      </c>
      <c r="B25" s="52"/>
      <c r="C25" s="52"/>
      <c r="D25" s="52"/>
      <c r="E25" s="52"/>
      <c r="F25" s="52" t="s">
        <v>6</v>
      </c>
      <c r="G25" s="52" t="s">
        <v>59</v>
      </c>
      <c r="H25" s="52" t="s">
        <v>138</v>
      </c>
      <c r="I25" s="52" t="s">
        <v>94</v>
      </c>
      <c r="J25" s="52" t="s">
        <v>61</v>
      </c>
      <c r="K25" s="52" t="s">
        <v>58</v>
      </c>
      <c r="L25" s="67" t="s">
        <v>65</v>
      </c>
      <c r="M25" s="52" t="s">
        <v>72</v>
      </c>
      <c r="N25" s="52"/>
      <c r="O25" s="52" t="s">
        <v>95</v>
      </c>
      <c r="P25" s="74" t="s">
        <v>126</v>
      </c>
      <c r="Q25" s="52"/>
      <c r="R25" s="52" t="s">
        <v>47</v>
      </c>
      <c r="S25" s="55">
        <v>21.6</v>
      </c>
      <c r="T25" s="56">
        <v>7.7</v>
      </c>
      <c r="U25" s="57">
        <v>2.81</v>
      </c>
      <c r="V25" s="41">
        <f t="shared" si="32"/>
        <v>2.81</v>
      </c>
      <c r="W25" s="58"/>
      <c r="X25" s="52" t="s">
        <v>3</v>
      </c>
      <c r="Y25" s="56">
        <v>60</v>
      </c>
      <c r="Z25" s="56">
        <v>30</v>
      </c>
      <c r="AA25" s="59">
        <v>40</v>
      </c>
      <c r="AB25" s="42">
        <v>2</v>
      </c>
      <c r="AC25" s="60">
        <v>24</v>
      </c>
      <c r="AD25" s="61">
        <f t="shared" si="26"/>
        <v>7.1999999999999995E-2</v>
      </c>
      <c r="AE25" s="62">
        <f t="shared" si="2"/>
        <v>21667</v>
      </c>
      <c r="AF25" s="52"/>
      <c r="AG25" s="63">
        <f t="shared" si="31"/>
        <v>0</v>
      </c>
      <c r="AH25" s="52"/>
      <c r="AI25" s="64"/>
      <c r="AJ25" s="63">
        <f t="shared" si="4"/>
        <v>0</v>
      </c>
      <c r="AK25" s="64"/>
      <c r="AL25" s="63">
        <f t="shared" si="5"/>
        <v>0</v>
      </c>
      <c r="AM25" s="52"/>
      <c r="AN25" s="64"/>
      <c r="AO25" s="63">
        <f t="shared" si="27"/>
        <v>0</v>
      </c>
      <c r="AP25" s="52"/>
      <c r="AQ25" s="64"/>
      <c r="AR25" s="63">
        <f t="shared" si="28"/>
        <v>0</v>
      </c>
      <c r="AS25" s="63">
        <f t="shared" si="29"/>
        <v>0</v>
      </c>
      <c r="AT25" s="63">
        <f t="shared" si="9"/>
        <v>2.81</v>
      </c>
      <c r="AU25" s="65">
        <f t="shared" si="30"/>
        <v>9.9400000000000002E-2</v>
      </c>
      <c r="AV25" s="58">
        <v>3.12</v>
      </c>
      <c r="AW25" s="60"/>
      <c r="AX25" s="63">
        <f t="shared" si="11"/>
        <v>0</v>
      </c>
      <c r="AY25" s="63">
        <f t="shared" si="12"/>
        <v>0</v>
      </c>
    </row>
    <row r="26" spans="1:51" ht="33">
      <c r="A26" s="51">
        <v>8</v>
      </c>
      <c r="B26" s="52"/>
      <c r="C26" s="52"/>
      <c r="D26" s="52"/>
      <c r="E26" s="52"/>
      <c r="F26" s="52" t="s">
        <v>6</v>
      </c>
      <c r="G26" s="52" t="s">
        <v>59</v>
      </c>
      <c r="H26" s="52" t="s">
        <v>138</v>
      </c>
      <c r="I26" s="52" t="s">
        <v>94</v>
      </c>
      <c r="J26" s="52" t="s">
        <v>61</v>
      </c>
      <c r="K26" s="52" t="s">
        <v>58</v>
      </c>
      <c r="L26" s="67" t="s">
        <v>66</v>
      </c>
      <c r="M26" s="52" t="s">
        <v>72</v>
      </c>
      <c r="N26" s="52"/>
      <c r="O26" s="52" t="s">
        <v>95</v>
      </c>
      <c r="P26" s="74" t="s">
        <v>127</v>
      </c>
      <c r="Q26" s="52"/>
      <c r="R26" s="52" t="s">
        <v>47</v>
      </c>
      <c r="S26" s="55">
        <v>23.4</v>
      </c>
      <c r="T26" s="56">
        <v>7.7</v>
      </c>
      <c r="U26" s="57">
        <v>3.04</v>
      </c>
      <c r="V26" s="41">
        <f t="shared" si="32"/>
        <v>3.04</v>
      </c>
      <c r="W26" s="58"/>
      <c r="X26" s="52" t="s">
        <v>3</v>
      </c>
      <c r="Y26" s="56">
        <v>60</v>
      </c>
      <c r="Z26" s="56">
        <v>30</v>
      </c>
      <c r="AA26" s="59">
        <v>35</v>
      </c>
      <c r="AB26" s="42">
        <v>2</v>
      </c>
      <c r="AC26" s="60">
        <v>20</v>
      </c>
      <c r="AD26" s="61">
        <f t="shared" si="26"/>
        <v>6.3E-2</v>
      </c>
      <c r="AE26" s="62">
        <f t="shared" si="2"/>
        <v>20635</v>
      </c>
      <c r="AF26" s="52"/>
      <c r="AG26" s="63">
        <f t="shared" si="31"/>
        <v>0</v>
      </c>
      <c r="AH26" s="52"/>
      <c r="AI26" s="64"/>
      <c r="AJ26" s="63">
        <f t="shared" si="4"/>
        <v>0</v>
      </c>
      <c r="AK26" s="64"/>
      <c r="AL26" s="63">
        <f t="shared" si="5"/>
        <v>0</v>
      </c>
      <c r="AM26" s="52"/>
      <c r="AN26" s="64"/>
      <c r="AO26" s="63">
        <f t="shared" si="27"/>
        <v>0</v>
      </c>
      <c r="AP26" s="52"/>
      <c r="AQ26" s="64"/>
      <c r="AR26" s="63">
        <f t="shared" si="28"/>
        <v>0</v>
      </c>
      <c r="AS26" s="63">
        <f t="shared" si="29"/>
        <v>0</v>
      </c>
      <c r="AT26" s="63">
        <f t="shared" si="9"/>
        <v>3.04</v>
      </c>
      <c r="AU26" s="65">
        <f t="shared" si="30"/>
        <v>0.1239</v>
      </c>
      <c r="AV26" s="58">
        <v>3.47</v>
      </c>
      <c r="AW26" s="60"/>
      <c r="AX26" s="63">
        <f t="shared" si="11"/>
        <v>0</v>
      </c>
      <c r="AY26" s="63">
        <f t="shared" si="12"/>
        <v>0</v>
      </c>
    </row>
    <row r="27" spans="1:51" ht="30">
      <c r="A27" s="51">
        <v>1</v>
      </c>
      <c r="B27" s="52"/>
      <c r="C27" s="52"/>
      <c r="D27" s="52"/>
      <c r="E27" s="52"/>
      <c r="F27" s="52" t="s">
        <v>6</v>
      </c>
      <c r="G27" s="52" t="s">
        <v>96</v>
      </c>
      <c r="H27" s="52" t="s">
        <v>139</v>
      </c>
      <c r="I27" s="52" t="s">
        <v>97</v>
      </c>
      <c r="J27" s="52" t="s">
        <v>83</v>
      </c>
      <c r="K27" s="52" t="s">
        <v>58</v>
      </c>
      <c r="L27" s="66" t="s">
        <v>98</v>
      </c>
      <c r="M27" s="52" t="s">
        <v>72</v>
      </c>
      <c r="N27" s="52"/>
      <c r="O27" s="52" t="s">
        <v>99</v>
      </c>
      <c r="P27" s="74" t="s">
        <v>128</v>
      </c>
      <c r="Q27" s="52"/>
      <c r="R27" s="52" t="s">
        <v>47</v>
      </c>
      <c r="S27" s="55">
        <v>17.5</v>
      </c>
      <c r="T27" s="56">
        <v>7.7</v>
      </c>
      <c r="U27" s="57">
        <v>2.27</v>
      </c>
      <c r="V27" s="41">
        <f t="shared" si="32"/>
        <v>2.27</v>
      </c>
      <c r="W27" s="58"/>
      <c r="X27" s="52" t="s">
        <v>3</v>
      </c>
      <c r="Y27" s="56">
        <v>60</v>
      </c>
      <c r="Z27" s="56">
        <v>30</v>
      </c>
      <c r="AA27" s="72">
        <v>40</v>
      </c>
      <c r="AB27" s="42">
        <v>2</v>
      </c>
      <c r="AC27" s="73">
        <v>32</v>
      </c>
      <c r="AD27" s="61">
        <f>IF(Y27="","",Y27*Z27*AA27/1000000)</f>
        <v>7.1999999999999995E-2</v>
      </c>
      <c r="AE27" s="62">
        <f t="shared" si="2"/>
        <v>28889</v>
      </c>
      <c r="AF27" s="52"/>
      <c r="AG27" s="63">
        <f t="shared" si="31"/>
        <v>0</v>
      </c>
      <c r="AH27" s="52"/>
      <c r="AI27" s="64"/>
      <c r="AJ27" s="63">
        <f t="shared" si="4"/>
        <v>0</v>
      </c>
      <c r="AK27" s="64">
        <v>0</v>
      </c>
      <c r="AL27" s="63">
        <f t="shared" si="5"/>
        <v>0</v>
      </c>
      <c r="AM27" s="52"/>
      <c r="AN27" s="64">
        <v>0</v>
      </c>
      <c r="AO27" s="63">
        <f>IF(ISERROR(AV27*AN27),"",AV27*AN27)</f>
        <v>0</v>
      </c>
      <c r="AP27" s="52"/>
      <c r="AQ27" s="64"/>
      <c r="AR27" s="63">
        <f>IF(ISERROR(AV27*AQ27),"",AV27*AQ27)</f>
        <v>0</v>
      </c>
      <c r="AS27" s="63">
        <f>IF(ISERROR(AL27+AO27+AR27),"",AL27+AO27+AR27)</f>
        <v>0</v>
      </c>
      <c r="AT27" s="63">
        <f t="shared" si="9"/>
        <v>2.27</v>
      </c>
      <c r="AU27" s="65">
        <f>IF(ISERROR((AV27-AT27)/AV27),"",(AV27-AT27)/AV27)</f>
        <v>0.10979999999999999</v>
      </c>
      <c r="AV27" s="58">
        <v>2.5499999999999998</v>
      </c>
      <c r="AW27" s="60"/>
      <c r="AX27" s="63">
        <f t="shared" si="11"/>
        <v>0</v>
      </c>
      <c r="AY27" s="63">
        <f t="shared" si="12"/>
        <v>0</v>
      </c>
    </row>
    <row r="28" spans="1:51" ht="30">
      <c r="A28" s="51">
        <v>2</v>
      </c>
      <c r="B28" s="52"/>
      <c r="C28" s="52"/>
      <c r="D28" s="52"/>
      <c r="E28" s="52"/>
      <c r="F28" s="52" t="s">
        <v>6</v>
      </c>
      <c r="G28" s="52" t="s">
        <v>96</v>
      </c>
      <c r="H28" s="52" t="s">
        <v>139</v>
      </c>
      <c r="I28" s="52" t="s">
        <v>97</v>
      </c>
      <c r="J28" s="52" t="s">
        <v>83</v>
      </c>
      <c r="K28" s="52" t="s">
        <v>58</v>
      </c>
      <c r="L28" s="66" t="s">
        <v>100</v>
      </c>
      <c r="M28" s="52" t="s">
        <v>72</v>
      </c>
      <c r="N28" s="52"/>
      <c r="O28" s="52" t="s">
        <v>99</v>
      </c>
      <c r="P28" s="74" t="s">
        <v>129</v>
      </c>
      <c r="Q28" s="52"/>
      <c r="R28" s="52" t="s">
        <v>47</v>
      </c>
      <c r="S28" s="55">
        <v>20.5</v>
      </c>
      <c r="T28" s="56">
        <v>7.7</v>
      </c>
      <c r="U28" s="57">
        <v>2.66</v>
      </c>
      <c r="V28" s="41">
        <f t="shared" si="32"/>
        <v>2.66</v>
      </c>
      <c r="W28" s="58"/>
      <c r="X28" s="52" t="s">
        <v>3</v>
      </c>
      <c r="Y28" s="56">
        <v>60</v>
      </c>
      <c r="Z28" s="56">
        <v>30</v>
      </c>
      <c r="AA28" s="72">
        <v>35</v>
      </c>
      <c r="AB28" s="42">
        <v>2</v>
      </c>
      <c r="AC28" s="73">
        <v>24</v>
      </c>
      <c r="AD28" s="61">
        <f t="shared" ref="AD28:AD30" si="33">IF(Y28="","",Y28*Z28*AA28/1000000)</f>
        <v>6.3E-2</v>
      </c>
      <c r="AE28" s="62">
        <f t="shared" si="2"/>
        <v>24762</v>
      </c>
      <c r="AF28" s="52"/>
      <c r="AG28" s="63">
        <f t="shared" si="31"/>
        <v>0</v>
      </c>
      <c r="AH28" s="52"/>
      <c r="AI28" s="64"/>
      <c r="AJ28" s="63">
        <f t="shared" si="4"/>
        <v>0</v>
      </c>
      <c r="AK28" s="64">
        <v>0</v>
      </c>
      <c r="AL28" s="63">
        <f t="shared" si="5"/>
        <v>0</v>
      </c>
      <c r="AM28" s="52"/>
      <c r="AN28" s="64">
        <v>0</v>
      </c>
      <c r="AO28" s="63">
        <f t="shared" ref="AO28:AO30" si="34">IF(ISERROR(AV28*AN28),"",AV28*AN28)</f>
        <v>0</v>
      </c>
      <c r="AP28" s="52"/>
      <c r="AQ28" s="64"/>
      <c r="AR28" s="63">
        <f t="shared" ref="AR28:AR30" si="35">IF(ISERROR(AV28*AQ28),"",AV28*AQ28)</f>
        <v>0</v>
      </c>
      <c r="AS28" s="63">
        <f t="shared" ref="AS28:AS30" si="36">IF(ISERROR(AL28+AO28+AR28),"",AL28+AO28+AR28)</f>
        <v>0</v>
      </c>
      <c r="AT28" s="63">
        <f t="shared" si="9"/>
        <v>2.66</v>
      </c>
      <c r="AU28" s="65">
        <f t="shared" ref="AU28:AU30" si="37">IF(ISERROR((AV28-AT28)/AV28),"",(AV28-AT28)/AV28)</f>
        <v>0.1474</v>
      </c>
      <c r="AV28" s="58">
        <v>3.12</v>
      </c>
      <c r="AW28" s="60"/>
      <c r="AX28" s="63">
        <f t="shared" si="11"/>
        <v>0</v>
      </c>
      <c r="AY28" s="63">
        <f t="shared" si="12"/>
        <v>0</v>
      </c>
    </row>
    <row r="29" spans="1:51" ht="33">
      <c r="A29" s="51">
        <v>3</v>
      </c>
      <c r="B29" s="52"/>
      <c r="C29" s="52"/>
      <c r="D29" s="52"/>
      <c r="E29" s="52"/>
      <c r="F29" s="52" t="s">
        <v>6</v>
      </c>
      <c r="G29" s="52" t="s">
        <v>96</v>
      </c>
      <c r="H29" s="52" t="s">
        <v>139</v>
      </c>
      <c r="I29" s="52" t="s">
        <v>97</v>
      </c>
      <c r="J29" s="52" t="s">
        <v>83</v>
      </c>
      <c r="K29" s="52" t="s">
        <v>58</v>
      </c>
      <c r="L29" s="67" t="s">
        <v>101</v>
      </c>
      <c r="M29" s="52" t="s">
        <v>72</v>
      </c>
      <c r="N29" s="52"/>
      <c r="O29" s="52" t="s">
        <v>99</v>
      </c>
      <c r="P29" s="74" t="s">
        <v>130</v>
      </c>
      <c r="Q29" s="52"/>
      <c r="R29" s="52" t="s">
        <v>47</v>
      </c>
      <c r="S29" s="55">
        <v>21.8</v>
      </c>
      <c r="T29" s="56">
        <v>7.7</v>
      </c>
      <c r="U29" s="57">
        <v>2.83</v>
      </c>
      <c r="V29" s="41">
        <f t="shared" si="32"/>
        <v>2.83</v>
      </c>
      <c r="W29" s="58"/>
      <c r="X29" s="52" t="s">
        <v>3</v>
      </c>
      <c r="Y29" s="56">
        <v>60</v>
      </c>
      <c r="Z29" s="56">
        <v>30</v>
      </c>
      <c r="AA29" s="72">
        <v>35</v>
      </c>
      <c r="AB29" s="42">
        <v>2</v>
      </c>
      <c r="AC29" s="73">
        <v>20</v>
      </c>
      <c r="AD29" s="61">
        <f t="shared" si="33"/>
        <v>6.3E-2</v>
      </c>
      <c r="AE29" s="62">
        <f t="shared" si="2"/>
        <v>20635</v>
      </c>
      <c r="AF29" s="52"/>
      <c r="AG29" s="63">
        <f t="shared" si="31"/>
        <v>0</v>
      </c>
      <c r="AH29" s="52"/>
      <c r="AI29" s="64"/>
      <c r="AJ29" s="63">
        <f t="shared" si="4"/>
        <v>0</v>
      </c>
      <c r="AK29" s="64">
        <v>0</v>
      </c>
      <c r="AL29" s="63">
        <f t="shared" si="5"/>
        <v>0</v>
      </c>
      <c r="AM29" s="52"/>
      <c r="AN29" s="64">
        <v>0</v>
      </c>
      <c r="AO29" s="63">
        <f t="shared" si="34"/>
        <v>0</v>
      </c>
      <c r="AP29" s="52"/>
      <c r="AQ29" s="64"/>
      <c r="AR29" s="63">
        <f t="shared" si="35"/>
        <v>0</v>
      </c>
      <c r="AS29" s="63">
        <f t="shared" si="36"/>
        <v>0</v>
      </c>
      <c r="AT29" s="63">
        <f t="shared" si="9"/>
        <v>2.83</v>
      </c>
      <c r="AU29" s="65">
        <f t="shared" si="37"/>
        <v>0.17249999999999999</v>
      </c>
      <c r="AV29" s="58">
        <v>3.42</v>
      </c>
      <c r="AW29" s="60"/>
      <c r="AX29" s="63">
        <f t="shared" si="11"/>
        <v>0</v>
      </c>
      <c r="AY29" s="63">
        <f t="shared" si="12"/>
        <v>0</v>
      </c>
    </row>
    <row r="30" spans="1:51" ht="33">
      <c r="A30" s="51">
        <v>4</v>
      </c>
      <c r="B30" s="52"/>
      <c r="C30" s="52"/>
      <c r="D30" s="52"/>
      <c r="E30" s="52"/>
      <c r="F30" s="52" t="s">
        <v>6</v>
      </c>
      <c r="G30" s="52" t="s">
        <v>96</v>
      </c>
      <c r="H30" s="52" t="s">
        <v>139</v>
      </c>
      <c r="I30" s="52" t="s">
        <v>97</v>
      </c>
      <c r="J30" s="52" t="s">
        <v>83</v>
      </c>
      <c r="K30" s="52" t="s">
        <v>58</v>
      </c>
      <c r="L30" s="67" t="s">
        <v>102</v>
      </c>
      <c r="M30" s="52" t="s">
        <v>72</v>
      </c>
      <c r="N30" s="52"/>
      <c r="O30" s="52" t="s">
        <v>99</v>
      </c>
      <c r="P30" s="74" t="s">
        <v>131</v>
      </c>
      <c r="Q30" s="52"/>
      <c r="R30" s="52" t="s">
        <v>47</v>
      </c>
      <c r="S30" s="55">
        <v>23.5</v>
      </c>
      <c r="T30" s="56">
        <v>7.7</v>
      </c>
      <c r="U30" s="57">
        <v>3.05</v>
      </c>
      <c r="V30" s="41">
        <f t="shared" si="32"/>
        <v>3.05</v>
      </c>
      <c r="W30" s="58"/>
      <c r="X30" s="52" t="s">
        <v>3</v>
      </c>
      <c r="Y30" s="56">
        <v>60</v>
      </c>
      <c r="Z30" s="56">
        <v>30</v>
      </c>
      <c r="AA30" s="72">
        <v>35</v>
      </c>
      <c r="AB30" s="42">
        <v>2</v>
      </c>
      <c r="AC30" s="73">
        <v>20</v>
      </c>
      <c r="AD30" s="61">
        <f t="shared" si="33"/>
        <v>6.3E-2</v>
      </c>
      <c r="AE30" s="62">
        <f t="shared" si="2"/>
        <v>20635</v>
      </c>
      <c r="AF30" s="52"/>
      <c r="AG30" s="63">
        <f t="shared" si="31"/>
        <v>0</v>
      </c>
      <c r="AH30" s="52"/>
      <c r="AI30" s="64"/>
      <c r="AJ30" s="63">
        <f t="shared" si="4"/>
        <v>0</v>
      </c>
      <c r="AK30" s="64">
        <v>0</v>
      </c>
      <c r="AL30" s="63">
        <f t="shared" si="5"/>
        <v>0</v>
      </c>
      <c r="AM30" s="52"/>
      <c r="AN30" s="64">
        <v>0</v>
      </c>
      <c r="AO30" s="63">
        <f t="shared" si="34"/>
        <v>0</v>
      </c>
      <c r="AP30" s="52"/>
      <c r="AQ30" s="64"/>
      <c r="AR30" s="63">
        <f t="shared" si="35"/>
        <v>0</v>
      </c>
      <c r="AS30" s="63">
        <f t="shared" si="36"/>
        <v>0</v>
      </c>
      <c r="AT30" s="63">
        <f t="shared" si="9"/>
        <v>3.05</v>
      </c>
      <c r="AU30" s="65">
        <f t="shared" si="37"/>
        <v>0.19739999999999999</v>
      </c>
      <c r="AV30" s="58">
        <v>3.8</v>
      </c>
      <c r="AW30" s="60"/>
      <c r="AX30" s="63">
        <f t="shared" si="11"/>
        <v>0</v>
      </c>
      <c r="AY30" s="63">
        <f t="shared" si="12"/>
        <v>0</v>
      </c>
    </row>
  </sheetData>
  <sheetProtection insertRows="0" deleteRows="0" sort="0"/>
  <protectedRanges>
    <protectedRange sqref="A31:J264 M31:AW264 U2:AW2 U3:AA6 AC3:AW6 AB3:AB30 M2:O6 Q2:S6 A2:J6" name="Range1"/>
    <protectedRange sqref="K2:K6 K31:K269" name="Range1_1"/>
    <protectedRange sqref="L2:L6 L31:L264" name="Range1_2"/>
    <protectedRange sqref="T2:T6" name="Range1_4"/>
    <protectedRange sqref="U7:AA11 M7:O11 AC7:AW11 Q7:S11 A7:J11" name="Range1_3"/>
    <protectedRange sqref="K7:K11" name="Range1_1_1"/>
    <protectedRange sqref="L7:L11" name="Range1_2_1"/>
    <protectedRange sqref="T7:T11" name="Range1_4_1"/>
    <protectedRange sqref="U12:AA16 AC12:AW16 M12:O16 Q12:S16 A12:J16" name="Range1_5"/>
    <protectedRange sqref="K12:K16" name="Range1_1_2"/>
    <protectedRange sqref="L12:L16" name="Range1_2_2"/>
    <protectedRange sqref="T12:T16" name="Range1_4_2"/>
    <protectedRange sqref="A17:J17 M17:O17 AC17:AW17 Q17:AA17" name="Range1_6"/>
    <protectedRange sqref="K17" name="Range1_1_3"/>
    <protectedRange sqref="L17" name="Range1_2_3"/>
    <protectedRange sqref="AC18:AW21 M18:O21 Q18:AA21 A18:J21" name="Range1_7"/>
    <protectedRange sqref="K18:K21" name="Range1_1_4"/>
    <protectedRange sqref="L18:L21" name="Range1_2_4"/>
    <protectedRange sqref="U22:AA26 AC22:AW26 M22:O26 Q22:S26 A22:J26" name="Range1_8"/>
    <protectedRange sqref="K22:K26" name="Range1_1_5"/>
    <protectedRange sqref="L22:L26" name="Range1_2_5"/>
    <protectedRange sqref="T22:T26" name="Range1_4_3"/>
    <protectedRange sqref="U27:AA30 M27:O30 AC27:AW30 Q27:S30 A27:J30" name="Range1_9"/>
    <protectedRange sqref="K27:K30" name="Range1_1_6"/>
    <protectedRange sqref="L27:L30" name="Range1_2_6"/>
    <protectedRange sqref="T27:T30" name="Range1_3_1"/>
  </protectedRanges>
  <phoneticPr fontId="7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2026-07-06T00:54:17Z</dcterms:modified>
</cp:coreProperties>
</file>