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B67EFFBF-C20C-47AE-BFA7-5F403D79C922}" xr6:coauthVersionLast="47" xr6:coauthVersionMax="47" xr10:uidLastSave="{00000000-0000-0000-0000-000000000000}"/>
  <bookViews>
    <workbookView xWindow="-120" yWindow="-120" windowWidth="29040" windowHeight="15840" tabRatio="592" xr2:uid="{00000000-000D-0000-FFFF-FFFF00000000}"/>
  </bookViews>
  <sheets>
    <sheet name="Items" sheetId="5" r:id="rId1"/>
    <sheet name="SHO" sheetId="9" state="hidden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aac">#REF!</definedName>
    <definedName name="ACCESSORIES">'[1]x-Lists'!$AH$2:$AH$12</definedName>
    <definedName name="AD">'[2]other data'!$T$2:$T$5</definedName>
    <definedName name="ALLOCATION">'[1]x-Lists'!$Q$2</definedName>
    <definedName name="ARTIFICIALFLOWERSPLANTS">#REF!</definedName>
    <definedName name="ARTIFICIALFLOWERSPLANTSA1">[3]!Table1[[#All],[VALENCE]]</definedName>
    <definedName name="ARTIFICIALFLOWERSPLANTSAW2">#REF!</definedName>
    <definedName name="ARTIFICIALFLOWERSPLANTSSILHOUETTE">[3]!Table1[[#All],[QUILT]]</definedName>
    <definedName name="Artwork">#REF!</definedName>
    <definedName name="as">#REF!</definedName>
    <definedName name="AssortedSKU_Range">#N/A</definedName>
    <definedName name="Banner">'[4]Hardline Drop down'!$H$5:$H$9</definedName>
    <definedName name="BASKETSBOWLSVASES">#REF!</definedName>
    <definedName name="BASKETSBOWLSVASESA1">#REF!</definedName>
    <definedName name="BASKETSBOWLSVASESA2">#REF!</definedName>
    <definedName name="BASKETSBOWLSVASESSILHOUETTE">#REF!</definedName>
    <definedName name="BEDBATH">[3]!Table1[[#All],[BEDDING]]</definedName>
    <definedName name="BEDBATHSIZE">[3]!Table1[[#All],[FULL/QUEEN]]</definedName>
    <definedName name="BEDBATHTICKETTYPE">[3]!Table1[[#All],[SMALL GUM]]</definedName>
    <definedName name="BEDBATHTICKETYPE">[3]!Table1[[#All],[SMALL GUM]]</definedName>
    <definedName name="BIG_IDEAS">'[1]x-Lists'!$AU$2:$AU$17</definedName>
    <definedName name="BLANKETSTHROWSA1">[3]!Table1[[#All],[KING]]</definedName>
    <definedName name="BLANKETSTHROWSS">[3]!Table1[[#All],[KING SHAM]]</definedName>
    <definedName name="brands">'[2]other data'!$K$2:$K$48</definedName>
    <definedName name="BULKPREPACKTYPE">'[1]x-Lists'!$H$2:$H$4</definedName>
    <definedName name="BuyUnits_Range">#N/A</definedName>
    <definedName name="ca_available_Range">#N/A</definedName>
    <definedName name="ca_Compliant_Range">#N/A</definedName>
    <definedName name="ca_CompliantReason_Range">#N/A</definedName>
    <definedName name="ca_SisVendor_Range">#N/A</definedName>
    <definedName name="ca_stuffedarticlesreg_Range">#N/A</definedName>
    <definedName name="CANDLEHOLDERS">[3]!Table1[KING]</definedName>
    <definedName name="CANDLES">[3]!Table1[[#All],[BEDSKIRTS]]</definedName>
    <definedName name="CANDLESA1">[3]!Table1[TWIN]</definedName>
    <definedName name="CANDLESA2">[3]!Table1[Column13]</definedName>
    <definedName name="CANDLESETS">[3]!Table1[TWIN]</definedName>
    <definedName name="CANDLESMATERIAL">#REF!</definedName>
    <definedName name="CANDLESMATERIAL\">#REF!</definedName>
    <definedName name="CANDLESPRODUCT">[3]!Table1[[#Headers],[BEDSKIRTS]]</definedName>
    <definedName name="CANDLESSILHOUETTE">[3]!Table1[[#All],[COMFORTER SET]]</definedName>
    <definedName name="CANDLESTICKETTYPE">[3]!Table1[[#All],[LARGE GUM]]</definedName>
    <definedName name="CANDLESTICKETYPE">[3]!Table1[LARGE GUM]</definedName>
    <definedName name="Case_Freight_Range">#N/A</definedName>
    <definedName name="CATEGORY">[5]Sheet1!$DW$2:$DW$3</definedName>
    <definedName name="categoryfinal">'[6]Import Quote Sheet'!$A$90:$A$190</definedName>
    <definedName name="CFSCY">'[1]x-imports'!$A$2:$A$3</definedName>
    <definedName name="chargeback">'[2]other data'!$B$2:$B$6</definedName>
    <definedName name="CLIMATE">'[1]x-Lists'!$O$2:$O$11</definedName>
    <definedName name="COLOR">'[1]x-Lists'!$AB$2:$AB$7</definedName>
    <definedName name="COLOR_FAMILY">'[1]x-Lists'!$AC$2:$AC$19</definedName>
    <definedName name="colour">[5]Sheet1!$EH$2:$EH$3</definedName>
    <definedName name="COMFORTERSBEDDINGSETSA1">[3]!Table1[[#All],[TWIN]]</definedName>
    <definedName name="COMFORTERSBEDDINGSETSS">[3]!Table1[[#All],[COMFORTER SET]]</definedName>
    <definedName name="COO_Dest">#N/A</definedName>
    <definedName name="COOCountry_Range">#N/A</definedName>
    <definedName name="COODest_Range">#N/A</definedName>
    <definedName name="countries">'[2]other data'!$I$3:$I$249</definedName>
    <definedName name="CURTAINSDRAPESA1">[3]!Table1[[#All],[VALENCE]]</definedName>
    <definedName name="CURTAINSDRAPESS">[3]!Table1[[#All],[OTHER]]</definedName>
    <definedName name="d">#N/A</definedName>
    <definedName name="_xlnm.Database">'[1]x-Lists'!$A$2:$A$9</definedName>
    <definedName name="dealPricing_Range">#N/A</definedName>
    <definedName name="DEC">#REF!</definedName>
    <definedName name="DECOARTIVEACCENTSSILHOUETTE">[3]!Table1[[#All],[DUVETS]]</definedName>
    <definedName name="DECOR">#REF!</definedName>
    <definedName name="DECORA1">[3]!Table1[NOT USED]</definedName>
    <definedName name="Decorative_Accessories">#REF!</definedName>
    <definedName name="DECORATIVEACCENSSILHOUETTE">#REF!</definedName>
    <definedName name="DECORATIVEACCENTS">[3]!Table1[[#All],[THROW PILLOWS]]</definedName>
    <definedName name="DECORATIVEACCENTSA1">[3]!Table1[[#All],[KING]]</definedName>
    <definedName name="DECORATIVEACCENTSA2">#REF!</definedName>
    <definedName name="DECORATIVEACCENTSSILHOUETTE">[3]!Table1[[#All],[DUVETS]]</definedName>
    <definedName name="DECORATIVEPILLOWSCHAIRPADS">[3]!Table1[[#All],[THROW PILLOWS]]</definedName>
    <definedName name="DECORATIVEPILLOWSCHAIRPADSA1">[3]!Table1[[#All],[QUEEN]]</definedName>
    <definedName name="DECORPRODUCT">#REF!</definedName>
    <definedName name="Description1_Range">#N/A</definedName>
    <definedName name="Description2_Range">#N/A</definedName>
    <definedName name="DesignStrat">#N/A</definedName>
    <definedName name="DESTINATIONPORT">'[1]x-imports'!$B$2:$B$3</definedName>
    <definedName name="DIAMETER">'[1]x-Lists'!$AM$2:$AM$9</definedName>
    <definedName name="diffgrp">'[2]diff group head'!$A$2:$A$47</definedName>
    <definedName name="DIFFS">'[2]other data'!$AF$2:$AF$13</definedName>
    <definedName name="Division1">'[4]Hardline Drop down'!$A$5:$A$16</definedName>
    <definedName name="DUVETCOVERSA1">[3]!Table1[[#All],[EURO]]</definedName>
    <definedName name="DUVETCOVERSS">[3]!Table1[[#All],[DUVETS]]</definedName>
    <definedName name="ENERGY_EFFICIENT">'[1]x-Lists'!$AJ$2:$AJ$7</definedName>
    <definedName name="ESSENTIALOILDIFFUSERS">#REF!</definedName>
    <definedName name="ESSENTIALOILSDIFFUSERS">#REF!</definedName>
    <definedName name="EVENT">'[1]x-Lists'!$AQ$2:$AQ$8</definedName>
    <definedName name="Exchange_Rate">[7]Costs!$J$11</definedName>
    <definedName name="FABRIC_WEIGHT">'[1]x-Lists'!$AI$2:$AI$5</definedName>
    <definedName name="Feature1_Range">#N/A</definedName>
    <definedName name="Feature10_Range">#N/A</definedName>
    <definedName name="Feature2_Range">#N/A</definedName>
    <definedName name="Feature3_Range">#N/A</definedName>
    <definedName name="Feature4_Range">#N/A</definedName>
    <definedName name="Feature5_Range">#N/A</definedName>
    <definedName name="Feature6_Range">#N/A</definedName>
    <definedName name="Feature7_Range">#N/A</definedName>
    <definedName name="Feature8_Range">#N/A</definedName>
    <definedName name="Feature9_Range">#N/A</definedName>
    <definedName name="FIFRACompliance_Range">#N/A</definedName>
    <definedName name="FIFRAExemption_Range">#N/A</definedName>
    <definedName name="FILL">'[1]x-Lists'!$AR$2:$AR$7</definedName>
    <definedName name="finalports">'[6]Import Quote Sheet'!$B$90:$B$123</definedName>
    <definedName name="fiscalweeks">#REF!</definedName>
    <definedName name="foam">[5]Sheet1!$EC$2:$EC$3</definedName>
    <definedName name="FOBPORT">'[1]x-imports'!$C$2:$C$40</definedName>
    <definedName name="FRAGRANCEACCESSORIES">[3]!Table1[NOT USED]</definedName>
    <definedName name="FRAGRANCEPLUGINS">[3]!Table1[Column13]</definedName>
    <definedName name="FRAGRANCESPRAYS">#REF!</definedName>
    <definedName name="FRAMES">[3]!Table1[THROW PILLOWS]</definedName>
    <definedName name="FRAMESA1">[3]!Table1[KING]</definedName>
    <definedName name="FRAMESA2">#REF!</definedName>
    <definedName name="FRAMESTICKETTYPE">#REF!</definedName>
    <definedName name="FREIGHT">'[1]x-Lists'!$I$2:$I$5</definedName>
    <definedName name="gen_nontxtl_UOM_Range">#N/A</definedName>
    <definedName name="gen_txtl_permlbl_careinstr_Range">#N/A</definedName>
    <definedName name="gen_txtl_permlbl_fabrcont_Range">#N/A</definedName>
    <definedName name="gen_txtl_permlbl_vendinfo_Range">#N/A</definedName>
    <definedName name="GENDER">'[1]x-Lists'!$AD$2:$AD$5</definedName>
    <definedName name="HANGER">[2]hangers!$B$3:$B$42</definedName>
    <definedName name="hanger2">[2]hangers!$G$3:$G$42</definedName>
    <definedName name="HOLIDAY">'[1]x-Lists'!$AP$2:$AP$10</definedName>
    <definedName name="HOMEDECOR">[3]!Table1[[#All],[DECORATIVE PILLOWS &amp; CHAIR PADS]]</definedName>
    <definedName name="HOMEDECORSIZE">[3]!Table1[[#All],[UNKOWN]]</definedName>
    <definedName name="HOMEDECORTICKETTYPE">[3]!Table1[[#All],[LARGE GUM]]</definedName>
    <definedName name="JARCANDLES">#REF!</definedName>
    <definedName name="JARS">#REF!</definedName>
    <definedName name="KD">[5]Sheet1!$DS$2:$DS$2</definedName>
    <definedName name="KIDSBEDDINGA1">[3]!Table1[[#All],[STANDARD]]</definedName>
    <definedName name="KIDSBEDDINGS">[3]!Table1[[#All],[COORDINATING PILLOWS]]</definedName>
    <definedName name="LicensedProduct_Range">#N/A</definedName>
    <definedName name="LIFESTYLE">'[1]x-Lists'!$T$2:$T$5</definedName>
    <definedName name="LOCALIZATION__PRICEPOINT">'[1]x-Lists'!$Z$2:$Z$5</definedName>
    <definedName name="loctype">'[2]other data'!$BN$2:$BN$6</definedName>
    <definedName name="M">[5]Sheet1!$EA$2:$EA$3</definedName>
    <definedName name="MATERIAL">'[1]x-Lists'!$AE$2:$AE$83</definedName>
    <definedName name="MELTS">#REF!</definedName>
    <definedName name="NOPE">[3]!Table1[[#All],[BEDDING]]</definedName>
    <definedName name="NOTHING">[3]!Table1[[#Headers],[DECORATIVE PILLOWS &amp; CHAIR PADS]]</definedName>
    <definedName name="NOVELTYCANDLES\">#REF!</definedName>
    <definedName name="Office">'[4]Hardline Drop down'!$C$5:$C$21</definedName>
    <definedName name="ORDERTYPE">'[2]other data'!$AN$2:$AN$6</definedName>
    <definedName name="OTB">'[2]other data'!$R$2:$R$14</definedName>
    <definedName name="OTHERCANDLES">#REF!</definedName>
    <definedName name="PACK">[5]Sheet1!$EE$2:$EE$3</definedName>
    <definedName name="PACK_SET">'[1]x-Lists'!$AO$2:$AO$34</definedName>
    <definedName name="PATTERN">'[1]x-Lists'!$AF$2:$AF$49</definedName>
    <definedName name="PAYMENTTERMS">'[1]x-imports'!$E$2:$E$3</definedName>
    <definedName name="PICTUREFRAMESPHOTOALBUMS">[3]!Table1[[#All],[VALENCES]]</definedName>
    <definedName name="PICTUREFRAMESPHOTOALBUMSA1">[3]!Table1[[#All],[NOT USED]]</definedName>
    <definedName name="PICTUREFRAMESPHOTOALBUMSA2">#REF!</definedName>
    <definedName name="PICTUREFRAMESPHOTOALBUMSSILHOUETTE">[3]!Table1[[#All],[COORDINATING PILLOWS]]</definedName>
    <definedName name="PILLARCANDLES">#REF!</definedName>
    <definedName name="PILLOWSHAMSA1">[3]!Table1[[#All],[CAL KING]]</definedName>
    <definedName name="PILLOWSHAMSS">[3]!Table1[[#All],[STD SHAM]]</definedName>
    <definedName name="PITCTUREFRAMESPHOTOALBUMS">[3]!Table1[[#All],[VALENCES]]</definedName>
    <definedName name="PkgFormat">#N/A</definedName>
    <definedName name="PO_BUY_TYPE">'[1]x-Lists'!$W$2:$W$5</definedName>
    <definedName name="po_type">'[2]other data'!$AU$2:$AU$11</definedName>
    <definedName name="POOP">#REF!</definedName>
    <definedName name="PORT_IFF">[8]a!$A$10:$B$35</definedName>
    <definedName name="POTPOURRI">#REF!</definedName>
    <definedName name="POtype">#REF!</definedName>
    <definedName name="Preticketed_Range">#N/A</definedName>
    <definedName name="Prints">#REF!</definedName>
    <definedName name="QSFOB">[9]Q1!$C$38</definedName>
    <definedName name="QUEUING">'[1]x-Lists'!$P$2</definedName>
    <definedName name="QUEUING_ITEMS">'[1]x-Lists'!$Y$2:$Y$50</definedName>
    <definedName name="QUILTSANDCOVERLETSA1">[3]!Table1[[#All],[KING / CAL KING]]</definedName>
    <definedName name="QUILTSANDCOVERLETSS">[3]!Table1[[#All],[QUILT]]</definedName>
    <definedName name="retailAK_O_YN_Range">#N/A</definedName>
    <definedName name="retailCA_O_YN_Range">#N/A</definedName>
    <definedName name="retailHA_O_YN_Range">#N/A</definedName>
    <definedName name="retailPR_O_YN_Range">#N/A</definedName>
    <definedName name="retailUS_O_YN_Range">#N/A</definedName>
    <definedName name="runnum">'[2]other data'!$BI$2:$BI$18</definedName>
    <definedName name="saetwe">[10]Mapping!$D$2:$D$53</definedName>
    <definedName name="scalenum">'[2]other data'!$BG$2:$BG$18</definedName>
    <definedName name="SCORECARD">'[1]x-Lists'!$E$2:$E$5</definedName>
    <definedName name="SEASON">'[1]x-Lists'!$L$2:$L$6</definedName>
    <definedName name="SellUnits_Range">#N/A</definedName>
    <definedName name="SHAPE">'[1]x-Lists'!$AK$2:$AK$10</definedName>
    <definedName name="SHEETSA1">[3]!Table1[[#All],[KING PC]]</definedName>
    <definedName name="SHEETSS">[3]!Table1[[#All],[BEDDING SETS]]</definedName>
    <definedName name="SHIPTO">'[1]x-Lists'!$B$2:$B$6</definedName>
    <definedName name="SIZE">'[1]x-Lists'!$AL$2:$AL$66</definedName>
    <definedName name="size1">#REF!</definedName>
    <definedName name="size1a">#REF!</definedName>
    <definedName name="SPECIAL">[2]comments!$B$3:$B$54</definedName>
    <definedName name="SPECIAL_PROCESSING">'[1]x-Lists'!$R$2:$R$15</definedName>
    <definedName name="ssn_code">'[2]other data'!$AQ$2:$AQ$110</definedName>
    <definedName name="ssn_phase">'[2]other data'!$AS$2:$AS$83</definedName>
    <definedName name="suggestedMessage_Range">#N/A</definedName>
    <definedName name="SUPPLIER">'[2]vendor info'!$A$4:$A$400</definedName>
    <definedName name="TBJ">'[2]other data'!$AK$2:$AK$10</definedName>
    <definedName name="TERMS">'[2]other data'!$P$2:$P$7</definedName>
    <definedName name="TESTING">'[1]x-Lists'!$AV$2:$AV$3</definedName>
    <definedName name="TEXTILE_ITEM">'[1]x-Lists'!$AG$2:$AG$62</definedName>
    <definedName name="THEME">'[1]x-Lists'!$AS$2:$AS$14</definedName>
    <definedName name="THREAD_COUNT">'[1]x-Lists'!$AN$2:$AN$27</definedName>
    <definedName name="THROWPILLOWSA1">[3]!Table1[[#All],[NOT USED]]</definedName>
    <definedName name="THROWPILLOWSS">[3]!Table1[[#All],[DEC PILLOW ]]</definedName>
    <definedName name="THROWSPILLOWSA1">[3]!Table1[[#All],[NOT USED]]</definedName>
    <definedName name="TICKET">[2]tickets!$B$3:$B$27</definedName>
    <definedName name="ticket2">[2]tickets!$G$3:$G$27</definedName>
    <definedName name="TICKETTYPE">'[1]x-Lists'!$N$2:$N$8</definedName>
    <definedName name="TransitCalendar">#REF!</definedName>
    <definedName name="TransitOTBWeeks">#REF!</definedName>
    <definedName name="TREATMENT">'[1]x-Lists'!$AT$2:$AT$28</definedName>
    <definedName name="UDA3A">'[2]other data'!$AY$2:$AY$4</definedName>
    <definedName name="UDA3B">'[2]other data'!$AZ$2:$AZ$6</definedName>
    <definedName name="UNIT">[5]Sheet1!$EF$2:$EF$3</definedName>
    <definedName name="upc">'[2]other data'!$AH$2:$AH$10</definedName>
    <definedName name="UPC1A">'[2]other data'!$BD$2:$BD$5</definedName>
    <definedName name="UPC2A">'[2]other data'!$BF$2:$BF$5</definedName>
    <definedName name="Upload">'[4]Hardline Drop down'!$E$5</definedName>
    <definedName name="VALENCESA1">[3]!Table1[[#All],[PANEL]]</definedName>
    <definedName name="VALENCESS">[3]!Table1[[#All],[N/A]]</definedName>
    <definedName name="VASE">#REF!</definedName>
    <definedName name="VendorType">'[4]Hardline Drop down'!$F$5:$F$8</definedName>
    <definedName name="VOTIVETEALIGHTCANDLES">#REF!</definedName>
    <definedName name="WALLDECOR">[3]!Table1[VALENCES]</definedName>
    <definedName name="WALLDECORA1">#REF!</definedName>
    <definedName name="WALLDECORA2">#REF!</definedName>
    <definedName name="WALLDECORSILHOUETTE">[3]!Table1[[#All],[BEDDING SETS]]</definedName>
    <definedName name="WAREHOUSE">'[2]other data'!$BL$2:$BL$24</definedName>
    <definedName name="WAXMELTSTARTS">#REF!</definedName>
    <definedName name="WAXMELTWARMERS">#REF!</definedName>
    <definedName name="WEB_SIZE_CHART">'[1]x-Lists'!$X$2:$X$46</definedName>
    <definedName name="WINDOWTREATMENTS">[3]!Table1[[#All],[VALENCES]]</definedName>
    <definedName name="wood">[5]Sheet1!$EG$2:$EG$3</definedName>
    <definedName name="WREATH">#REF!</definedName>
    <definedName name="YESNO">'[1]x-Lists'!$D$2:$D$3</definedName>
    <definedName name="YNE">'[2]other data'!$BB$2:$BB$5</definedName>
    <definedName name="YNES">'[2]other data'!$BR$2:$BR$6</definedName>
    <definedName name="阿萨德股份">[10]Mapping!$AN$2:$AN$9</definedName>
    <definedName name="先说说">[11]Mapping!$D$2:$D$53</definedName>
    <definedName name="正确">[12]Sheet1!$EA$2:$EA$3</definedName>
  </definedNames>
  <calcPr calcId="191029" iterate="1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Z4" i="5" l="1"/>
  <c r="AS4" i="5"/>
  <c r="AP4" i="5"/>
  <c r="AO4" i="5"/>
  <c r="AM4" i="5"/>
  <c r="AK4" i="5"/>
  <c r="AB4" i="5"/>
  <c r="AZ3" i="5"/>
  <c r="AS3" i="5"/>
  <c r="AP3" i="5"/>
  <c r="AO3" i="5"/>
  <c r="AM3" i="5"/>
  <c r="AK3" i="5"/>
  <c r="AB3" i="5"/>
  <c r="AZ2" i="5"/>
  <c r="AS2" i="5"/>
  <c r="AP2" i="5"/>
  <c r="AO2" i="5"/>
  <c r="AM2" i="5"/>
  <c r="AK2" i="5"/>
  <c r="AB2" i="5"/>
  <c r="AC4" i="5" l="1"/>
  <c r="AE4" i="5" s="1"/>
  <c r="AC2" i="5"/>
  <c r="AE2" i="5" s="1"/>
  <c r="AT4" i="5"/>
  <c r="AT3" i="5"/>
  <c r="AC3" i="5"/>
  <c r="AE3" i="5" s="1"/>
  <c r="AT2" i="5"/>
  <c r="AH2" i="5" l="1"/>
  <c r="AH4" i="5"/>
  <c r="AH3" i="5"/>
  <c r="AI3" i="5" l="1"/>
  <c r="AU3" i="5" s="1"/>
  <c r="AV3" i="5" s="1"/>
  <c r="AI2" i="5"/>
  <c r="AU2" i="5" s="1"/>
  <c r="AV2" i="5" s="1"/>
  <c r="AI4" i="5"/>
  <c r="AU4" i="5" s="1"/>
  <c r="AV4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S1" authorId="0" shapeId="0" xr:uid="{00000000-0006-0000-0100-000001000000}">
      <text>
        <r>
          <rPr>
            <sz val="11"/>
            <rFont val="Calibri"/>
            <family val="2"/>
          </rPr>
          <t>[China RMB Cost]/[Exchange Rate]</t>
        </r>
      </text>
    </comment>
    <comment ref="AB1" authorId="0" shapeId="0" xr:uid="{00000000-0006-0000-0100-000002000000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C1" authorId="0" shapeId="0" xr:uid="{00000000-0006-0000-0100-000003000000}">
      <text>
        <r>
          <rPr>
            <sz val="11"/>
            <rFont val="Calibri"/>
            <family val="2"/>
          </rPr>
          <t>65/[Cubic Meter per Carton]*[Case Pack]</t>
        </r>
      </text>
    </comment>
    <comment ref="AE1" authorId="0" shapeId="0" xr:uid="{00000000-0006-0000-0100-000004000000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H1" authorId="0" shapeId="0" xr:uid="{00000000-0006-0000-0100-000005000000}">
      <text>
        <r>
          <rPr>
            <sz val="11"/>
            <rFont val="Calibri"/>
            <family val="2"/>
          </rPr>
          <t>[FOB Cost $ (Value)]*[Duty Rate]</t>
        </r>
      </text>
    </comment>
    <comment ref="AI1" authorId="0" shapeId="0" xr:uid="{00000000-0006-0000-0100-000006000000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K1" authorId="0" shapeId="0" xr:uid="{00000000-0006-0000-0100-000007000000}">
      <text>
        <r>
          <rPr>
            <sz val="11"/>
            <rFont val="Calibri"/>
            <family val="2"/>
          </rPr>
          <t>[JLA FOB CA/GA Price Quote (Formula)]*[DA %]</t>
        </r>
      </text>
    </comment>
    <comment ref="AM1" authorId="0" shapeId="0" xr:uid="{00000000-0006-0000-0100-000008000000}">
      <text>
        <r>
          <rPr>
            <sz val="11"/>
            <rFont val="Calibri"/>
            <family val="2"/>
          </rPr>
          <t>[JLA FOB CA/GA Price Quote (Formula)]*[General Load %]</t>
        </r>
      </text>
    </comment>
    <comment ref="AO1" authorId="0" shapeId="0" xr:uid="{00000000-0006-0000-0100-000009000000}">
      <text>
        <r>
          <rPr>
            <sz val="11"/>
            <rFont val="Calibri"/>
            <family val="2"/>
          </rPr>
          <t>[JLA FOB CA/GA Price Quote (Formula)]*[Warehouse Charge %]</t>
        </r>
      </text>
    </comment>
    <comment ref="AP1" authorId="0" shapeId="0" xr:uid="{00000000-0006-0000-0100-00000A000000}">
      <text>
        <r>
          <rPr>
            <sz val="11"/>
            <rFont val="Calibri"/>
            <family val="2"/>
          </rPr>
          <t>IF(([DSV Cost]-[JLA FOB CA/GA Price Quote (Formula)])&lt;2.5,2.5-([DSV Cost]-[JLA FOB CA/GA Price Quote (Formula)]),0)</t>
        </r>
      </text>
    </comment>
    <comment ref="AS1" authorId="0" shapeId="0" xr:uid="{00000000-0006-0000-0100-00000B000000}">
      <text>
        <r>
          <rPr>
            <sz val="11"/>
            <rFont val="Calibri"/>
            <family val="2"/>
          </rPr>
          <t>[JLA FOB CA/GA Price Quote (Formula)]*[Load 1 %]</t>
        </r>
      </text>
    </comment>
    <comment ref="AT1" authorId="0" shapeId="0" xr:uid="{00000000-0006-0000-0100-00000C000000}">
      <text>
        <r>
          <rPr>
            <sz val="11"/>
            <rFont val="Calibri"/>
            <family val="2"/>
          </rPr>
          <t>[DA $]+[General Load $]+[Warehouse Charge $]+[Dropship Charge]+[Load 1 $]</t>
        </r>
      </text>
    </comment>
    <comment ref="AU1" authorId="0" shapeId="0" xr:uid="{00000000-0006-0000-0100-00000D000000}">
      <text>
        <r>
          <rPr>
            <sz val="11"/>
            <rFont val="Calibri"/>
            <family val="2"/>
          </rPr>
          <t>[LDP Cost $]+[Total Load $]</t>
        </r>
      </text>
    </comment>
    <comment ref="AV1" authorId="0" shapeId="0" xr:uid="{00000000-0006-0000-0100-00000E000000}">
      <text>
        <r>
          <rPr>
            <sz val="11"/>
            <rFont val="Calibri"/>
            <family val="2"/>
          </rPr>
          <t>([JLA FOB CA/GA Price Quote (Formula)]-[LDP Cost with Load $])/[JLA FOB CA/GA Price Quote (Formula)]</t>
        </r>
      </text>
    </comment>
    <comment ref="AW1" authorId="0" shapeId="0" xr:uid="{00000000-0006-0000-0100-00000F000000}">
      <text>
        <r>
          <rPr>
            <sz val="11"/>
            <rFont val="Calibri"/>
            <family val="2"/>
          </rPr>
          <t>[DSV Cost]/1.05</t>
        </r>
      </text>
    </comment>
    <comment ref="AX1" authorId="0" shapeId="0" xr:uid="{00000000-0006-0000-0100-000010000000}">
      <text>
        <r>
          <rPr>
            <sz val="11"/>
            <rFont val="Calibri"/>
            <family val="2"/>
          </rPr>
          <t>[Suggested Retail Price]*(1-[Retailer Markup])</t>
        </r>
      </text>
    </comment>
  </commentList>
</comments>
</file>

<file path=xl/sharedStrings.xml><?xml version="1.0" encoding="utf-8"?>
<sst xmlns="http://schemas.openxmlformats.org/spreadsheetml/2006/main" count="95" uniqueCount="73">
  <si>
    <t>Royce</t>
  </si>
  <si>
    <t>Brand</t>
  </si>
  <si>
    <t>Madison Park</t>
  </si>
  <si>
    <t>Licensor</t>
  </si>
  <si>
    <t>COMFORTER (SET)</t>
  </si>
  <si>
    <t>Line No.</t>
  </si>
  <si>
    <t>Photo</t>
  </si>
  <si>
    <t>VIN/Art No.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</si>
  <si>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</si>
  <si>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</si>
  <si>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</si>
  <si>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</si>
  <si>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</si>
  <si>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</si>
  <si>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</si>
  <si>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</si>
  <si>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Item No.</t>
  </si>
  <si>
    <t>UPC</t>
  </si>
  <si>
    <t>Unit of Measure</t>
  </si>
  <si>
    <t>China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</si>
  <si>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</si>
  <si>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</si>
  <si>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</si>
  <si>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</si>
  <si>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</si>
  <si>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</si>
  <si>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</si>
  <si>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</si>
  <si>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</si>
  <si>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</si>
  <si>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</si>
  <si>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</si>
  <si>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</si>
  <si>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</si>
  <si>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</si>
  <si>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</si>
  <si>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</si>
  <si>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</si>
  <si>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</si>
  <si>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</si>
  <si>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</si>
  <si>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</si>
  <si>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</si>
  <si>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</si>
  <si>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Dropship Charge</t>
  </si>
  <si>
    <t>Load 1</t>
  </si>
  <si>
    <t>Load 1 %</t>
  </si>
  <si>
    <t>Load 1 $</t>
  </si>
  <si>
    <t>Total Load $</t>
  </si>
  <si>
    <t>LDP Cost with Load $</t>
  </si>
  <si>
    <t>JLA LDP MU%</t>
  </si>
  <si>
    <t>JLA FOB CA/GA Price Quote (Formula)</t>
  </si>
  <si>
    <t>JLA price with drop ship charges</t>
  </si>
  <si>
    <t>Suggested Retail Price</t>
  </si>
  <si>
    <t>Initial Markup</t>
  </si>
  <si>
    <t>Initial Rollout Forecast</t>
  </si>
  <si>
    <t>100% polyester jacquard 10 Piece Comforter Set</t>
  </si>
  <si>
    <t>10 Piece  Comforter Set</t>
  </si>
  <si>
    <t>Comforter/Sham: 100%polyester jacquard face and 95gsm microfiber back.
Comforter Fill: 270gsm polyester fill. 
Dec Pillow: 100%polyester cover, poly fill.                                        Bedskirt: 100%polyester                                                                  Quilt/Quilted Sham: 85gsm microfiber solid face and back, 150gsm poly fill</t>
  </si>
  <si>
    <t>Face: 100%polyester jacquard 
Back: 100%polyester microfiber</t>
  </si>
  <si>
    <t>Navy</t>
  </si>
  <si>
    <t>Set</t>
  </si>
  <si>
    <t>Compressed/Knocked Down</t>
  </si>
  <si>
    <t>9404.40.9022</t>
  </si>
  <si>
    <t>Nocturne-7pc comforter</t>
  </si>
  <si>
    <r>
      <rPr>
        <sz val="11"/>
        <color theme="1"/>
        <rFont val="宋体"/>
        <family val="3"/>
        <charset val="134"/>
      </rPr>
      <t>正面绒布提花：</t>
    </r>
    <r>
      <rPr>
        <sz val="11"/>
        <color theme="1"/>
        <rFont val="Arial"/>
        <family val="2"/>
      </rPr>
      <t xml:space="preserve">                   280cm-18.4</t>
    </r>
    <r>
      <rPr>
        <sz val="11"/>
        <color theme="1"/>
        <rFont val="宋体"/>
        <family val="3"/>
        <charset val="134"/>
      </rPr>
      <t>元/</t>
    </r>
    <r>
      <rPr>
        <sz val="11"/>
        <color theme="1"/>
        <rFont val="Arial"/>
        <family val="2"/>
      </rPr>
      <t xml:space="preserve">m               </t>
    </r>
    <r>
      <rPr>
        <sz val="11"/>
        <color theme="1"/>
        <rFont val="Arial"/>
        <family val="2"/>
      </rPr>
      <t xml:space="preserve"> 310gsm</t>
    </r>
  </si>
  <si>
    <t>靠垫按10元/只预估</t>
  </si>
  <si>
    <t>压缩，彩盒包装</t>
  </si>
  <si>
    <t>一套/箱</t>
  </si>
  <si>
    <t>17*13*9"/10"</t>
  </si>
  <si>
    <t>Queen
1 Comforter 90"W x 90"L
2 Standard Shams 20"W x 26"L(2)
1 Bedskirt 60"W x 80"L + 15"D
1 Decorative Pillow 18"W x 18"L
1 Decorative Pillow 16"W x 16"L
1 Decorative Pillow 12"W x 18"L
1 Quilt 90"W x 96"L
2 Quilted Shams 20"W x 26"L(2)</t>
    <phoneticPr fontId="6" type="noConversion"/>
  </si>
  <si>
    <t>King
1 Comforter 104"W x 92"L
2 King Shams 20"W x 36"L(2)
1 Bedskirt 78"W x 80"L + 15"D
1 Decorative Pillow 18"W x 18"L
1 Decorative Pillow 16"W x 16"L
1 Decorative Pillow 12"W x 18"L
1 Quilt 106"W x 96"L
2 Quilted Shams 20"W x 36"L(2)</t>
    <phoneticPr fontId="6" type="noConversion"/>
  </si>
  <si>
    <t>Cal King
1 Comforter 104"W x 92"L
2 King Shams 20"W x 36"L(2)
1 Bedskirt 72"W x 84"L + 15"D
1 Decorative Pillow 18"W x 18"L
1 Decorative Pillow 16"W x 16"L
1 Decorative Pillow 12"W x 18"L
1 Quilt 106"W x 96"L
2 Quilted Shams 20"W x 36"L(2)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</si>
</sst>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&quot;$&quot;#,##0.00_);[Red]\(&quot;$&quot;#,##0.00\)"/>
    <numFmt numFmtId="177" formatCode="0.000"/>
    <numFmt numFmtId="178" formatCode="0.0"/>
    <numFmt numFmtId="179" formatCode="[$¥-478]#,##0.00"/>
    <numFmt numFmtId="181" formatCode="_(&quot;$&quot;* #,##0.00_);_(&quot;$&quot;* \(#,##0.00\);_(&quot;$&quot;* &quot;-&quot;??_);_(@_)"/>
    <numFmt numFmtId="182" formatCode="&quot;$&quot;#,##0.00"/>
  </numFmts>
  <fonts count="14">
    <font>
      <sz val="11"/>
      <name val="Calibri"/>
      <charset val="134"/>
    </font>
    <font>
      <sz val="11"/>
      <color theme="1"/>
      <name val="等线"/>
      <charset val="134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宋体"/>
      <charset val="134"/>
    </font>
    <font>
      <sz val="11"/>
      <name val="宋体"/>
      <charset val="134"/>
    </font>
    <font>
      <sz val="9"/>
      <name val="Calibri"/>
      <family val="2"/>
    </font>
    <font>
      <b/>
      <sz val="11"/>
      <name val="Calibri"/>
      <family val="2"/>
    </font>
    <font>
      <sz val="10"/>
      <name val="Arial"/>
      <family val="2"/>
    </font>
    <font>
      <b/>
      <i/>
      <sz val="11"/>
      <name val="Calibri"/>
      <family val="2"/>
    </font>
    <font>
      <sz val="11"/>
      <color rgb="FFFF0000"/>
      <name val="Calibri"/>
      <family val="2"/>
    </font>
    <font>
      <b/>
      <sz val="10"/>
      <color indexed="12"/>
      <name val="Arial"/>
      <family val="2"/>
    </font>
    <font>
      <sz val="11"/>
      <name val="Calibri"/>
      <family val="2"/>
    </font>
    <font>
      <sz val="11"/>
      <color theme="1"/>
      <name val="宋体"/>
      <family val="3"/>
      <charset val="134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89013336588644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3">
    <xf numFmtId="0" fontId="0" fillId="0" borderId="0"/>
    <xf numFmtId="0" fontId="1" fillId="0" borderId="0"/>
    <xf numFmtId="0" fontId="8" fillId="0" borderId="0"/>
    <xf numFmtId="0" fontId="1" fillId="0" borderId="0">
      <alignment vertical="center"/>
    </xf>
    <xf numFmtId="0" fontId="8" fillId="0" borderId="0"/>
    <xf numFmtId="9" fontId="1" fillId="0" borderId="0" applyFont="0" applyFill="0" applyBorder="0" applyAlignment="0" applyProtection="0">
      <alignment vertical="center"/>
    </xf>
    <xf numFmtId="181" fontId="12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9" fontId="12" fillId="0" borderId="0" applyFont="0" applyFill="0" applyBorder="0" applyAlignment="0" applyProtection="0"/>
    <xf numFmtId="0" fontId="12" fillId="0" borderId="0"/>
    <xf numFmtId="0" fontId="8" fillId="0" borderId="0"/>
  </cellStyleXfs>
  <cellXfs count="65">
    <xf numFmtId="0" fontId="0" fillId="0" borderId="0" xfId="0"/>
    <xf numFmtId="0" fontId="1" fillId="0" borderId="0" xfId="3">
      <alignment vertical="center"/>
    </xf>
    <xf numFmtId="0" fontId="2" fillId="0" borderId="1" xfId="3" applyFont="1" applyBorder="1" applyAlignment="1">
      <alignment horizontal="center" vertical="center"/>
    </xf>
    <xf numFmtId="0" fontId="2" fillId="0" borderId="2" xfId="3" applyFont="1" applyBorder="1" applyAlignment="1">
      <alignment horizontal="center" vertical="center" wrapText="1"/>
    </xf>
    <xf numFmtId="0" fontId="3" fillId="0" borderId="1" xfId="3" applyFont="1" applyBorder="1" applyAlignment="1">
      <alignment horizontal="right"/>
    </xf>
    <xf numFmtId="0" fontId="3" fillId="0" borderId="1" xfId="3" applyFont="1" applyBorder="1" applyAlignment="1">
      <alignment horizontal="left" vertical="center" wrapText="1"/>
    </xf>
    <xf numFmtId="0" fontId="4" fillId="0" borderId="1" xfId="3" applyFont="1" applyBorder="1" applyAlignment="1">
      <alignment horizontal="left" vertical="center" wrapText="1"/>
    </xf>
    <xf numFmtId="0" fontId="5" fillId="0" borderId="1" xfId="3" applyFont="1" applyBorder="1" applyAlignment="1">
      <alignment vertical="center" wrapText="1"/>
    </xf>
    <xf numFmtId="0" fontId="5" fillId="0" borderId="1" xfId="3" applyFont="1" applyBorder="1" applyAlignment="1">
      <alignment horizontal="center" vertical="center" wrapText="1"/>
    </xf>
    <xf numFmtId="0" fontId="12" fillId="0" borderId="1" xfId="11" applyBorder="1" applyAlignment="1">
      <alignment horizontal="left" wrapText="1"/>
    </xf>
    <xf numFmtId="0" fontId="12" fillId="0" borderId="0" xfId="11" applyAlignment="1">
      <alignment horizontal="center" wrapText="1"/>
    </xf>
    <xf numFmtId="0" fontId="12" fillId="0" borderId="0" xfId="11" applyAlignment="1">
      <alignment wrapText="1"/>
    </xf>
    <xf numFmtId="179" fontId="12" fillId="0" borderId="0" xfId="11" applyNumberFormat="1" applyAlignment="1">
      <alignment wrapText="1"/>
    </xf>
    <xf numFmtId="2" fontId="12" fillId="0" borderId="0" xfId="11" applyNumberFormat="1" applyAlignment="1">
      <alignment wrapText="1"/>
    </xf>
    <xf numFmtId="182" fontId="12" fillId="0" borderId="0" xfId="11" applyNumberFormat="1" applyAlignment="1">
      <alignment wrapText="1"/>
    </xf>
    <xf numFmtId="178" fontId="12" fillId="0" borderId="0" xfId="11" applyNumberFormat="1" applyAlignment="1">
      <alignment wrapText="1"/>
    </xf>
    <xf numFmtId="1" fontId="12" fillId="0" borderId="0" xfId="11" applyNumberFormat="1" applyAlignment="1">
      <alignment wrapText="1"/>
    </xf>
    <xf numFmtId="177" fontId="12" fillId="0" borderId="0" xfId="11" applyNumberFormat="1" applyAlignment="1">
      <alignment wrapText="1"/>
    </xf>
    <xf numFmtId="10" fontId="12" fillId="0" borderId="0" xfId="11" applyNumberFormat="1" applyAlignment="1">
      <alignment wrapText="1"/>
    </xf>
    <xf numFmtId="0" fontId="7" fillId="0" borderId="1" xfId="11" applyFont="1" applyBorder="1" applyAlignment="1">
      <alignment horizontal="center" wrapText="1"/>
    </xf>
    <xf numFmtId="0" fontId="7" fillId="3" borderId="1" xfId="11" applyFont="1" applyFill="1" applyBorder="1" applyAlignment="1">
      <alignment horizontal="center" wrapText="1"/>
    </xf>
    <xf numFmtId="0" fontId="9" fillId="3" borderId="1" xfId="11" applyFont="1" applyFill="1" applyBorder="1" applyAlignment="1">
      <alignment horizontal="center" wrapText="1"/>
    </xf>
    <xf numFmtId="0" fontId="12" fillId="0" borderId="1" xfId="11" applyBorder="1" applyAlignment="1">
      <alignment horizontal="center" wrapText="1"/>
    </xf>
    <xf numFmtId="0" fontId="10" fillId="4" borderId="1" xfId="11" applyFont="1" applyFill="1" applyBorder="1" applyAlignment="1">
      <alignment wrapText="1"/>
    </xf>
    <xf numFmtId="0" fontId="12" fillId="0" borderId="1" xfId="11" applyBorder="1" applyAlignment="1">
      <alignment wrapText="1"/>
    </xf>
    <xf numFmtId="0" fontId="9" fillId="5" borderId="1" xfId="11" applyFont="1" applyFill="1" applyBorder="1" applyAlignment="1">
      <alignment horizontal="center" wrapText="1"/>
    </xf>
    <xf numFmtId="0" fontId="7" fillId="5" borderId="1" xfId="11" applyFont="1" applyFill="1" applyBorder="1" applyAlignment="1">
      <alignment horizontal="center" wrapText="1"/>
    </xf>
    <xf numFmtId="0" fontId="12" fillId="0" borderId="1" xfId="11" applyBorder="1" applyAlignment="1">
      <alignment vertical="center" wrapText="1"/>
    </xf>
    <xf numFmtId="0" fontId="0" fillId="5" borderId="1" xfId="0" applyFill="1" applyBorder="1" applyAlignment="1">
      <alignment horizontal="left" wrapText="1"/>
    </xf>
    <xf numFmtId="2" fontId="7" fillId="6" borderId="1" xfId="11" applyNumberFormat="1" applyFont="1" applyFill="1" applyBorder="1" applyAlignment="1">
      <alignment horizontal="center" wrapText="1"/>
    </xf>
    <xf numFmtId="182" fontId="11" fillId="6" borderId="1" xfId="12" applyNumberFormat="1" applyFont="1" applyFill="1" applyBorder="1" applyAlignment="1">
      <alignment wrapText="1"/>
    </xf>
    <xf numFmtId="182" fontId="7" fillId="7" borderId="2" xfId="11" applyNumberFormat="1" applyFont="1" applyFill="1" applyBorder="1" applyAlignment="1">
      <alignment horizontal="center" wrapText="1"/>
    </xf>
    <xf numFmtId="179" fontId="12" fillId="0" borderId="1" xfId="11" applyNumberFormat="1" applyBorder="1" applyAlignment="1">
      <alignment wrapText="1"/>
    </xf>
    <xf numFmtId="2" fontId="12" fillId="0" borderId="1" xfId="11" applyNumberFormat="1" applyBorder="1" applyAlignment="1">
      <alignment wrapText="1"/>
    </xf>
    <xf numFmtId="182" fontId="0" fillId="8" borderId="1" xfId="6" applyNumberFormat="1" applyFont="1" applyFill="1" applyBorder="1" applyAlignment="1">
      <alignment wrapText="1"/>
    </xf>
    <xf numFmtId="182" fontId="12" fillId="0" borderId="2" xfId="11" applyNumberFormat="1" applyBorder="1" applyAlignment="1">
      <alignment wrapText="1"/>
    </xf>
    <xf numFmtId="182" fontId="7" fillId="6" borderId="1" xfId="11" applyNumberFormat="1" applyFont="1" applyFill="1" applyBorder="1" applyAlignment="1">
      <alignment horizontal="center" wrapText="1"/>
    </xf>
    <xf numFmtId="0" fontId="9" fillId="0" borderId="1" xfId="11" applyFont="1" applyBorder="1" applyAlignment="1">
      <alignment horizontal="center" wrapText="1"/>
    </xf>
    <xf numFmtId="178" fontId="7" fillId="0" borderId="1" xfId="11" applyNumberFormat="1" applyFont="1" applyBorder="1" applyAlignment="1">
      <alignment horizontal="center" wrapText="1"/>
    </xf>
    <xf numFmtId="182" fontId="12" fillId="0" borderId="1" xfId="11" applyNumberFormat="1" applyBorder="1" applyAlignment="1">
      <alignment wrapText="1"/>
    </xf>
    <xf numFmtId="178" fontId="12" fillId="0" borderId="1" xfId="11" applyNumberFormat="1" applyBorder="1" applyAlignment="1">
      <alignment wrapText="1"/>
    </xf>
    <xf numFmtId="2" fontId="7" fillId="0" borderId="1" xfId="11" applyNumberFormat="1" applyFont="1" applyBorder="1" applyAlignment="1">
      <alignment horizontal="center" wrapText="1"/>
    </xf>
    <xf numFmtId="1" fontId="7" fillId="0" borderId="1" xfId="11" applyNumberFormat="1" applyFont="1" applyBorder="1" applyAlignment="1">
      <alignment horizontal="center" wrapText="1"/>
    </xf>
    <xf numFmtId="177" fontId="11" fillId="0" borderId="1" xfId="12" applyNumberFormat="1" applyFont="1" applyBorder="1" applyAlignment="1">
      <alignment wrapText="1"/>
    </xf>
    <xf numFmtId="1" fontId="12" fillId="0" borderId="1" xfId="11" applyNumberFormat="1" applyBorder="1" applyAlignment="1">
      <alignment wrapText="1"/>
    </xf>
    <xf numFmtId="177" fontId="12" fillId="8" borderId="1" xfId="11" applyNumberFormat="1" applyFill="1" applyBorder="1" applyAlignment="1">
      <alignment wrapText="1"/>
    </xf>
    <xf numFmtId="1" fontId="11" fillId="0" borderId="1" xfId="12" applyNumberFormat="1" applyFont="1" applyBorder="1" applyAlignment="1">
      <alignment wrapText="1"/>
    </xf>
    <xf numFmtId="182" fontId="11" fillId="0" borderId="1" xfId="12" applyNumberFormat="1" applyFont="1" applyBorder="1" applyAlignment="1">
      <alignment wrapText="1"/>
    </xf>
    <xf numFmtId="1" fontId="12" fillId="8" borderId="1" xfId="11" applyNumberFormat="1" applyFill="1" applyBorder="1" applyAlignment="1">
      <alignment wrapText="1"/>
    </xf>
    <xf numFmtId="176" fontId="12" fillId="5" borderId="1" xfId="11" applyNumberFormat="1" applyFill="1" applyBorder="1" applyAlignment="1">
      <alignment wrapText="1"/>
    </xf>
    <xf numFmtId="182" fontId="12" fillId="8" borderId="1" xfId="11" applyNumberFormat="1" applyFill="1" applyBorder="1" applyAlignment="1">
      <alignment wrapText="1"/>
    </xf>
    <xf numFmtId="10" fontId="7" fillId="0" borderId="1" xfId="11" applyNumberFormat="1" applyFont="1" applyBorder="1" applyAlignment="1">
      <alignment horizontal="center" wrapText="1"/>
    </xf>
    <xf numFmtId="10" fontId="12" fillId="0" borderId="1" xfId="11" applyNumberFormat="1" applyBorder="1" applyAlignment="1">
      <alignment wrapText="1"/>
    </xf>
    <xf numFmtId="182" fontId="11" fillId="2" borderId="1" xfId="12" applyNumberFormat="1" applyFont="1" applyFill="1" applyBorder="1" applyAlignment="1">
      <alignment wrapText="1"/>
    </xf>
    <xf numFmtId="10" fontId="11" fillId="2" borderId="1" xfId="12" applyNumberFormat="1" applyFont="1" applyFill="1" applyBorder="1" applyAlignment="1">
      <alignment wrapText="1"/>
    </xf>
    <xf numFmtId="10" fontId="0" fillId="8" borderId="1" xfId="10" applyNumberFormat="1" applyFont="1" applyFill="1" applyBorder="1" applyAlignment="1">
      <alignment wrapText="1"/>
    </xf>
    <xf numFmtId="182" fontId="7" fillId="2" borderId="1" xfId="11" applyNumberFormat="1" applyFont="1" applyFill="1" applyBorder="1" applyAlignment="1">
      <alignment horizontal="center" wrapText="1"/>
    </xf>
    <xf numFmtId="10" fontId="7" fillId="2" borderId="1" xfId="11" applyNumberFormat="1" applyFont="1" applyFill="1" applyBorder="1" applyAlignment="1">
      <alignment horizontal="center" wrapText="1"/>
    </xf>
    <xf numFmtId="182" fontId="10" fillId="0" borderId="1" xfId="11" applyNumberFormat="1" applyFont="1" applyBorder="1" applyAlignment="1">
      <alignment horizontal="center" wrapText="1"/>
    </xf>
    <xf numFmtId="182" fontId="12" fillId="0" borderId="1" xfId="11" applyNumberFormat="1" applyBorder="1" applyAlignment="1">
      <alignment horizontal="right" wrapText="1"/>
    </xf>
    <xf numFmtId="9" fontId="12" fillId="0" borderId="1" xfId="11" applyNumberFormat="1" applyBorder="1" applyAlignment="1">
      <alignment wrapText="1"/>
    </xf>
    <xf numFmtId="10" fontId="0" fillId="0" borderId="0" xfId="5" applyNumberFormat="1" applyFont="1" applyFill="1" applyBorder="1" applyAlignment="1" applyProtection="1">
      <alignment wrapText="1"/>
    </xf>
    <xf numFmtId="0" fontId="12" fillId="0" borderId="3" xfId="11" applyBorder="1" applyAlignment="1">
      <alignment horizontal="center" wrapText="1"/>
    </xf>
    <xf numFmtId="0" fontId="12" fillId="0" borderId="4" xfId="11" applyBorder="1" applyAlignment="1">
      <alignment horizontal="center" wrapText="1"/>
    </xf>
    <xf numFmtId="0" fontId="12" fillId="0" borderId="5" xfId="11" applyBorder="1" applyAlignment="1">
      <alignment horizontal="center" wrapText="1"/>
    </xf>
  </cellXfs>
  <cellStyles count="13">
    <cellStyle name="Currency 2" xfId="6" xr:uid="{00000000-0005-0000-0000-000016000000}"/>
    <cellStyle name="Normal 2" xfId="11" xr:uid="{00000000-0005-0000-0000-000036000000}"/>
    <cellStyle name="Normal 2 18 2" xfId="12" xr:uid="{00000000-0005-0000-0000-000038000000}"/>
    <cellStyle name="Normal 3" xfId="8" xr:uid="{00000000-0005-0000-0000-000022000000}"/>
    <cellStyle name="Normal 33" xfId="1" xr:uid="{00000000-0005-0000-0000-000001000000}"/>
    <cellStyle name="Normal 53" xfId="3" xr:uid="{00000000-0005-0000-0000-000003000000}"/>
    <cellStyle name="Normal_Fashion Bedding Fall 2012 2" xfId="2" xr:uid="{00000000-0005-0000-0000-000002000000}"/>
    <cellStyle name="Percent 2" xfId="10" xr:uid="{00000000-0005-0000-0000-00002C000000}"/>
    <cellStyle name="Style 1" xfId="7" xr:uid="{00000000-0005-0000-0000-00001C000000}"/>
    <cellStyle name="百分比" xfId="5" builtinId="5"/>
    <cellStyle name="常规" xfId="0" builtinId="0"/>
    <cellStyle name="常规 8" xfId="9" xr:uid="{00000000-0005-0000-0000-000029000000}"/>
    <cellStyle name="样式 1 2" xfId="4" xr:uid="{00000000-0005-0000-0000-000004000000}"/>
  </cellStyles>
  <dxfs count="0"/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5" Type="http://schemas.openxmlformats.org/officeDocument/2006/relationships/externalLink" Target="externalLinks/externalLink3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8.xml"/><Relationship Id="rId19" Type="http://schemas.openxmlformats.org/officeDocument/2006/relationships/customXml" Target="../customXml/item1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75565</xdr:colOff>
      <xdr:row>1</xdr:row>
      <xdr:rowOff>819785</xdr:rowOff>
    </xdr:from>
    <xdr:to>
      <xdr:col>1</xdr:col>
      <xdr:colOff>864235</xdr:colOff>
      <xdr:row>2</xdr:row>
      <xdr:rowOff>1193165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41120" y="1983105"/>
          <a:ext cx="788670" cy="20942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903605</xdr:colOff>
      <xdr:row>1</xdr:row>
      <xdr:rowOff>1062990</xdr:rowOff>
    </xdr:from>
    <xdr:to>
      <xdr:col>2</xdr:col>
      <xdr:colOff>4445</xdr:colOff>
      <xdr:row>2</xdr:row>
      <xdr:rowOff>834390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169160" y="2226310"/>
          <a:ext cx="2101215" cy="14890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236284</xdr:colOff>
      <xdr:row>4</xdr:row>
      <xdr:rowOff>57150</xdr:rowOff>
    </xdr:from>
    <xdr:to>
      <xdr:col>2</xdr:col>
      <xdr:colOff>1130299</xdr:colOff>
      <xdr:row>4</xdr:row>
      <xdr:rowOff>1467224</xdr:rowOff>
    </xdr:to>
    <xdr:pic>
      <xdr:nvPicPr>
        <xdr:cNvPr id="2" name="图片 2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/>
        <a:stretch>
          <a:fillRect/>
        </a:stretch>
      </xdr:blipFill>
      <xdr:spPr>
        <a:xfrm>
          <a:off x="1699260" y="768350"/>
          <a:ext cx="893445" cy="14097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Lululin/Desktop/Ecom%20Adult/Nocturne/Users/Lululin/Library/Containers/com.microsoft.Outlook/Data/tmp/Outlook%20Temp/Users/Lululin/Desktop/S:/Kristina%20Lance-Bedding/MYTEX/POS%202015/MYTEX%20FEB-MAR%20IMPORTS.xlsx" TargetMode="External"/><Relationship Id="rId1" Type="http://schemas.openxmlformats.org/officeDocument/2006/relationships/externalLinkPath" Target="/Users/Lululin/Desktop/Ecom%20Adult/Nocturne/Users/Lululin/Library/Containers/com.microsoft.Outlook/Data/tmp/Outlook%20Temp/Users/Lululin/Desktop/S:/Kristina%20Lance-Bedding/MYTEX/POS%202015/MYTEX%20FEB-MAR%20IMPORTS.xlsx" TargetMode="External"/></Relationships>
</file>

<file path=xl/externalLinks/_rels/externalLink10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Lululin/Desktop/Ecom%20Adult/Nocturne/Users/Lululin/Library/Containers/com.microsoft.Outlook/Data/tmp/Outlook%20Temp/Users/Lululin/Desktop/192.168.20.8/Documents%20and%20Settings/zhangqing/&#26700;&#38754;/BBB/item%20set%20up/Final/BBB_Bombay_Cambay_Item%20Set%20Up_20111021.XLS" TargetMode="External"/><Relationship Id="rId2" Type="http://schemas.microsoft.com/office/2019/04/relationships/externalLinkLongPath" Target="/Users/Lululin/Desktop/Ecom%20Adult/Nocturne/Users/Lululin/Library/Containers/com.microsoft.Outlook/Data/tmp/Outlook%20Temp/Users/Lululin/Desktop/192.168.20.8/Documents%20and%20Settings/zhangqing/&#26700;&#38754;/BBB/item%20set%20up/Final/BBB_Bombay_Cambay_Item%20Set%20Up_20111021.XLS?216CA64E" TargetMode="External"/><Relationship Id="rId1" Type="http://schemas.openxmlformats.org/officeDocument/2006/relationships/externalLinkPath" Target="file:///\\216CA64E\BBB_Bombay_Cambay_Item%20Set%20Up_20111021.XLS" TargetMode="External"/></Relationships>
</file>

<file path=xl/externalLinks/_rels/externalLink1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Lululin/Desktop/Ecom%20Adult/Nocturne/Users/Lululin/Library/Containers/com.microsoft.Outlook/Data/tmp/Outlook%20Temp/Users/Lululin/Desktop/D:/Documents%20and%20Settings/zhangqing/&#26700;&#38754;/BBB/item%20set%20up/Final/BBB_Bombay_Cambay_Item%20Set%20Up_20111021.XLS" TargetMode="External"/><Relationship Id="rId2" Type="http://schemas.microsoft.com/office/2019/04/relationships/externalLinkLongPath" Target="/Users/Lululin/Desktop/Ecom%20Adult/Nocturne/Users/Lululin/Library/Containers/com.microsoft.Outlook/Data/tmp/Outlook%20Temp/Users/Lululin/Desktop/D:/Documents%20and%20Settings/zhangqing/&#26700;&#38754;/BBB/item%20set%20up/Final/BBB_Bombay_Cambay_Item%20Set%20Up_20111021.XLS?9D407354" TargetMode="External"/><Relationship Id="rId1" Type="http://schemas.openxmlformats.org/officeDocument/2006/relationships/externalLinkPath" Target="file:///\\9D407354\BBB_Bombay_Cambay_Item%20Set%20Up_20111021.XLS" TargetMode="External"/></Relationships>
</file>

<file path=xl/externalLinks/_rels/externalLink1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Lululin/Desktop/Ecom%20Adult/Nocturne/Users/Lululin/Library/Containers/com.microsoft.Outlook/Data/tmp/Outlook%20Temp/Users/Lululin/Desktop/192.168.20.8/joyce/customer/CS/CS%20stock%20list(ET)-081030.xls" TargetMode="External"/><Relationship Id="rId1" Type="http://schemas.openxmlformats.org/officeDocument/2006/relationships/externalLinkPath" Target="/Users/Lululin/Desktop/Ecom%20Adult/Nocturne/Users/Lululin/Library/Containers/com.microsoft.Outlook/Data/tmp/Outlook%20Temp/Users/Lululin/Desktop/192.168.20.8/joyce/customer/CS/CS%20stock%20list(ET)-081030.xls" TargetMode="External"/></Relationships>
</file>

<file path=xl/externalLinks/_rels/externalLink2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Lululin/Desktop/Ecom%20Adult/Nocturne/C:/Users/Lululin/Library/Containers/com.microsoft.Outlook/Data/tmp/Outlook%20Temp/Users/Lululin/Desktop/192.168.20.8/Users/ying.gu/AppData/Local/Microsoft/Windows/Temporary%20Internet%20Files/OLK784B/tex%20fleece%204-17-12%20(2).xls" TargetMode="External"/><Relationship Id="rId2" Type="http://schemas.microsoft.com/office/2019/04/relationships/externalLinkLongPath" Target="/Users/Lululin/Desktop/Ecom%20Adult/Nocturne/C:/Users/Lululin/Library/Containers/com.microsoft.Outlook/Data/tmp/Outlook%20Temp/Users/Lululin/Desktop/192.168.20.8/Users/ying.gu/AppData/Local/Microsoft/Windows/Temporary%20Internet%20Files/OLK784B/tex%20fleece%204-17-12%20(2).xls?3B878235" TargetMode="External"/><Relationship Id="rId1" Type="http://schemas.openxmlformats.org/officeDocument/2006/relationships/externalLinkPath" Target="file:///\\3B878235\tex%20fleece%204-17-12%20(2)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Lululin/Downloads/C:/Users/Lululin/Desktop/192.168.20.8/&#28041;&#22806;&#32452;/Users/Minhas/AppData/Local/Microsoft/Windows/INetCache/Content.Outlook/VJ2E5VPJ/FA20%20BIG%20ONE%20JERSEY.xlsx" TargetMode="External"/><Relationship Id="rId1" Type="http://schemas.openxmlformats.org/officeDocument/2006/relationships/externalLinkPath" Target="/Users/Lululin/Downloads/C:/Users/Lululin/Desktop/192.168.20.8/&#28041;&#22806;&#32452;/Users/Minhas/AppData/Local/Microsoft/Windows/INetCache/Content.Outlook/VJ2E5VPJ/FA20%20BIG%20ONE%20JERSEY.xlsx" TargetMode="External"/></Relationships>
</file>

<file path=xl/externalLinks/_rels/externalLink4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Lululin/Desktop/Ecom%20Adult/Nocturne/C:/Users/Lululin/Library/Containers/com.microsoft.Outlook/Data/tmp/Outlook%20Temp/Users/Lululin/Desktop/192.168.20.8/&#28041;&#22806;&#32452;/Users/DVD/AppData/Local/Microsoft/Windows/Temporary%20Internet%20Files/Content.Outlook/UNTFDTPU/ITP%20-%20SP%20PROMO%205PC%20COMF-2.xlsx" TargetMode="External"/><Relationship Id="rId2" Type="http://schemas.microsoft.com/office/2019/04/relationships/externalLinkLongPath" Target="/Users/Lululin/Desktop/Ecom%20Adult/Nocturne/C:/Users/Lululin/Library/Containers/com.microsoft.Outlook/Data/tmp/Outlook%20Temp/Users/Lululin/Desktop/192.168.20.8/&#28041;&#22806;&#32452;/Users/DVD/AppData/Local/Microsoft/Windows/Temporary%20Internet%20Files/Content.Outlook/UNTFDTPU/ITP%20-%20SP%20PROMO%205PC%20COMF-2.xlsx?2DA5FC39" TargetMode="External"/><Relationship Id="rId1" Type="http://schemas.openxmlformats.org/officeDocument/2006/relationships/externalLinkPath" Target="file:///\\2DA5FC39\ITP%20-%20SP%20PROMO%205PC%20COMF-2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Lululin/Desktop/Ecom%20Adult/Nocturne/Users/Lululin/Library/Containers/com.microsoft.Outlook/Data/tmp/Outlook%20Temp/Users/Lululin/Desktop/192.168.20.8/&#28041;&#22806;&#32452;/joyce/customer/CS/CS%20stock%20list(ET)-081030.xls" TargetMode="External"/><Relationship Id="rId1" Type="http://schemas.openxmlformats.org/officeDocument/2006/relationships/externalLinkPath" Target="/Users/Lululin/Desktop/Ecom%20Adult/Nocturne/Users/Lululin/Library/Containers/com.microsoft.Outlook/Data/tmp/Outlook%20Temp/Users/Lululin/Desktop/192.168.20.8/&#28041;&#22806;&#32452;/joyce/customer/CS/CS%20stock%20list(ET)-081030.xls" TargetMode="External"/></Relationships>
</file>

<file path=xl/externalLinks/_rels/externalLink6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Lululin/Desktop/Ecom%20Adult/Nocturne/C:/Users/Lululin/Library/Containers/com.microsoft.Outlook/Data/tmp/Outlook%20Temp/Users/Lululin/Desktop/192.168.20.8/Documents%20and%20Settings/kathy/Local%20Settings/Temporary%20Internet%20Files/Content.Outlook/JH9RZ0WZ/Final%20External%20Quote%20Sheet%20-Micro%20Mink%20DA%20Throw%20solid%20back-130912.xls" TargetMode="External"/><Relationship Id="rId2" Type="http://schemas.microsoft.com/office/2019/04/relationships/externalLinkLongPath" Target="/Users/Lululin/Desktop/Ecom%20Adult/Nocturne/C:/Users/Lululin/Library/Containers/com.microsoft.Outlook/Data/tmp/Outlook%20Temp/Users/Lululin/Desktop/192.168.20.8/Documents%20and%20Settings/kathy/Local%20Settings/Temporary%20Internet%20Files/Content.Outlook/JH9RZ0WZ/Final%20External%20Quote%20Sheet%20-Micro%20Mink%20DA%20Throw%20solid%20back-130912.xls?3AD1EC36" TargetMode="External"/><Relationship Id="rId1" Type="http://schemas.openxmlformats.org/officeDocument/2006/relationships/externalLinkPath" Target="file:///\\3AD1EC36\Final%20External%20Quote%20Sheet%20-Micro%20Mink%20DA%20Throw%20solid%20back-130912.xls" TargetMode="External"/></Relationships>
</file>

<file path=xl/externalLinks/_rels/externalLink7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Lululin/Desktop/Ecom%20Adult/Nocturne/C:/Users/Lululin/Library/Containers/com.microsoft.Outlook/Data/tmp/Outlook%20Temp/Users/Lululin/Desktop/192.168.20.8/beyond%20basic/Costing/Wal-Mart/WOW%20Sheeting/May%2024,%202012/WOW%20-%20120524%20-%205K%20-%20FOB%20-%2060x60-172x116%20-%20Sateen%20Weave%20-%20Cotton.xls" TargetMode="External"/><Relationship Id="rId2" Type="http://schemas.microsoft.com/office/2019/04/relationships/externalLinkLongPath" Target="/Users/Lululin/Desktop/Ecom%20Adult/Nocturne/C:/Users/Lululin/Library/Containers/com.microsoft.Outlook/Data/tmp/Outlook%20Temp/Users/Lululin/Desktop/192.168.20.8/beyond%20basic/Costing/Wal-Mart/WOW%20Sheeting/May%2024,%202012/WOW%20-%20120524%20-%205K%20-%20FOB%20-%2060x60-172x116%20-%20Sateen%20Weave%20-%20Cotton.xls?16A593F8" TargetMode="External"/><Relationship Id="rId1" Type="http://schemas.openxmlformats.org/officeDocument/2006/relationships/externalLinkPath" Target="file:///\\16A593F8\WOW%20-%20120524%20-%205K%20-%20FOB%20-%2060x60-172x116%20-%20Sateen%20Weave%20-%20Cotton.xls" TargetMode="External"/></Relationships>
</file>

<file path=xl/externalLinks/_rels/externalLink8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Lululin/Desktop/Ecom%20Adult/Nocturne/Users/Lululin/Library/Containers/com.microsoft.Outlook/Data/tmp/Outlook%20Temp/Users/Lululin/Desktop/18ACE7EE/Temporary%20Inter" TargetMode="External"/><Relationship Id="rId1" Type="http://schemas.openxmlformats.org/officeDocument/2006/relationships/externalLinkPath" Target="/Users/Lululin/Desktop/Ecom%20Adult/Nocturne/Users/Lululin/Library/Containers/com.microsoft.Outlook/Data/tmp/Outlook%20Temp/Users/Lululin/Desktop/18ACE7EE/Temporary%20Inter" TargetMode="External"/></Relationships>
</file>

<file path=xl/externalLinks/_rels/externalLink9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Lululin/Desktop/Ecom%20Adult/Nocturne/Users/Lululin/Library/Containers/com.microsoft.Outlook/Data/tmp/Outlook%20Temp/Users/Lululin/Desktop/192.168.20.8/SLard%20-%20Design/Customs%20Memo/Master%20Copy%20Quote%20Sheet%202.xls" TargetMode="External"/><Relationship Id="rId1" Type="http://schemas.openxmlformats.org/officeDocument/2006/relationships/externalLinkPath" Target="/Users/Lululin/Desktop/Ecom%20Adult/Nocturne/Users/Lululin/Library/Containers/com.microsoft.Outlook/Data/tmp/Outlook%20Temp/Users/Lululin/Desktop/192.168.20.8/SLard%20-%20Design/Customs%20Memo/Master%20Copy%20Quote%20Sheet%2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JAN-FEB RECEIPTS"/>
      <sheetName val="mytex - x-Vendor Instructions"/>
      <sheetName val="mytex - x-Vendor Specs"/>
      <sheetName val="mytex - x-Vendor CTPAT"/>
      <sheetName val="mytex - x-Vendor 10+2"/>
      <sheetName val="mytex - x-Lacy Act"/>
      <sheetName val="mytex - x-IFI"/>
      <sheetName val="mytex - x-Fish &amp; Wildlife"/>
      <sheetName val="Volume Ranks"/>
      <sheetName val="Ticket-Item Setup"/>
      <sheetName val="x-Lists"/>
      <sheetName val="x-impor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3"/>
    </xxl21:alternateUrls>
    <sheetNames>
      <sheetName val="Main"/>
      <sheetName val="Mapping"/>
      <sheetName val="Office Use"/>
      <sheetName val="COO"/>
      <sheetName val="MultiSelects"/>
      <sheetName val="Currency"/>
      <sheetName val="Cos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3"/>
    </xxl21:alternateUrls>
    <sheetNames>
      <sheetName val="Main"/>
      <sheetName val="Mapping"/>
      <sheetName val="Office Use"/>
      <sheetName val="COO"/>
      <sheetName val="MultiSelects"/>
      <sheetName val="Currency"/>
      <sheetName val="Data"/>
      <sheetName val="a"/>
      <sheetName val="Cos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a"/>
      <sheetName val="Mapping"/>
      <sheetName val="COO"/>
      <sheetName val="LI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3"/>
    </xxl21:alternateUrls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  <sheetName val="Field Options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FA20 BIG ONE JERSEY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3"/>
    </xxl21:alternateUrls>
    <sheetNames>
      <sheetName val=" ITP"/>
      <sheetName val="Hardline Drop down"/>
      <sheetName val="Sheet1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3"/>
    </xxl21:alternateUrls>
    <sheetNames>
      <sheetName val="Import Quote Sheet"/>
      <sheetName val="Sheet2"/>
      <sheetName val="Sheet3"/>
      <sheetName val="Sheet1"/>
      <sheetName val="DROP DOWN LIS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3"/>
    </xxl21:alternateUrls>
    <sheetNames>
      <sheetName val="Main"/>
      <sheetName val="Costs"/>
      <sheetName val="Prices"/>
      <sheetName val="Export"/>
      <sheetName val="Setup"/>
      <sheetName val="Yarn Rates"/>
      <sheetName val="Sizing Cost"/>
      <sheetName val="Sheet1"/>
      <sheetName val="Mapping"/>
      <sheetName val="drop down box referen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Quote Sheet"/>
      <sheetName val="example"/>
      <sheetName val="a"/>
      <sheetName val="Q1"/>
    </sheetNames>
    <sheetDataSet>
      <sheetData sheetId="0"/>
      <sheetData sheetId="1"/>
      <sheetData sheetId="2"/>
      <sheetData sheetId="3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  <sheetName val="Mapping"/>
      <sheetName val="Costs"/>
      <sheetName val="a"/>
      <sheetName val="X-POR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C4"/>
  <sheetViews>
    <sheetView tabSelected="1" topLeftCell="AF4" zoomScaleNormal="100" workbookViewId="0">
      <selection activeCell="AY4" sqref="AY4"/>
    </sheetView>
  </sheetViews>
  <sheetFormatPr defaultColWidth="9.140625" defaultRowHeight="15"/>
  <cols>
    <col min="1" max="1" width="15.5703125" style="10" customWidth="1"/>
    <col min="2" max="2" width="39.85546875" style="11" customWidth="1"/>
    <col min="3" max="3" width="14.140625" style="11" customWidth="1"/>
    <col min="4" max="4" width="10.7109375" style="11" customWidth="1"/>
    <col min="5" max="5" width="10.85546875" style="11" customWidth="1"/>
    <col min="6" max="6" width="17.85546875" style="11" customWidth="1"/>
    <col min="7" max="7" width="10" style="11" customWidth="1"/>
    <col min="8" max="9" width="11.140625" style="11" customWidth="1"/>
    <col min="10" max="10" width="48.42578125" style="11" customWidth="1"/>
    <col min="11" max="11" width="18.140625" style="11" customWidth="1"/>
    <col min="12" max="12" width="43.140625" style="11" customWidth="1"/>
    <col min="13" max="13" width="12.28515625" style="11" customWidth="1"/>
    <col min="14" max="14" width="9" style="11" customWidth="1"/>
    <col min="15" max="16" width="8.85546875" style="11" customWidth="1"/>
    <col min="17" max="17" width="11.140625" style="12" customWidth="1"/>
    <col min="18" max="18" width="9.85546875" style="13" customWidth="1"/>
    <col min="19" max="19" width="12" style="14" customWidth="1"/>
    <col min="20" max="20" width="11.140625" style="14" customWidth="1"/>
    <col min="21" max="21" width="13" style="14" customWidth="1"/>
    <col min="22" max="22" width="9.42578125" style="11" customWidth="1"/>
    <col min="23" max="23" width="11" style="15" customWidth="1"/>
    <col min="24" max="24" width="13.140625" style="15" customWidth="1"/>
    <col min="25" max="25" width="11.140625" style="15" customWidth="1"/>
    <col min="26" max="26" width="12.85546875" style="13" customWidth="1"/>
    <col min="27" max="27" width="9.42578125" style="16" customWidth="1"/>
    <col min="28" max="28" width="13" style="17" customWidth="1"/>
    <col min="29" max="29" width="14.140625" style="16" customWidth="1"/>
    <col min="30" max="30" width="13.85546875" style="11" customWidth="1"/>
    <col min="31" max="31" width="13.85546875" style="14" customWidth="1"/>
    <col min="32" max="32" width="15.85546875" style="11" customWidth="1"/>
    <col min="33" max="33" width="8.42578125" style="18" customWidth="1"/>
    <col min="34" max="34" width="12.42578125" style="14" customWidth="1"/>
    <col min="35" max="35" width="11.28515625" style="14" customWidth="1"/>
    <col min="36" max="36" width="7.85546875" style="18" customWidth="1"/>
    <col min="37" max="37" width="5.85546875" style="14" customWidth="1"/>
    <col min="38" max="38" width="12.5703125" style="18" customWidth="1"/>
    <col min="39" max="39" width="12" style="14" customWidth="1"/>
    <col min="40" max="40" width="11.5703125" style="18" customWidth="1"/>
    <col min="41" max="42" width="10.85546875" style="14" customWidth="1"/>
    <col min="43" max="43" width="9.5703125" style="11" customWidth="1"/>
    <col min="44" max="44" width="9.5703125" style="18" customWidth="1"/>
    <col min="45" max="45" width="10" style="14" customWidth="1"/>
    <col min="46" max="46" width="9.5703125" style="14" customWidth="1"/>
    <col min="47" max="47" width="11.85546875" style="14" customWidth="1"/>
    <col min="48" max="48" width="11.140625" style="18" customWidth="1"/>
    <col min="49" max="49" width="11.42578125" style="14" customWidth="1"/>
    <col min="50" max="50" width="11.5703125" style="14" customWidth="1"/>
    <col min="51" max="51" width="12.85546875" style="14" customWidth="1"/>
    <col min="52" max="52" width="12.140625" style="18" customWidth="1"/>
    <col min="53" max="53" width="12.140625" style="16" customWidth="1"/>
    <col min="54" max="16384" width="9.140625" style="11"/>
  </cols>
  <sheetData>
    <row r="1" spans="1:55" ht="63.6" customHeight="1">
      <c r="A1" s="19" t="s">
        <v>5</v>
      </c>
      <c r="B1" s="19" t="s">
        <v>6</v>
      </c>
      <c r="C1" s="20" t="s">
        <v>7</v>
      </c>
      <c r="D1" s="21" t="s">
        <v>1</v>
      </c>
      <c r="E1" s="21" t="s">
        <v>3</v>
      </c>
      <c r="F1" s="25" t="s">
        <v>8</v>
      </c>
      <c r="G1" s="20" t="s">
        <v>9</v>
      </c>
      <c r="H1" s="26" t="s">
        <v>10</v>
      </c>
      <c r="I1" s="26" t="s">
        <v>11</v>
      </c>
      <c r="J1" s="26" t="s">
        <v>12</v>
      </c>
      <c r="K1" s="26" t="s">
        <v>13</v>
      </c>
      <c r="L1" s="26" t="s">
        <v>14</v>
      </c>
      <c r="M1" s="26" t="s">
        <v>15</v>
      </c>
      <c r="N1" s="20" t="s">
        <v>16</v>
      </c>
      <c r="O1" s="20" t="s">
        <v>17</v>
      </c>
      <c r="P1" s="26" t="s">
        <v>18</v>
      </c>
      <c r="Q1" s="29" t="s">
        <v>19</v>
      </c>
      <c r="R1" s="29" t="s">
        <v>20</v>
      </c>
      <c r="S1" s="30" t="s">
        <v>21</v>
      </c>
      <c r="T1" s="31" t="s">
        <v>22</v>
      </c>
      <c r="U1" s="36" t="s">
        <v>23</v>
      </c>
      <c r="V1" s="37" t="s">
        <v>24</v>
      </c>
      <c r="W1" s="38" t="s">
        <v>25</v>
      </c>
      <c r="X1" s="38" t="s">
        <v>26</v>
      </c>
      <c r="Y1" s="38" t="s">
        <v>27</v>
      </c>
      <c r="Z1" s="41" t="s">
        <v>28</v>
      </c>
      <c r="AA1" s="42" t="s">
        <v>29</v>
      </c>
      <c r="AB1" s="43" t="s">
        <v>30</v>
      </c>
      <c r="AC1" s="46" t="s">
        <v>31</v>
      </c>
      <c r="AD1" s="19" t="s">
        <v>32</v>
      </c>
      <c r="AE1" s="47" t="s">
        <v>33</v>
      </c>
      <c r="AF1" s="19" t="s">
        <v>34</v>
      </c>
      <c r="AG1" s="51" t="s">
        <v>35</v>
      </c>
      <c r="AH1" s="47" t="s">
        <v>36</v>
      </c>
      <c r="AI1" s="47" t="s">
        <v>37</v>
      </c>
      <c r="AJ1" s="51" t="s">
        <v>38</v>
      </c>
      <c r="AK1" s="47" t="s">
        <v>39</v>
      </c>
      <c r="AL1" s="51" t="s">
        <v>40</v>
      </c>
      <c r="AM1" s="47" t="s">
        <v>41</v>
      </c>
      <c r="AN1" s="51" t="s">
        <v>42</v>
      </c>
      <c r="AO1" s="47" t="s">
        <v>43</v>
      </c>
      <c r="AP1" s="47" t="s">
        <v>44</v>
      </c>
      <c r="AQ1" s="37" t="s">
        <v>45</v>
      </c>
      <c r="AR1" s="51" t="s">
        <v>46</v>
      </c>
      <c r="AS1" s="47" t="s">
        <v>47</v>
      </c>
      <c r="AT1" s="47" t="s">
        <v>48</v>
      </c>
      <c r="AU1" s="53" t="s">
        <v>49</v>
      </c>
      <c r="AV1" s="54" t="s">
        <v>50</v>
      </c>
      <c r="AW1" s="53" t="s">
        <v>51</v>
      </c>
      <c r="AX1" s="53" t="s">
        <v>52</v>
      </c>
      <c r="AY1" s="56" t="s">
        <v>53</v>
      </c>
      <c r="AZ1" s="57" t="s">
        <v>54</v>
      </c>
      <c r="BA1" s="42" t="s">
        <v>55</v>
      </c>
    </row>
    <row r="2" spans="1:55" ht="135">
      <c r="A2" s="22">
        <v>1</v>
      </c>
      <c r="B2" s="62"/>
      <c r="C2" s="23"/>
      <c r="D2" s="24" t="s">
        <v>2</v>
      </c>
      <c r="E2" s="24"/>
      <c r="F2" s="24" t="s">
        <v>4</v>
      </c>
      <c r="G2" s="24" t="s">
        <v>0</v>
      </c>
      <c r="H2" s="24" t="s">
        <v>56</v>
      </c>
      <c r="I2" s="24" t="s">
        <v>57</v>
      </c>
      <c r="J2" s="9" t="s">
        <v>58</v>
      </c>
      <c r="K2" s="27" t="s">
        <v>59</v>
      </c>
      <c r="L2" s="27" t="s">
        <v>70</v>
      </c>
      <c r="M2" s="9" t="s">
        <v>60</v>
      </c>
      <c r="N2" s="28"/>
      <c r="O2" s="28"/>
      <c r="P2" s="9" t="s">
        <v>61</v>
      </c>
      <c r="Q2" s="32">
        <v>206</v>
      </c>
      <c r="R2" s="33">
        <v>7.7</v>
      </c>
      <c r="S2" s="34">
        <v>26.75</v>
      </c>
      <c r="T2" s="35">
        <v>26.75</v>
      </c>
      <c r="U2" s="39"/>
      <c r="V2" s="24" t="s">
        <v>62</v>
      </c>
      <c r="W2" s="40">
        <v>46</v>
      </c>
      <c r="X2" s="40">
        <v>36</v>
      </c>
      <c r="Y2" s="40">
        <v>34</v>
      </c>
      <c r="Z2" s="33">
        <v>2</v>
      </c>
      <c r="AA2" s="44">
        <v>1</v>
      </c>
      <c r="AB2" s="45">
        <f>IF(W2="","",W2*X2*Y2/1000000)</f>
        <v>5.6000000000000001E-2</v>
      </c>
      <c r="AC2" s="48">
        <f>IF(AA2="","",65/AB2*AA2)</f>
        <v>1161</v>
      </c>
      <c r="AD2" s="49">
        <v>4100</v>
      </c>
      <c r="AE2" s="50">
        <f>IF(ISERROR(AD2/AC2),"",AD2/AC2)</f>
        <v>3.53</v>
      </c>
      <c r="AF2" s="24" t="s">
        <v>63</v>
      </c>
      <c r="AG2" s="52">
        <v>0.22800000000000001</v>
      </c>
      <c r="AH2" s="50">
        <f>IF(ISERROR(T2*AG2),"",T2*AG2)</f>
        <v>6.1</v>
      </c>
      <c r="AI2" s="50">
        <f>IF(ISERROR(T2+AE2+AH2),"",T2+AE2+AH2)</f>
        <v>36.380000000000003</v>
      </c>
      <c r="AJ2" s="52">
        <v>0.06</v>
      </c>
      <c r="AK2" s="50">
        <f>IF(ISERROR(AW2*AJ2),"",AW2*AJ2)</f>
        <v>3.73</v>
      </c>
      <c r="AL2" s="52">
        <v>0.1</v>
      </c>
      <c r="AM2" s="50">
        <f>IF(ISERROR(AW2*AL2),"",AW2*AL2)</f>
        <v>6.22</v>
      </c>
      <c r="AN2" s="52">
        <v>0.1</v>
      </c>
      <c r="AO2" s="50">
        <f>IF(ISERROR(AW2*AN2),"",AW2*AN2)</f>
        <v>6.22</v>
      </c>
      <c r="AP2" s="50">
        <f>IF((AX2-AW2)&lt;2.5,2.5-(AX2-AW2),0)</f>
        <v>0</v>
      </c>
      <c r="AQ2" s="24"/>
      <c r="AR2" s="52"/>
      <c r="AS2" s="50">
        <f>IF(ISERROR(AW2*AR2),"",AW2*AR2)</f>
        <v>0</v>
      </c>
      <c r="AT2" s="50">
        <f>IF(ISERROR(AK2+AM2+AO2+AP2+AS2),"",AK2+AM2+AO2+AP2+AS2)</f>
        <v>16.170000000000002</v>
      </c>
      <c r="AU2" s="50">
        <f>IF(ISERROR(AI2+AT2),"",AI2+AT2)</f>
        <v>52.55</v>
      </c>
      <c r="AV2" s="55">
        <f>IF(ISERROR((AW2-AU2)/AW2),"",(AW2-AU2)/AW2)</f>
        <v>0.1545</v>
      </c>
      <c r="AW2" s="58">
        <v>62.15</v>
      </c>
      <c r="AX2" s="58">
        <v>65.260000000000005</v>
      </c>
      <c r="AY2" s="59">
        <v>139.99</v>
      </c>
      <c r="AZ2" s="60">
        <f>(AY2-AX2)/AY2</f>
        <v>0.53</v>
      </c>
      <c r="BA2" s="44">
        <v>240</v>
      </c>
      <c r="BC2" s="61"/>
    </row>
    <row r="3" spans="1:55" ht="135">
      <c r="A3" s="22">
        <v>2</v>
      </c>
      <c r="B3" s="63"/>
      <c r="C3" s="23"/>
      <c r="D3" s="24" t="s">
        <v>2</v>
      </c>
      <c r="E3" s="24"/>
      <c r="F3" s="24" t="s">
        <v>4</v>
      </c>
      <c r="G3" s="24" t="s">
        <v>0</v>
      </c>
      <c r="H3" s="24" t="s">
        <v>56</v>
      </c>
      <c r="I3" s="24" t="s">
        <v>57</v>
      </c>
      <c r="J3" s="9" t="s">
        <v>58</v>
      </c>
      <c r="K3" s="27" t="s">
        <v>59</v>
      </c>
      <c r="L3" s="27" t="s">
        <v>71</v>
      </c>
      <c r="M3" s="9" t="s">
        <v>60</v>
      </c>
      <c r="N3" s="28"/>
      <c r="O3" s="28"/>
      <c r="P3" s="9" t="s">
        <v>61</v>
      </c>
      <c r="Q3" s="32">
        <v>226.5</v>
      </c>
      <c r="R3" s="33">
        <v>7.7</v>
      </c>
      <c r="S3" s="34">
        <v>29.42</v>
      </c>
      <c r="T3" s="35">
        <v>29.42</v>
      </c>
      <c r="U3" s="39"/>
      <c r="V3" s="24" t="s">
        <v>62</v>
      </c>
      <c r="W3" s="40">
        <v>46</v>
      </c>
      <c r="X3" s="40">
        <v>36</v>
      </c>
      <c r="Y3" s="40">
        <v>34</v>
      </c>
      <c r="Z3" s="33">
        <v>2</v>
      </c>
      <c r="AA3" s="44">
        <v>1</v>
      </c>
      <c r="AB3" s="45">
        <f>IF(W3="","",W3*X3*Y3/1000000)</f>
        <v>5.6000000000000001E-2</v>
      </c>
      <c r="AC3" s="48">
        <f>IF(AA3="","",65/AB3*AA3)</f>
        <v>1161</v>
      </c>
      <c r="AD3" s="49">
        <v>4100</v>
      </c>
      <c r="AE3" s="50">
        <f>IF(ISERROR(AD3/AC3),"",AD3/AC3)</f>
        <v>3.53</v>
      </c>
      <c r="AF3" s="24" t="s">
        <v>63</v>
      </c>
      <c r="AG3" s="52">
        <v>0.22800000000000001</v>
      </c>
      <c r="AH3" s="50">
        <f>IF(ISERROR(T3*AG3),"",T3*AG3)</f>
        <v>6.71</v>
      </c>
      <c r="AI3" s="50">
        <f>IF(ISERROR(T3+AE3+AH3),"",T3+AE3+AH3)</f>
        <v>39.659999999999997</v>
      </c>
      <c r="AJ3" s="52">
        <v>0.06</v>
      </c>
      <c r="AK3" s="50">
        <f>IF(ISERROR(AW3*AJ3),"",AW3*AJ3)</f>
        <v>4.05</v>
      </c>
      <c r="AL3" s="52">
        <v>0.1</v>
      </c>
      <c r="AM3" s="50">
        <f>IF(ISERROR(AW3*AL3),"",AW3*AL3)</f>
        <v>6.74</v>
      </c>
      <c r="AN3" s="52">
        <v>0.1</v>
      </c>
      <c r="AO3" s="50">
        <f>IF(ISERROR(AW3*AN3),"",AW3*AN3)</f>
        <v>6.74</v>
      </c>
      <c r="AP3" s="50">
        <f>IF((AX3-AW3)&lt;2.5,2.5-(AX3-AW3),0)</f>
        <v>0</v>
      </c>
      <c r="AQ3" s="24"/>
      <c r="AR3" s="52"/>
      <c r="AS3" s="50">
        <f>IF(ISERROR(AW3*AR3),"",AW3*AR3)</f>
        <v>0</v>
      </c>
      <c r="AT3" s="50">
        <f>IF(ISERROR(AK3+AM3+AO3+AP3+AS3),"",AK3+AM3+AO3+AP3+AS3)</f>
        <v>17.53</v>
      </c>
      <c r="AU3" s="50">
        <f>IF(ISERROR(AI3+AT3),"",AI3+AT3)</f>
        <v>57.19</v>
      </c>
      <c r="AV3" s="55">
        <f>IF(ISERROR((AW3-AU3)/AW3),"",(AW3-AU3)/AW3)</f>
        <v>0.15190000000000001</v>
      </c>
      <c r="AW3" s="58">
        <v>67.430000000000007</v>
      </c>
      <c r="AX3" s="58">
        <v>70.8</v>
      </c>
      <c r="AY3" s="59">
        <v>149.99</v>
      </c>
      <c r="AZ3" s="60">
        <f>(AY3-AX3)/AY3</f>
        <v>0.53</v>
      </c>
      <c r="BA3" s="44">
        <v>350</v>
      </c>
    </row>
    <row r="4" spans="1:55" ht="135">
      <c r="A4" s="22">
        <v>3</v>
      </c>
      <c r="B4" s="64"/>
      <c r="C4" s="23"/>
      <c r="D4" s="24" t="s">
        <v>2</v>
      </c>
      <c r="E4" s="24"/>
      <c r="F4" s="24" t="s">
        <v>4</v>
      </c>
      <c r="G4" s="24" t="s">
        <v>0</v>
      </c>
      <c r="H4" s="24" t="s">
        <v>56</v>
      </c>
      <c r="I4" s="24" t="s">
        <v>57</v>
      </c>
      <c r="J4" s="9" t="s">
        <v>58</v>
      </c>
      <c r="K4" s="27" t="s">
        <v>59</v>
      </c>
      <c r="L4" s="27" t="s">
        <v>72</v>
      </c>
      <c r="M4" s="9" t="s">
        <v>60</v>
      </c>
      <c r="N4" s="28"/>
      <c r="O4" s="28"/>
      <c r="P4" s="9" t="s">
        <v>61</v>
      </c>
      <c r="Q4" s="32">
        <v>226.5</v>
      </c>
      <c r="R4" s="33">
        <v>7.7</v>
      </c>
      <c r="S4" s="34">
        <v>29.42</v>
      </c>
      <c r="T4" s="35">
        <v>29.42</v>
      </c>
      <c r="U4" s="39"/>
      <c r="V4" s="24" t="s">
        <v>62</v>
      </c>
      <c r="W4" s="40">
        <v>46</v>
      </c>
      <c r="X4" s="40">
        <v>36</v>
      </c>
      <c r="Y4" s="40">
        <v>34</v>
      </c>
      <c r="Z4" s="33">
        <v>2</v>
      </c>
      <c r="AA4" s="44">
        <v>1</v>
      </c>
      <c r="AB4" s="45">
        <f>IF(W4="","",W4*X4*Y4/1000000)</f>
        <v>5.6000000000000001E-2</v>
      </c>
      <c r="AC4" s="48">
        <f>IF(AA4="","",65/AB4*AA4)</f>
        <v>1161</v>
      </c>
      <c r="AD4" s="49">
        <v>4100</v>
      </c>
      <c r="AE4" s="50">
        <f>IF(ISERROR(AD4/AC4),"",AD4/AC4)</f>
        <v>3.53</v>
      </c>
      <c r="AF4" s="24" t="s">
        <v>63</v>
      </c>
      <c r="AG4" s="52">
        <v>0.22800000000000001</v>
      </c>
      <c r="AH4" s="50">
        <f>IF(ISERROR(T4*AG4),"",T4*AG4)</f>
        <v>6.71</v>
      </c>
      <c r="AI4" s="50">
        <f>IF(ISERROR(T4+AE4+AH4),"",T4+AE4+AH4)</f>
        <v>39.659999999999997</v>
      </c>
      <c r="AJ4" s="52">
        <v>0.06</v>
      </c>
      <c r="AK4" s="50">
        <f>IF(ISERROR(AW4*AJ4),"",AW4*AJ4)</f>
        <v>4.05</v>
      </c>
      <c r="AL4" s="52">
        <v>0.1</v>
      </c>
      <c r="AM4" s="50">
        <f>IF(ISERROR(AW4*AL4),"",AW4*AL4)</f>
        <v>6.75</v>
      </c>
      <c r="AN4" s="52">
        <v>0.1</v>
      </c>
      <c r="AO4" s="50">
        <f>IF(ISERROR(AW4*AN4),"",AW4*AN4)</f>
        <v>6.75</v>
      </c>
      <c r="AP4" s="50">
        <f>IF((AX4-AW4)&lt;2.5,2.5-(AX4-AW4),0)</f>
        <v>0</v>
      </c>
      <c r="AQ4" s="24"/>
      <c r="AR4" s="52"/>
      <c r="AS4" s="50">
        <f>IF(ISERROR(AW4*AR4),"",AW4*AR4)</f>
        <v>0</v>
      </c>
      <c r="AT4" s="50">
        <f>IF(ISERROR(AK4+AM4+AO4+AP4+AS4),"",AK4+AM4+AO4+AP4+AS4)</f>
        <v>17.55</v>
      </c>
      <c r="AU4" s="50">
        <f>IF(ISERROR(AI4+AT4),"",AI4+AT4)</f>
        <v>57.21</v>
      </c>
      <c r="AV4" s="55">
        <f>IF(ISERROR((AW4-AU4)/AW4),"",(AW4-AU4)/AW4)</f>
        <v>0.1527</v>
      </c>
      <c r="AW4" s="58">
        <v>67.52</v>
      </c>
      <c r="AX4" s="58">
        <v>70.900000000000006</v>
      </c>
      <c r="AY4" s="59">
        <v>154.99</v>
      </c>
      <c r="AZ4" s="60">
        <f>(AY4-AX4)/AY4</f>
        <v>0.54</v>
      </c>
      <c r="BA4" s="44">
        <v>210</v>
      </c>
    </row>
  </sheetData>
  <sheetProtection insertRows="0" deleteRows="0" sort="0"/>
  <protectedRanges>
    <protectedRange sqref="L5:BA252 L2:M4 AG3 P3:AF4 P2:AY2 AH3:AY4 BA2:BA4 A2:J252" name="Range1"/>
    <protectedRange sqref="K2:K250" name="Range1_1"/>
  </protectedRanges>
  <mergeCells count="1">
    <mergeCell ref="B2:B4"/>
  </mergeCells>
  <phoneticPr fontId="6" type="noConversion"/>
  <pageMargins left="0.7" right="0.7" top="0.75" bottom="0.75" header="0.3" footer="0.3"/>
  <drawing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100-000000000000}">
          <x14:formula1>
            <xm:f>#REF!</xm:f>
          </x14:formula1>
          <xm:sqref>V2:V4</xm:sqref>
        </x14:dataValidation>
        <x14:dataValidation type="list" allowBlank="1" showInputMessage="1" showErrorMessage="1" xr:uid="{00000000-0002-0000-0100-000001000000}">
          <x14:formula1>
            <xm:f>#REF!</xm:f>
          </x14:formula1>
          <xm:sqref>P2:P4</xm:sqref>
        </x14:dataValidation>
        <x14:dataValidation type="list" allowBlank="1" showInputMessage="1" showErrorMessage="1" xr:uid="{00000000-0002-0000-0100-000002000000}">
          <x14:formula1>
            <xm:f>#REF!</xm:f>
          </x14:formula1>
          <xm:sqref>F2:F4</xm:sqref>
        </x14:dataValidation>
        <x14:dataValidation type="list" allowBlank="1" showInputMessage="1" showErrorMessage="1" xr:uid="{00000000-0002-0000-0100-000003000000}">
          <x14:formula1>
            <xm:f>#REF!</xm:f>
          </x14:formula1>
          <xm:sqref>E2:E4</xm:sqref>
        </x14:dataValidation>
        <x14:dataValidation type="list" allowBlank="1" showInputMessage="1" showErrorMessage="1" xr:uid="{00000000-0002-0000-0100-000004000000}">
          <x14:formula1>
            <xm:f>#REF!</xm:f>
          </x14:formula1>
          <xm:sqref>D2:D4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5:K5"/>
  <sheetViews>
    <sheetView workbookViewId="0">
      <selection activeCell="I9" sqref="I9"/>
    </sheetView>
  </sheetViews>
  <sheetFormatPr defaultColWidth="9" defaultRowHeight="15"/>
  <cols>
    <col min="3" max="3" width="19.42578125" customWidth="1"/>
  </cols>
  <sheetData>
    <row r="5" spans="1:11" s="1" customFormat="1" ht="130.5" customHeight="1">
      <c r="A5" s="2">
        <v>4</v>
      </c>
      <c r="B5" s="3" t="s">
        <v>64</v>
      </c>
      <c r="C5" s="4"/>
      <c r="D5" s="5" t="s">
        <v>65</v>
      </c>
      <c r="E5" s="6" t="s">
        <v>66</v>
      </c>
      <c r="F5" s="7" t="s">
        <v>67</v>
      </c>
      <c r="G5" s="8" t="s">
        <v>68</v>
      </c>
      <c r="H5" s="5" t="s">
        <v>69</v>
      </c>
      <c r="I5" s="5">
        <v>20.2</v>
      </c>
      <c r="J5" s="5">
        <v>22.8</v>
      </c>
      <c r="K5" s="5">
        <v>22.8</v>
      </c>
    </row>
  </sheetData>
  <phoneticPr fontId="6" type="noConversion"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2" master="">
    <arrUserId title="区域1_1" rangeCreator="" othersAccessPermission="edit"/>
  </rangeList>
  <rangeList sheetStid="5" master="">
    <arrUserId title="Range1" rangeCreator="" othersAccessPermission="edit"/>
    <arrUserId title="Range1_1" rangeCreator="" othersAccessPermission="edit"/>
  </rangeList>
  <rangeList sheetStid="11" master=""/>
  <rangeList sheetStid="4" master=""/>
  <rangeList sheetStid="3" master=""/>
  <rangeList sheetStid="10" master=""/>
  <rangeList sheetStid="9" master="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Items</vt:lpstr>
      <vt:lpstr>SHO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2026-06-08T11:59:00Z</dcterms:created>
  <dcterms:modified xsi:type="dcterms:W3CDTF">2026-06-23T03:23:05Z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2052-5.7.3.8095</vt:lpwstr>
  </property>
  <property fmtid="{D5CDD505-2E9C-101B-9397-08002B2CF9AE}" pid="3" name="ICV">
    <vt:lpwstr>CB5276C488AD4778AD56FB33C24EBD1C_13</vt:lpwstr>
  </property>
  <property fmtid="{D5CDD505-2E9C-101B-9397-08002B2CF9AE}" pid="4" name="CalculationRule">
    <vt:i4>0</vt:i4>
  </property>
</Properties>
</file>