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C0ABE9DE-46D7-4054-B31B-B76608A422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 Master" sheetId="1" r:id="rId1"/>
  </sheets>
  <externalReferences>
    <externalReference r:id="rId2"/>
    <externalReference r:id="rId3"/>
    <externalReference r:id="rId4"/>
    <externalReference r:id="rId5"/>
  </externalReferences>
  <definedNames>
    <definedName name="____xlfn.BAHTTEXT">#NAME?</definedName>
    <definedName name="___xlfn.BAHTTEXT">#NAME?</definedName>
    <definedName name="_xlnm._FilterDatabase" localSheetId="0" hidden="1">'Item Master'!$E$1:$E$20</definedName>
    <definedName name="a">[2]Flow!$AB$27:$AB$28,[2]Flow!$AB$39:$AB$43,[2]Flow!$AB$64:$AB$65,[2]Flow!$AB$93:$AB$94,[2]Flow!$AB$103:$AB$105,[2]Flow!$AB$116:$AB$117</definedName>
    <definedName name="a_2">"'file://192.168.20.8/beyond%20basic/users/yuette.zhang/appdata/local/microsoft/windows/temporary%20internet%20files/content.outlook/j6arrcw2/sears%20rs%20cotton%20blanekt%20commitment%2020140523.xls'#$''.$a$1"</definedName>
    <definedName name="ACCESSORIES">'[3]x-Lists'!$AH$2:$AH$12</definedName>
    <definedName name="Acol">#REF!</definedName>
    <definedName name="AD">'[4]other data'!$T$2:$T$5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79" i="1" l="1"/>
  <c r="AO79" i="1" s="1"/>
  <c r="AP79" i="1" s="1"/>
  <c r="AQ79" i="1" s="1"/>
  <c r="AI79" i="1"/>
  <c r="AD79" i="1"/>
  <c r="AF79" i="1" s="1"/>
  <c r="AC79" i="1"/>
  <c r="AO78" i="1"/>
  <c r="AP78" i="1" s="1"/>
  <c r="AQ78" i="1" s="1"/>
  <c r="AK78" i="1"/>
  <c r="AI78" i="1"/>
  <c r="AD78" i="1"/>
  <c r="AF78" i="1" s="1"/>
  <c r="AC78" i="1"/>
  <c r="AQ77" i="1"/>
  <c r="AO77" i="1"/>
  <c r="AP77" i="1" s="1"/>
  <c r="AK77" i="1"/>
  <c r="AI77" i="1"/>
  <c r="AD77" i="1"/>
  <c r="AF77" i="1" s="1"/>
  <c r="AC77" i="1"/>
  <c r="AO76" i="1"/>
  <c r="AP76" i="1" s="1"/>
  <c r="AQ76" i="1" s="1"/>
  <c r="AN76" i="1"/>
  <c r="AK76" i="1"/>
  <c r="AI76" i="1"/>
  <c r="AC76" i="1"/>
  <c r="AD76" i="1" s="1"/>
  <c r="AF76" i="1" s="1"/>
  <c r="T76" i="1"/>
  <c r="AO75" i="1"/>
  <c r="AP75" i="1" s="1"/>
  <c r="AQ75" i="1" s="1"/>
  <c r="AK75" i="1"/>
  <c r="AI75" i="1"/>
  <c r="AD75" i="1"/>
  <c r="AF75" i="1" s="1"/>
  <c r="AC75" i="1"/>
  <c r="AQ74" i="1"/>
  <c r="AO74" i="1"/>
  <c r="AP74" i="1" s="1"/>
  <c r="AK74" i="1"/>
  <c r="AI74" i="1"/>
  <c r="AD74" i="1"/>
  <c r="AF74" i="1" s="1"/>
  <c r="AC74" i="1"/>
  <c r="AO73" i="1"/>
  <c r="AP73" i="1" s="1"/>
  <c r="AQ73" i="1" s="1"/>
  <c r="AK73" i="1"/>
  <c r="AI73" i="1"/>
  <c r="AD73" i="1"/>
  <c r="AF73" i="1" s="1"/>
  <c r="AC73" i="1"/>
  <c r="AN72" i="1"/>
  <c r="AK72" i="1"/>
  <c r="AO72" i="1" s="1"/>
  <c r="AP72" i="1" s="1"/>
  <c r="AQ72" i="1" s="1"/>
  <c r="AI72" i="1"/>
  <c r="AC72" i="1"/>
  <c r="AD72" i="1" s="1"/>
  <c r="AF72" i="1" s="1"/>
  <c r="T72" i="1"/>
  <c r="AQ71" i="1"/>
  <c r="AO71" i="1"/>
  <c r="AP71" i="1" s="1"/>
  <c r="AK71" i="1"/>
  <c r="AI71" i="1"/>
  <c r="AD71" i="1"/>
  <c r="AF71" i="1" s="1"/>
  <c r="AC71" i="1"/>
  <c r="AO70" i="1"/>
  <c r="AP70" i="1" s="1"/>
  <c r="AQ70" i="1" s="1"/>
  <c r="AK70" i="1"/>
  <c r="AI70" i="1"/>
  <c r="AD70" i="1"/>
  <c r="AF70" i="1" s="1"/>
  <c r="AC70" i="1"/>
  <c r="AQ69" i="1"/>
  <c r="AO69" i="1"/>
  <c r="AP69" i="1" s="1"/>
  <c r="AK69" i="1"/>
  <c r="AI69" i="1"/>
  <c r="AD69" i="1"/>
  <c r="AF69" i="1" s="1"/>
  <c r="AC69" i="1"/>
  <c r="AO68" i="1"/>
  <c r="AP68" i="1" s="1"/>
  <c r="AQ68" i="1" s="1"/>
  <c r="AN68" i="1"/>
  <c r="AK68" i="1"/>
  <c r="AI68" i="1"/>
  <c r="AC68" i="1"/>
  <c r="AD68" i="1" s="1"/>
  <c r="AF68" i="1" s="1"/>
  <c r="T68" i="1"/>
  <c r="AO67" i="1"/>
  <c r="AP67" i="1" s="1"/>
  <c r="AQ67" i="1" s="1"/>
  <c r="AK67" i="1"/>
  <c r="AI67" i="1"/>
  <c r="AD67" i="1"/>
  <c r="AF67" i="1" s="1"/>
  <c r="AC67" i="1"/>
  <c r="AQ66" i="1"/>
  <c r="AO66" i="1"/>
  <c r="AP66" i="1" s="1"/>
  <c r="AK66" i="1"/>
  <c r="AI66" i="1"/>
  <c r="AD66" i="1"/>
  <c r="AF66" i="1" s="1"/>
  <c r="AC66" i="1"/>
  <c r="AO65" i="1"/>
  <c r="AP65" i="1" s="1"/>
  <c r="AQ65" i="1" s="1"/>
  <c r="AK65" i="1"/>
  <c r="AI65" i="1"/>
  <c r="AD65" i="1"/>
  <c r="AF65" i="1" s="1"/>
  <c r="AC65" i="1"/>
  <c r="AN64" i="1"/>
  <c r="AK64" i="1"/>
  <c r="AO64" i="1" s="1"/>
  <c r="AP64" i="1" s="1"/>
  <c r="AQ64" i="1" s="1"/>
  <c r="AI64" i="1"/>
  <c r="AC64" i="1"/>
  <c r="AD64" i="1" s="1"/>
  <c r="AF64" i="1" s="1"/>
  <c r="T64" i="1"/>
  <c r="AQ63" i="1"/>
  <c r="AO63" i="1"/>
  <c r="AP63" i="1" s="1"/>
  <c r="AK63" i="1"/>
  <c r="AI63" i="1"/>
  <c r="AD63" i="1"/>
  <c r="AF63" i="1" s="1"/>
  <c r="AC63" i="1"/>
  <c r="AO62" i="1"/>
  <c r="AP62" i="1" s="1"/>
  <c r="AQ62" i="1" s="1"/>
  <c r="AK62" i="1"/>
  <c r="AI62" i="1"/>
  <c r="AD62" i="1"/>
  <c r="AF62" i="1" s="1"/>
  <c r="AC62" i="1"/>
  <c r="AQ61" i="1"/>
  <c r="AO61" i="1"/>
  <c r="AP61" i="1" s="1"/>
  <c r="AK61" i="1"/>
  <c r="AI61" i="1"/>
  <c r="AD61" i="1"/>
  <c r="AF61" i="1" s="1"/>
  <c r="AC61" i="1"/>
  <c r="AO60" i="1"/>
  <c r="AP60" i="1" s="1"/>
  <c r="AQ60" i="1" s="1"/>
  <c r="AN60" i="1"/>
  <c r="AK60" i="1"/>
  <c r="AI60" i="1"/>
  <c r="AC60" i="1"/>
  <c r="AD60" i="1" s="1"/>
  <c r="AF60" i="1" s="1"/>
  <c r="T60" i="1"/>
  <c r="AO59" i="1"/>
  <c r="AP59" i="1" s="1"/>
  <c r="AQ59" i="1" s="1"/>
  <c r="AK59" i="1"/>
  <c r="AI59" i="1"/>
  <c r="AD59" i="1"/>
  <c r="AF59" i="1" s="1"/>
  <c r="AC59" i="1"/>
  <c r="AQ58" i="1"/>
  <c r="AO58" i="1"/>
  <c r="AP58" i="1" s="1"/>
  <c r="AK58" i="1"/>
  <c r="AI58" i="1"/>
  <c r="AD58" i="1"/>
  <c r="AF58" i="1" s="1"/>
  <c r="AC58" i="1"/>
  <c r="AO57" i="1"/>
  <c r="AP57" i="1" s="1"/>
  <c r="AQ57" i="1" s="1"/>
  <c r="AK57" i="1"/>
  <c r="AI57" i="1"/>
  <c r="AD57" i="1"/>
  <c r="AF57" i="1" s="1"/>
  <c r="AC57" i="1"/>
  <c r="AN56" i="1"/>
  <c r="AK56" i="1"/>
  <c r="AO56" i="1" s="1"/>
  <c r="AP56" i="1" s="1"/>
  <c r="AQ56" i="1" s="1"/>
  <c r="AI56" i="1"/>
  <c r="AC56" i="1"/>
  <c r="AD56" i="1" s="1"/>
  <c r="AF56" i="1" s="1"/>
  <c r="T56" i="1"/>
  <c r="AQ55" i="1"/>
  <c r="AO55" i="1"/>
  <c r="AP55" i="1" s="1"/>
  <c r="AK55" i="1"/>
  <c r="AI55" i="1"/>
  <c r="AD55" i="1"/>
  <c r="AF55" i="1" s="1"/>
  <c r="AC55" i="1"/>
  <c r="AO54" i="1"/>
  <c r="AP54" i="1" s="1"/>
  <c r="AQ54" i="1" s="1"/>
  <c r="AK54" i="1"/>
  <c r="AI54" i="1"/>
  <c r="AD54" i="1"/>
  <c r="AF54" i="1" s="1"/>
  <c r="AC54" i="1"/>
  <c r="AQ53" i="1"/>
  <c r="AO53" i="1"/>
  <c r="AP53" i="1" s="1"/>
  <c r="AK53" i="1"/>
  <c r="AI53" i="1"/>
  <c r="AD53" i="1"/>
  <c r="AF53" i="1" s="1"/>
  <c r="AC53" i="1"/>
  <c r="AO52" i="1"/>
  <c r="AP52" i="1" s="1"/>
  <c r="AQ52" i="1" s="1"/>
  <c r="AN52" i="1"/>
  <c r="AK52" i="1"/>
  <c r="AI52" i="1"/>
  <c r="AC52" i="1"/>
  <c r="AD52" i="1" s="1"/>
  <c r="AF52" i="1" s="1"/>
  <c r="T52" i="1"/>
  <c r="AO51" i="1"/>
  <c r="AP51" i="1" s="1"/>
  <c r="AQ51" i="1" s="1"/>
  <c r="AK51" i="1"/>
  <c r="AI51" i="1"/>
  <c r="AD51" i="1"/>
  <c r="AF51" i="1" s="1"/>
  <c r="AC51" i="1"/>
  <c r="AQ50" i="1"/>
  <c r="AO50" i="1"/>
  <c r="AP50" i="1" s="1"/>
  <c r="AK50" i="1"/>
  <c r="AI50" i="1"/>
  <c r="AD50" i="1"/>
  <c r="AF50" i="1" s="1"/>
  <c r="AC50" i="1"/>
  <c r="AO49" i="1"/>
  <c r="AP49" i="1" s="1"/>
  <c r="AQ49" i="1" s="1"/>
  <c r="AK49" i="1"/>
  <c r="AI49" i="1"/>
  <c r="AD49" i="1"/>
  <c r="AF49" i="1" s="1"/>
  <c r="AC49" i="1"/>
  <c r="AQ48" i="1"/>
  <c r="AO48" i="1"/>
  <c r="AP48" i="1" s="1"/>
  <c r="AK48" i="1"/>
  <c r="AI48" i="1"/>
  <c r="AD48" i="1"/>
  <c r="AF48" i="1" s="1"/>
  <c r="AC48" i="1"/>
  <c r="AO47" i="1"/>
  <c r="AP47" i="1" s="1"/>
  <c r="AQ47" i="1" s="1"/>
  <c r="AN47" i="1"/>
  <c r="AK47" i="1"/>
  <c r="AI47" i="1"/>
  <c r="AC47" i="1"/>
  <c r="AD47" i="1" s="1"/>
  <c r="AF47" i="1" s="1"/>
  <c r="T47" i="1"/>
  <c r="AO46" i="1"/>
  <c r="AP46" i="1" s="1"/>
  <c r="AQ46" i="1" s="1"/>
  <c r="AK46" i="1"/>
  <c r="AI46" i="1"/>
  <c r="AD46" i="1"/>
  <c r="AF46" i="1" s="1"/>
  <c r="AC46" i="1"/>
  <c r="AQ45" i="1"/>
  <c r="AO45" i="1"/>
  <c r="AP45" i="1" s="1"/>
  <c r="AK45" i="1"/>
  <c r="AI45" i="1"/>
  <c r="AD45" i="1"/>
  <c r="AF45" i="1" s="1"/>
  <c r="AC45" i="1"/>
  <c r="AO44" i="1"/>
  <c r="AP44" i="1" s="1"/>
  <c r="AQ44" i="1" s="1"/>
  <c r="AK44" i="1"/>
  <c r="AI44" i="1"/>
  <c r="AD44" i="1"/>
  <c r="AF44" i="1" s="1"/>
  <c r="AC44" i="1"/>
  <c r="AQ43" i="1"/>
  <c r="AO43" i="1"/>
  <c r="AP43" i="1" s="1"/>
  <c r="AK43" i="1"/>
  <c r="AI43" i="1"/>
  <c r="AD43" i="1"/>
  <c r="AF43" i="1" s="1"/>
  <c r="AC43" i="1"/>
  <c r="AO42" i="1"/>
  <c r="AP42" i="1" s="1"/>
  <c r="AQ42" i="1" s="1"/>
  <c r="AN42" i="1"/>
  <c r="AK42" i="1"/>
  <c r="AI42" i="1"/>
  <c r="AC42" i="1"/>
  <c r="AD42" i="1" s="1"/>
  <c r="AF42" i="1" s="1"/>
  <c r="T42" i="1"/>
  <c r="AO41" i="1"/>
  <c r="AP41" i="1" s="1"/>
  <c r="AQ41" i="1" s="1"/>
  <c r="AK41" i="1"/>
  <c r="AI41" i="1"/>
  <c r="AD41" i="1"/>
  <c r="AF41" i="1" s="1"/>
  <c r="AC41" i="1"/>
  <c r="AQ40" i="1"/>
  <c r="AO40" i="1"/>
  <c r="AP40" i="1" s="1"/>
  <c r="AK40" i="1"/>
  <c r="AI40" i="1"/>
  <c r="AD40" i="1"/>
  <c r="AF40" i="1" s="1"/>
  <c r="AC40" i="1"/>
  <c r="AO39" i="1"/>
  <c r="AP39" i="1" s="1"/>
  <c r="AQ39" i="1" s="1"/>
  <c r="AK39" i="1"/>
  <c r="AI39" i="1"/>
  <c r="AD39" i="1"/>
  <c r="AF39" i="1" s="1"/>
  <c r="AC39" i="1"/>
  <c r="AQ38" i="1"/>
  <c r="AO38" i="1"/>
  <c r="AP38" i="1" s="1"/>
  <c r="AK38" i="1"/>
  <c r="AI38" i="1"/>
  <c r="AD38" i="1"/>
  <c r="AF38" i="1" s="1"/>
  <c r="AC38" i="1"/>
  <c r="AO37" i="1"/>
  <c r="AP37" i="1" s="1"/>
  <c r="AQ37" i="1" s="1"/>
  <c r="AN37" i="1"/>
  <c r="AK37" i="1"/>
  <c r="AI37" i="1"/>
  <c r="AC37" i="1"/>
  <c r="AD37" i="1" s="1"/>
  <c r="AF37" i="1" s="1"/>
  <c r="T37" i="1"/>
  <c r="AV36" i="1"/>
  <c r="AO36" i="1"/>
  <c r="AP36" i="1" s="1"/>
  <c r="AU36" i="1" s="1"/>
  <c r="AN36" i="1"/>
  <c r="AK36" i="1"/>
  <c r="AI36" i="1"/>
  <c r="AF36" i="1"/>
  <c r="AC36" i="1"/>
  <c r="AD36" i="1" s="1"/>
  <c r="T36" i="1"/>
  <c r="AO35" i="1"/>
  <c r="AP35" i="1" s="1"/>
  <c r="AQ35" i="1" s="1"/>
  <c r="AK35" i="1"/>
  <c r="AI35" i="1"/>
  <c r="AD35" i="1"/>
  <c r="AF35" i="1" s="1"/>
  <c r="AC35" i="1"/>
  <c r="AQ34" i="1"/>
  <c r="AO34" i="1"/>
  <c r="AP34" i="1" s="1"/>
  <c r="AK34" i="1"/>
  <c r="AI34" i="1"/>
  <c r="AD34" i="1"/>
  <c r="AF34" i="1" s="1"/>
  <c r="AC34" i="1"/>
  <c r="AO33" i="1"/>
  <c r="AP33" i="1" s="1"/>
  <c r="AQ33" i="1" s="1"/>
  <c r="AK33" i="1"/>
  <c r="AI33" i="1"/>
  <c r="AD33" i="1"/>
  <c r="AF33" i="1" s="1"/>
  <c r="AC33" i="1"/>
  <c r="AQ32" i="1"/>
  <c r="AO32" i="1"/>
  <c r="AP32" i="1" s="1"/>
  <c r="AK32" i="1"/>
  <c r="AI32" i="1"/>
  <c r="AD32" i="1"/>
  <c r="AF32" i="1" s="1"/>
  <c r="AC32" i="1"/>
  <c r="AO31" i="1"/>
  <c r="AP31" i="1" s="1"/>
  <c r="AQ31" i="1" s="1"/>
  <c r="AK31" i="1"/>
  <c r="AI31" i="1"/>
  <c r="AD31" i="1"/>
  <c r="AF31" i="1" s="1"/>
  <c r="AC31" i="1"/>
  <c r="AQ30" i="1"/>
  <c r="AO30" i="1"/>
  <c r="AP30" i="1" s="1"/>
  <c r="AK30" i="1"/>
  <c r="AI30" i="1"/>
  <c r="AD30" i="1"/>
  <c r="AF30" i="1" s="1"/>
  <c r="AC30" i="1"/>
  <c r="AO29" i="1"/>
  <c r="AP29" i="1" s="1"/>
  <c r="AQ29" i="1" s="1"/>
  <c r="AK29" i="1"/>
  <c r="AI29" i="1"/>
  <c r="AD29" i="1"/>
  <c r="AF29" i="1" s="1"/>
  <c r="AC29" i="1"/>
  <c r="AQ28" i="1"/>
  <c r="AO28" i="1"/>
  <c r="AP28" i="1" s="1"/>
  <c r="AK28" i="1"/>
  <c r="AI28" i="1"/>
  <c r="AD28" i="1"/>
  <c r="AF28" i="1" s="1"/>
  <c r="AC28" i="1"/>
  <c r="AO27" i="1"/>
  <c r="AP27" i="1" s="1"/>
  <c r="AQ27" i="1" s="1"/>
  <c r="AN27" i="1"/>
  <c r="AK27" i="1"/>
  <c r="AI27" i="1"/>
  <c r="AF27" i="1"/>
  <c r="AC27" i="1"/>
  <c r="AD27" i="1" s="1"/>
  <c r="T27" i="1"/>
  <c r="AV26" i="1"/>
  <c r="AN26" i="1"/>
  <c r="AK26" i="1"/>
  <c r="AO26" i="1" s="1"/>
  <c r="AP26" i="1" s="1"/>
  <c r="AI26" i="1"/>
  <c r="AF26" i="1"/>
  <c r="AC26" i="1"/>
  <c r="AD26" i="1" s="1"/>
  <c r="T26" i="1"/>
  <c r="AQ25" i="1"/>
  <c r="AO25" i="1"/>
  <c r="AP25" i="1" s="1"/>
  <c r="AK25" i="1"/>
  <c r="AI25" i="1"/>
  <c r="AD25" i="1"/>
  <c r="AF25" i="1" s="1"/>
  <c r="AC25" i="1"/>
  <c r="AO24" i="1"/>
  <c r="AP24" i="1" s="1"/>
  <c r="AQ24" i="1" s="1"/>
  <c r="AK24" i="1"/>
  <c r="AI24" i="1"/>
  <c r="AD24" i="1"/>
  <c r="AF24" i="1" s="1"/>
  <c r="AC24" i="1"/>
  <c r="AQ23" i="1"/>
  <c r="AO23" i="1"/>
  <c r="AP23" i="1" s="1"/>
  <c r="AK23" i="1"/>
  <c r="AI23" i="1"/>
  <c r="AD23" i="1"/>
  <c r="AF23" i="1" s="1"/>
  <c r="AC23" i="1"/>
  <c r="AO22" i="1"/>
  <c r="AP22" i="1" s="1"/>
  <c r="AQ22" i="1" s="1"/>
  <c r="AK22" i="1"/>
  <c r="AI22" i="1"/>
  <c r="AD22" i="1"/>
  <c r="AF22" i="1" s="1"/>
  <c r="AC22" i="1"/>
  <c r="AV21" i="1"/>
  <c r="AN21" i="1"/>
  <c r="AK21" i="1"/>
  <c r="AO21" i="1" s="1"/>
  <c r="AP21" i="1" s="1"/>
  <c r="AI21" i="1"/>
  <c r="AC21" i="1"/>
  <c r="AD21" i="1" s="1"/>
  <c r="AF21" i="1" s="1"/>
  <c r="T21" i="1"/>
  <c r="AQ20" i="1"/>
  <c r="AO20" i="1"/>
  <c r="AP20" i="1" s="1"/>
  <c r="AK20" i="1"/>
  <c r="AI20" i="1"/>
  <c r="AD20" i="1"/>
  <c r="AF20" i="1" s="1"/>
  <c r="AC20" i="1"/>
  <c r="AO19" i="1"/>
  <c r="AP19" i="1" s="1"/>
  <c r="AQ19" i="1" s="1"/>
  <c r="AK19" i="1"/>
  <c r="AI19" i="1"/>
  <c r="AD19" i="1"/>
  <c r="AF19" i="1" s="1"/>
  <c r="AC19" i="1"/>
  <c r="AQ18" i="1"/>
  <c r="AO18" i="1"/>
  <c r="AP18" i="1" s="1"/>
  <c r="AK18" i="1"/>
  <c r="AI18" i="1"/>
  <c r="AD18" i="1"/>
  <c r="AF18" i="1" s="1"/>
  <c r="AC18" i="1"/>
  <c r="AO17" i="1"/>
  <c r="AP17" i="1" s="1"/>
  <c r="AQ17" i="1" s="1"/>
  <c r="AK17" i="1"/>
  <c r="AI17" i="1"/>
  <c r="AD17" i="1"/>
  <c r="AF17" i="1" s="1"/>
  <c r="AC17" i="1"/>
  <c r="AV16" i="1"/>
  <c r="AO16" i="1"/>
  <c r="AP16" i="1" s="1"/>
  <c r="AU16" i="1" s="1"/>
  <c r="AN16" i="1"/>
  <c r="AK16" i="1"/>
  <c r="AI16" i="1"/>
  <c r="AC16" i="1"/>
  <c r="AD16" i="1" s="1"/>
  <c r="AF16" i="1" s="1"/>
  <c r="T16" i="1"/>
  <c r="AO15" i="1"/>
  <c r="AP15" i="1" s="1"/>
  <c r="AQ15" i="1" s="1"/>
  <c r="AK15" i="1"/>
  <c r="AI15" i="1"/>
  <c r="AD15" i="1"/>
  <c r="AF15" i="1" s="1"/>
  <c r="AC15" i="1"/>
  <c r="AQ14" i="1"/>
  <c r="AO14" i="1"/>
  <c r="AP14" i="1" s="1"/>
  <c r="AK14" i="1"/>
  <c r="AI14" i="1"/>
  <c r="AD14" i="1"/>
  <c r="AF14" i="1" s="1"/>
  <c r="AC14" i="1"/>
  <c r="AO13" i="1"/>
  <c r="AP13" i="1" s="1"/>
  <c r="AQ13" i="1" s="1"/>
  <c r="AK13" i="1"/>
  <c r="AI13" i="1"/>
  <c r="AD13" i="1"/>
  <c r="AF13" i="1" s="1"/>
  <c r="AC13" i="1"/>
  <c r="AQ12" i="1"/>
  <c r="AO12" i="1"/>
  <c r="AP12" i="1" s="1"/>
  <c r="AK12" i="1"/>
  <c r="AI12" i="1"/>
  <c r="AD12" i="1"/>
  <c r="AF12" i="1" s="1"/>
  <c r="AC12" i="1"/>
  <c r="AV11" i="1"/>
  <c r="AO11" i="1"/>
  <c r="AP11" i="1" s="1"/>
  <c r="AU11" i="1" s="1"/>
  <c r="AK11" i="1"/>
  <c r="AI11" i="1"/>
  <c r="AD11" i="1"/>
  <c r="AF11" i="1" s="1"/>
  <c r="AC11" i="1"/>
  <c r="T11" i="1"/>
  <c r="AK10" i="1"/>
  <c r="AO10" i="1" s="1"/>
  <c r="AP10" i="1" s="1"/>
  <c r="AQ10" i="1" s="1"/>
  <c r="AI10" i="1"/>
  <c r="AF10" i="1"/>
  <c r="AC10" i="1"/>
  <c r="AD10" i="1" s="1"/>
  <c r="AK9" i="1"/>
  <c r="AO9" i="1" s="1"/>
  <c r="AP9" i="1" s="1"/>
  <c r="AQ9" i="1" s="1"/>
  <c r="AI9" i="1"/>
  <c r="AC9" i="1"/>
  <c r="AD9" i="1" s="1"/>
  <c r="AF9" i="1" s="1"/>
  <c r="AP8" i="1"/>
  <c r="AQ8" i="1" s="1"/>
  <c r="AK8" i="1"/>
  <c r="AO8" i="1" s="1"/>
  <c r="AI8" i="1"/>
  <c r="AC8" i="1"/>
  <c r="AD8" i="1" s="1"/>
  <c r="AF8" i="1" s="1"/>
  <c r="AP7" i="1"/>
  <c r="AQ7" i="1" s="1"/>
  <c r="AK7" i="1"/>
  <c r="AO7" i="1" s="1"/>
  <c r="AI7" i="1"/>
  <c r="AF7" i="1"/>
  <c r="AC7" i="1"/>
  <c r="AD7" i="1" s="1"/>
  <c r="AO6" i="1"/>
  <c r="AP6" i="1" s="1"/>
  <c r="AQ6" i="1" s="1"/>
  <c r="AK6" i="1"/>
  <c r="AI6" i="1"/>
  <c r="AD6" i="1"/>
  <c r="AF6" i="1" s="1"/>
  <c r="AC6" i="1"/>
  <c r="AO5" i="1"/>
  <c r="AP5" i="1" s="1"/>
  <c r="AQ5" i="1" s="1"/>
  <c r="AK5" i="1"/>
  <c r="AI5" i="1"/>
  <c r="AD5" i="1"/>
  <c r="AF5" i="1" s="1"/>
  <c r="AC5" i="1"/>
  <c r="AO4" i="1"/>
  <c r="AP4" i="1" s="1"/>
  <c r="AQ4" i="1" s="1"/>
  <c r="AK4" i="1"/>
  <c r="AI4" i="1"/>
  <c r="AD4" i="1"/>
  <c r="AF4" i="1" s="1"/>
  <c r="AC4" i="1"/>
  <c r="AO3" i="1"/>
  <c r="AP3" i="1" s="1"/>
  <c r="AQ3" i="1" s="1"/>
  <c r="AK3" i="1"/>
  <c r="AI3" i="1"/>
  <c r="AD3" i="1"/>
  <c r="AF3" i="1" s="1"/>
  <c r="AC3" i="1"/>
  <c r="AO2" i="1"/>
  <c r="AP2" i="1" s="1"/>
  <c r="AQ2" i="1" s="1"/>
  <c r="AN2" i="1"/>
  <c r="AK2" i="1"/>
  <c r="AI2" i="1"/>
  <c r="AF2" i="1"/>
  <c r="AD2" i="1"/>
  <c r="AC2" i="1"/>
  <c r="T2" i="1"/>
  <c r="AU21" i="1" l="1"/>
  <c r="AQ21" i="1"/>
  <c r="AU26" i="1"/>
  <c r="AQ26" i="1"/>
  <c r="AQ36" i="1"/>
  <c r="AQ16" i="1"/>
  <c r="AQ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00000000-0006-0000-00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00000000-0006-0000-00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00000000-0006-0000-00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00000000-0006-0000-00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00000000-0006-0000-00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00000000-0006-0000-0000-000006000000}">
      <text>
        <r>
          <rPr>
            <sz val="11"/>
            <rFont val="Calibri"/>
            <family val="2"/>
          </rPr>
          <t>[JLA FOB Price Quote (Value)]*[DA %]</t>
        </r>
      </text>
    </comment>
    <comment ref="AN1" authorId="0" shapeId="0" xr:uid="{00000000-0006-0000-0000-000007000000}">
      <text>
        <r>
          <rPr>
            <sz val="11"/>
            <rFont val="Calibri"/>
            <family val="2"/>
          </rPr>
          <t>[JLA FOB Price Quote (Value)]*[Load 1 %]</t>
        </r>
      </text>
    </comment>
    <comment ref="AO1" authorId="0" shapeId="0" xr:uid="{00000000-0006-0000-0000-000008000000}">
      <text>
        <r>
          <rPr>
            <sz val="11"/>
            <rFont val="Calibri"/>
            <family val="2"/>
          </rPr>
          <t>[DA $]+[Load 1 $ (Fashion)]</t>
        </r>
      </text>
    </comment>
    <comment ref="AP1" authorId="0" shapeId="0" xr:uid="{00000000-0006-0000-0000-000009000000}">
      <text>
        <r>
          <rPr>
            <sz val="11"/>
            <rFont val="Calibri"/>
            <family val="2"/>
          </rPr>
          <t>[FOB Cost $ (Value)]+[DI Total Load $]</t>
        </r>
      </text>
    </comment>
    <comment ref="AQ1" authorId="0" shapeId="0" xr:uid="{00000000-0006-0000-0000-00000A000000}">
      <text>
        <r>
          <rPr>
            <sz val="11"/>
            <rFont val="Calibri"/>
            <family val="2"/>
          </rPr>
          <t>([JLA FOB Price Quote (Value)]-[FOB Cost with Load $])/[JLA FOB Price Quote (Value)]</t>
        </r>
      </text>
    </comment>
    <comment ref="AU1" authorId="0" shapeId="0" xr:uid="{00000000-0006-0000-0000-00000B000000}">
      <text>
        <r>
          <rPr>
            <sz val="11"/>
            <rFont val="Calibri"/>
            <family val="2"/>
          </rPr>
          <t>[FOB Cost with Load $]*[Total Quantity]</t>
        </r>
      </text>
    </comment>
    <comment ref="AV1" authorId="0" shapeId="0" xr:uid="{00000000-0006-0000-0000-00000C000000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<sst xmlns="http://schemas.openxmlformats.org/spreadsheetml/2006/main" count="984" uniqueCount="259">
  <si>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</si>
  <si>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</si>
  <si>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</si>
  <si>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</si>
  <si>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</si>
  <si>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</si>
  <si>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</si>
  <si>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</si>
  <si>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</si>
  <si>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</si>
  <si>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</si>
  <si>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</si>
  <si>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Trim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</si>
  <si>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</si>
  <si>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</si>
  <si>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</si>
  <si>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</si>
  <si>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</si>
  <si>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</si>
  <si>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</si>
  <si>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</si>
  <si>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</si>
  <si>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</si>
  <si>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</si>
  <si>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</si>
  <si>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</si>
  <si>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</si>
  <si>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</si>
  <si>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</si>
  <si>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</si>
  <si>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</si>
  <si>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</si>
  <si>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</si>
  <si>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</si>
  <si>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</si>
  <si>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</si>
  <si>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</si>
  <si>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</si>
  <si>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</si>
  <si>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</si>
  <si>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DI Total Load $</t>
  </si>
  <si>
    <t>FOB Cost with Load $</t>
  </si>
  <si>
    <t>JLA FOB MU%</t>
  </si>
  <si>
    <t>JLA FOB Price Quote (Value)</t>
  </si>
  <si>
    <t>FOB Port</t>
  </si>
  <si>
    <t>Total Quantity</t>
  </si>
  <si>
    <t>Total Cost</t>
  </si>
  <si>
    <t>Total Sales</t>
  </si>
  <si>
    <t>COMFORTER (SET)</t>
  </si>
  <si>
    <t>Donya</t>
  </si>
  <si>
    <t>100% Polyester Donya poly texture Printed  comforter 3pcs set</t>
  </si>
  <si>
    <t>Comforter face: 100% poly texture print;back: 85gsm microfiber;
Sham face: 100% polyester print;back: 85gsm microfiber solid;
Filling: 200gsm 100%polyester</t>
  </si>
  <si>
    <t>Queen
1 comforter 90"W x 94"L
2 Sham  20"W x 26"L(2)</t>
  </si>
  <si>
    <t>pending</t>
  </si>
  <si>
    <t>FR10-2908</t>
  </si>
  <si>
    <t>Set</t>
  </si>
  <si>
    <t>Normal</t>
  </si>
  <si>
    <t>9404.40.9022</t>
  </si>
  <si>
    <t>Shanghai, China</t>
  </si>
  <si>
    <t>Comforter face: 100% poly texture print;back: 85gsm microfiber;
Sham face: 100% polyester print;back:85gsm microfiber solid;
Filling: 200gsm 100%polyester</t>
  </si>
  <si>
    <t>King
1 comforter 108"W x 94"L 
2 sham 20"W x 36"L(2)</t>
  </si>
  <si>
    <t>FR10-2909</t>
  </si>
  <si>
    <t>DUVET&amp;DUVET SET</t>
  </si>
  <si>
    <t>100% Polyester Donya poly texture printed  Duvet 2pcs set</t>
  </si>
  <si>
    <t>Duvet face: 100% poly texture print;back: 85gsm microfiber solid;
Sham face: 100% polyester print;back: 85gsm microfiber;</t>
  </si>
  <si>
    <t>Twin
1 Duvet Cover 68‘’W x 94‘’L
1 Sham 20'' W x 26'' L</t>
  </si>
  <si>
    <t>FR12-2910</t>
  </si>
  <si>
    <t>6302.32.1040</t>
  </si>
  <si>
    <t>100% Polyester Donya poly texture printed  Duvet 3pcs set</t>
  </si>
  <si>
    <t>Duvet face: 100% poly texture print;back: 85gsm microfiber solid;
Sham face: 100% polyester print;back: 85gsm microfiber solid;</t>
  </si>
  <si>
    <t>Queen
1 Duvet Cover  90"W x 94"L
2 Sham  20'' W x 26'' L(2)</t>
  </si>
  <si>
    <t>FR12-2911</t>
  </si>
  <si>
    <t>Duvet face:100% poly texture print;back: 85gsm microfiber solid;
Sham face: 100% polyester print;back:85gsm microfiber solid;</t>
  </si>
  <si>
    <t>King
1 Duvet Cover  108"W x 94"L
2 Sham  20'' W x 36'' L(2)</t>
  </si>
  <si>
    <t>FR12-2912</t>
  </si>
  <si>
    <t>Ford</t>
  </si>
  <si>
    <t>100% Polyester Ford poly Sculpted poly slub comforter 3pcs set</t>
  </si>
  <si>
    <t>Comforter face: 100% poly Sculpted poly slub;back: 85gsm microfiber;
Sham face: 100% polyester print;back: 85gsm microfiber solid;
Filling: 200gsm 100%polyester</t>
  </si>
  <si>
    <t>FR10-2913</t>
  </si>
  <si>
    <t>Comforter face: 100% poly  Sculpted poly slub;back: 85gsm microfiber;
Sham face: 100% polyester print;back:85gsm microfiber solid;
Filling: 200gsm 100%polyester</t>
  </si>
  <si>
    <t>FR10-2914</t>
  </si>
  <si>
    <t>100% Polyester Ford poly Sculpted poly slub Duvet 2 pcs set</t>
  </si>
  <si>
    <t>Duvet face: 100% poly  Sculpted poly slub;back: 85gsm microfiber solid;
Sham face: 100% polyester print;back: 85gsm microfiber;</t>
  </si>
  <si>
    <t>FR12-2915</t>
  </si>
  <si>
    <t>100% Polyester Ford poly Sculpted poly slub Duvet 3 pcs set</t>
  </si>
  <si>
    <t>Duvet face: 100% poly Sculpted poly slub;back: 85gsm microfiber solid;
Sham face: 100% polyester print;back: 85gsm microfiber solid;</t>
  </si>
  <si>
    <t>FR12-2916</t>
  </si>
  <si>
    <t>Duvet face:100% poly  Sculpted poly slub;back: 85gsm microfiber solid;
Sham face: 100% polyester print;back:85gsm microfiber solid;</t>
  </si>
  <si>
    <t>FR12-2917</t>
  </si>
  <si>
    <t>Upland</t>
  </si>
  <si>
    <t>100% Polyester Upland poly waffle comforter 3pcs set</t>
  </si>
  <si>
    <t>Comforter face: 100% poly waffle;back: 85gsm microfiber;
Sham face: 100% polyester waffle;back: 85gsm microfiber solid;
Filling: 200gsm 100%polyester</t>
  </si>
  <si>
    <t>FR10-2918</t>
  </si>
  <si>
    <t>Comforter face: 100% poly waffle;back: 85gsm microfiber;
Sham face: 100% polyester waffle;back:85gsm microfiber solid;
Filling: 200gsm 100%polyester</t>
  </si>
  <si>
    <t>FR10-2919</t>
  </si>
  <si>
    <t>100% Polyester Upland poly waffle duvet 2 pcs duevet set</t>
  </si>
  <si>
    <t>Duvet face: 100%poly waffle;back: 85gsm microfiber solid;
Sham face: 100% polyester waffle;back: 85gsm microfiber;</t>
  </si>
  <si>
    <t>FR12-2920</t>
  </si>
  <si>
    <t>100% Polyester Upland poly waffle duvet 3 pcs duevet set</t>
  </si>
  <si>
    <t>Duvet face: 100% poly waffle;back: 85gsm microfiber solid;
Sham face: 100% polyester waffle;back: 85gsm microfiber solid;</t>
  </si>
  <si>
    <t>FR12-2921</t>
  </si>
  <si>
    <t>Duvet face:100%poly waffle;back: 85gsm microfiber solid;
Sham face: 100% polyester waffle;back:85gsm microfiber solid;</t>
  </si>
  <si>
    <t>FR12-2922</t>
  </si>
  <si>
    <t>Jordan</t>
  </si>
  <si>
    <t>100% Polyester Jordan poly waffle comforter 3pcs set</t>
  </si>
  <si>
    <t>FR10-2923</t>
  </si>
  <si>
    <t>FR10-2924</t>
  </si>
  <si>
    <t>100% Polyester Jordan poly waffle duvet 2 pcs duevet set</t>
  </si>
  <si>
    <t>FR12-2925</t>
  </si>
  <si>
    <t>100% Polyester Jordan poly waffle duvet 3 pcs duevet set</t>
  </si>
  <si>
    <t>FR12-2926</t>
  </si>
  <si>
    <t>FR12-2927</t>
  </si>
  <si>
    <t>Davis</t>
  </si>
  <si>
    <t>100% Polyester Davis poly waffle comforter 3pcs set</t>
  </si>
  <si>
    <t>FR10-2928</t>
  </si>
  <si>
    <t>100% Polyester Davis  poly waffle comforter 3pcs set</t>
  </si>
  <si>
    <t>FR10-2929</t>
  </si>
  <si>
    <t>100% Polyester Davis poly waffle duvet 2 pcs duevet set</t>
  </si>
  <si>
    <t>FR12-2930</t>
  </si>
  <si>
    <t>100% Polyester Davis poly waffle duvet 3 pcs duevet set</t>
  </si>
  <si>
    <t>FR12-2931</t>
  </si>
  <si>
    <t>100% Polyester Davis  poly waffle duvet 3 pcs duevet set</t>
  </si>
  <si>
    <t>FR12-2932</t>
  </si>
  <si>
    <t>Portman</t>
  </si>
  <si>
    <t>100% Polyester Portman poly texture Printed  comforter 3pcs set</t>
  </si>
  <si>
    <t>FR10-2933</t>
  </si>
  <si>
    <t>FR10-2934</t>
  </si>
  <si>
    <t>100% Polyester Portman poly texture printed  Duvet 2pcs set</t>
  </si>
  <si>
    <t>FR12-2935</t>
  </si>
  <si>
    <t>100% Polyester Portman poly texture printed  Duvet 3pcs set</t>
  </si>
  <si>
    <t>FR12-2936</t>
  </si>
  <si>
    <t>FR12-2937</t>
  </si>
  <si>
    <t>#22 N</t>
  </si>
  <si>
    <t>100% Polyester #22 poly Jac comforter 3pcs set</t>
  </si>
  <si>
    <t>Comforter face: 100% poly Jac;back: 85gsm microfiber;
Sham face: 100% polyester Jac;back: 85gsm microfiber solid;
Filling: 200gsm 100%polyester</t>
  </si>
  <si>
    <t>FR10-2938</t>
  </si>
  <si>
    <t>FR10-2939</t>
  </si>
  <si>
    <t>100% Polyester #22 poly Jac Duvet 2pcs set</t>
  </si>
  <si>
    <t>Duvet face: 100%poly Jac;back: 85gsm microfiber solid;
Sham face: 100% polyester Jac;back: 85gsm microfiber;</t>
  </si>
  <si>
    <t>FR12-2940</t>
  </si>
  <si>
    <t>100% Polyester #22 poly Jac Duvet 3 pcs set</t>
  </si>
  <si>
    <t>FR12-2941</t>
  </si>
  <si>
    <t>FR12-2942</t>
  </si>
  <si>
    <t>#23N</t>
  </si>
  <si>
    <t>100% Polyester #23 poly texture  comforter 3pcs set</t>
  </si>
  <si>
    <t>Comforter face: 100% poly texture;back: 85gsm microfiber;
Sham face: 100% polyester texture;back: 85gsm microfiber solid;
Filling: 200gsm 100%polyester</t>
  </si>
  <si>
    <t>FR10-2943</t>
  </si>
  <si>
    <t>FR10-2944</t>
  </si>
  <si>
    <t>100% Polyester #23 poly texture Duvet 2pcs set</t>
  </si>
  <si>
    <t>Duvet face: 100% poly texture ;back: 85gsm microfiber solid;
Sham face: 100% polyester texture;back: 85gsm microfiber;</t>
  </si>
  <si>
    <t>FR12-2945</t>
  </si>
  <si>
    <t>100% Polyester #23 poly texture  Duvet 3pcs set</t>
  </si>
  <si>
    <t>FR12-2946</t>
  </si>
  <si>
    <t>100% Polyester #23 poly texture   Duvet 3pcs set</t>
  </si>
  <si>
    <t>FR12-2947</t>
  </si>
  <si>
    <t>#24N</t>
  </si>
  <si>
    <t>100% Polyester #24 poly texture  comforter 3pcs set</t>
  </si>
  <si>
    <t>FR10-2948</t>
  </si>
  <si>
    <t>FR10-2949</t>
  </si>
  <si>
    <t>100% Polyester #24 poly texture Duvet 2pcs set</t>
  </si>
  <si>
    <t>FR12-2950</t>
  </si>
  <si>
    <t>100% Polyester #24 poly texture  Duvet 3pcs set</t>
  </si>
  <si>
    <t>FR12-2951</t>
  </si>
  <si>
    <t>FR12-2952</t>
  </si>
  <si>
    <t>#25N</t>
  </si>
  <si>
    <t>100% Polyester #25 poly Chenille comforter 3pcs set</t>
  </si>
  <si>
    <t>Comforter face: 100% poly chenille;back: 85gsm microfiber;
Sham face: 100% polyester chenille;back: 85gsm microfiber solid;
Filling: 200gsm 100%polyester</t>
  </si>
  <si>
    <t>FR10-2953</t>
  </si>
  <si>
    <t>FR10-2954</t>
  </si>
  <si>
    <t>100% Polyester #25 poly Chenille Duvet 2pcs set</t>
  </si>
  <si>
    <t>Duvet face: 100% poly chenille ;back: 85gsm microfiber solid;
Sham face: 100% polyester chenille;back: 85gsm microfiber;</t>
  </si>
  <si>
    <t>FR12-2955</t>
  </si>
  <si>
    <t>100% Polyester #25 poly Chenille Duvet 3pcs set</t>
  </si>
  <si>
    <t>FR12-2956</t>
  </si>
  <si>
    <t>100% Polyester #25 poly Chenille   Duvet 3pcs set</t>
  </si>
  <si>
    <t>FR12-2957</t>
  </si>
  <si>
    <t>QUILT</t>
  </si>
  <si>
    <t>Gibbs</t>
  </si>
  <si>
    <t>100% Polyester Gibbs polyester stripe quilt</t>
  </si>
  <si>
    <t>Quilt Front: 100% poly stripe;back: 85gsm microfiber;
Filler: 135gsm polyester
with quilting</t>
  </si>
  <si>
    <t>Full/Queen
Quilt  88'' W X 92'' L</t>
  </si>
  <si>
    <t>FR14-2958</t>
  </si>
  <si>
    <t>Piece</t>
  </si>
  <si>
    <t>Rolled</t>
  </si>
  <si>
    <t>King
Quilt  104'' W X 92'' L</t>
  </si>
  <si>
    <t>FR14-2959</t>
  </si>
  <si>
    <t>100% Polyester Gibbs polyester stripe quilted sham</t>
  </si>
  <si>
    <t>Quilted sham front: 100% poly stripe ;back: 85gsm microfiber solid; 
Filler: 135gsm polyester
with quilting</t>
  </si>
  <si>
    <t>Standard
Sham  20'' W x 26'' L</t>
  </si>
  <si>
    <t>FR14-2960</t>
  </si>
  <si>
    <t>9404.90.9522</t>
  </si>
  <si>
    <t>King
Sham  20'' W x 36'' L</t>
  </si>
  <si>
    <t>FR14-2961</t>
  </si>
  <si>
    <t>Silva</t>
  </si>
  <si>
    <t>100% Polyester Silva polyester printed texture quilt</t>
  </si>
  <si>
    <t>Quilt Front: 100% poly texture print;back: 85gsm microfiber;
Filler: 135gsm polyester
with quilting</t>
  </si>
  <si>
    <t>FR14-2962</t>
  </si>
  <si>
    <t>FR14-2963</t>
  </si>
  <si>
    <t>100% Polyester Silva polyester printed texture  sham</t>
  </si>
  <si>
    <t>Quilted sham front: 100% poly texture print ;back: 85gsm microfiber solid; 
Filler: 135gsm polyester
with quilting</t>
  </si>
  <si>
    <t>FR14-2964</t>
  </si>
  <si>
    <t>FR14-2965</t>
  </si>
  <si>
    <t>Keller</t>
  </si>
  <si>
    <t>100% Polyester Keller poly faux linen quilt</t>
  </si>
  <si>
    <t>Quilt Front: 100% poly faux linen ;back: 85gsm microfiber;
Filler: 135gsm polyester
with quilting</t>
  </si>
  <si>
    <t>FR14-2966</t>
  </si>
  <si>
    <t>FR14-2967</t>
  </si>
  <si>
    <t>100% Polyester Keller poly faux linen quilted sham</t>
  </si>
  <si>
    <t>Quilted sham front: 100% poly faux linen;back: 85gsm microfiber solid; 
Filler: 135gsm polyester
with quilting</t>
  </si>
  <si>
    <t>FR14-2968</t>
  </si>
  <si>
    <t>FR14-2969</t>
  </si>
  <si>
    <t>Potter</t>
  </si>
  <si>
    <t>100% Polyester Potter poly matelasse quilt</t>
  </si>
  <si>
    <t xml:space="preserve">Quilt: 100% poly matelasse;
</t>
  </si>
  <si>
    <t>FR14-2970</t>
  </si>
  <si>
    <t>FR14-2971</t>
  </si>
  <si>
    <t>100% Polyester Potter poly matelasse sham</t>
  </si>
  <si>
    <t xml:space="preserve">Sham front: 100% poly matelasse;
Sham back: 100%polyester solid
</t>
  </si>
  <si>
    <t>FR14-2972</t>
  </si>
  <si>
    <t>FR14-2973</t>
  </si>
  <si>
    <t>Heath</t>
  </si>
  <si>
    <t>100% Polyester Heath poly matelasse quilt</t>
  </si>
  <si>
    <t>FR14-2974</t>
  </si>
  <si>
    <t>FR14-2975</t>
  </si>
  <si>
    <t>100% Polyester Heath poly matelasse sham</t>
  </si>
  <si>
    <t>FR14-2976</t>
  </si>
  <si>
    <t>FR14-2977</t>
  </si>
  <si>
    <t>Maven</t>
  </si>
  <si>
    <t>100% Polyester Maven poly Slub quilt</t>
  </si>
  <si>
    <t>Quilt Front: 100% poly slub ;back: 85gsm microfiber;
Filler: 135gsm polyester
with quilting</t>
  </si>
  <si>
    <t>FR14-2978</t>
  </si>
  <si>
    <t>FR14-2979</t>
  </si>
  <si>
    <t>100% Polyester Maven poly Slub quilted sham</t>
  </si>
  <si>
    <t>Quilted sham front: 100% poly slub;back: 85gsm microfiber solid; 
Filler: 135gsm polyester
with quilting</t>
  </si>
  <si>
    <t>FR14-2980</t>
  </si>
  <si>
    <t>FR14-2981</t>
  </si>
  <si>
    <t>#26N</t>
  </si>
  <si>
    <t>100% Polyester #26N poly printed quilt</t>
  </si>
  <si>
    <t>Quilt Front: 100% poly printed ;back: 85gsm microfiber;
Filler: 135gsm polyester
with quilting</t>
  </si>
  <si>
    <t>FR14-2982</t>
  </si>
  <si>
    <t>FR14-2983</t>
  </si>
  <si>
    <t>100% Polyester #26N poly printed quilted sham</t>
  </si>
  <si>
    <t>Quilted sham front: 100% poly printed;back: 85gsm microfiber solid; 
Filler: 135gsm polyester
with quilting</t>
  </si>
  <si>
    <t>FR14-2984</t>
  </si>
  <si>
    <t>FR14-2985</t>
  </si>
  <si>
    <t xml:space="preserve"> comforter set</t>
    <phoneticPr fontId="12" type="noConversion"/>
  </si>
  <si>
    <t xml:space="preserve"> duvet cover </t>
    <phoneticPr fontId="12" type="noConversion"/>
  </si>
  <si>
    <t>comforter 3pcs set</t>
    <phoneticPr fontId="12" type="noConversion"/>
  </si>
  <si>
    <t xml:space="preserve"> duevet set</t>
    <phoneticPr fontId="12" type="noConversion"/>
  </si>
  <si>
    <t xml:space="preserve"> comforter 3pcs set</t>
    <phoneticPr fontId="12" type="noConversion"/>
  </si>
  <si>
    <t xml:space="preserve">duvet cover </t>
    <phoneticPr fontId="12" type="noConversion"/>
  </si>
  <si>
    <t xml:space="preserve"> Duvet 2pcs set</t>
    <phoneticPr fontId="12" type="noConversion"/>
  </si>
  <si>
    <t>Duvet 3 pcs set</t>
    <phoneticPr fontId="12" type="noConversion"/>
  </si>
  <si>
    <t xml:space="preserve"> Duvet 3pcs set</t>
    <phoneticPr fontId="12" type="noConversion"/>
  </si>
  <si>
    <t>Duvet 2pcs set</t>
    <phoneticPr fontId="12" type="noConversion"/>
  </si>
  <si>
    <t>Duvet 3pcs set</t>
    <phoneticPr fontId="12" type="noConversion"/>
  </si>
  <si>
    <t xml:space="preserve"> quilt</t>
    <phoneticPr fontId="12" type="noConversion"/>
  </si>
  <si>
    <t xml:space="preserve"> quilted sham</t>
    <phoneticPr fontId="12" type="noConversion"/>
  </si>
  <si>
    <t xml:space="preserve"> sham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</si>
</sst>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78" formatCode="[$¥-804]#,##0.00"/>
    <numFmt numFmtId="179" formatCode="_(&quot;$&quot;* #,##0.00_);_(&quot;$&quot;* \(#,##0.00\);_(&quot;$&quot;* &quot;-&quot;??_);_(@_)"/>
    <numFmt numFmtId="180" formatCode="[$￥-804]#,##0.00;[Red][$￥-804]#,##0.00"/>
    <numFmt numFmtId="183" formatCode="[$¥-804]#,##0.00;[$¥-804]\-#,##0.00"/>
    <numFmt numFmtId="184" formatCode="0.00_ "/>
    <numFmt numFmtId="185" formatCode="[$¥-478]#,##0.00"/>
    <numFmt numFmtId="186" formatCode="&quot;$&quot;#,##0.00"/>
    <numFmt numFmtId="187" formatCode="0.0"/>
    <numFmt numFmtId="188" formatCode="0.000"/>
    <numFmt numFmtId="189" formatCode="[$$-409]#,##0.00"/>
    <numFmt numFmtId="190" formatCode="0_ "/>
    <numFmt numFmtId="191" formatCode="_(&quot;$&quot;* #,##0.00_);_(&quot;$&quot;* \(#,##0.00\);_(&quot;$&quot;* ??_);_(@_)"/>
  </numFmts>
  <fonts count="13" x14ac:knownFonts="1">
    <font>
      <sz val="11"/>
      <name val="Calibri"/>
      <charset val="134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sz val="11"/>
      <name val="Calibri"/>
      <family val="2"/>
    </font>
    <font>
      <sz val="9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9">
    <xf numFmtId="0" fontId="0" fillId="0" borderId="0" applyFill="0" applyBorder="0"/>
    <xf numFmtId="0" fontId="8" fillId="0" borderId="0"/>
    <xf numFmtId="0" fontId="2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178" fontId="2" fillId="0" borderId="0"/>
    <xf numFmtId="0" fontId="11" fillId="0" borderId="0"/>
    <xf numFmtId="0" fontId="2" fillId="0" borderId="0"/>
    <xf numFmtId="178" fontId="9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" fillId="0" borderId="0"/>
    <xf numFmtId="179" fontId="2" fillId="0" borderId="0" applyFont="0" applyFill="0" applyBorder="0" applyAlignment="0" applyProtection="0"/>
    <xf numFmtId="180" fontId="2" fillId="0" borderId="0"/>
    <xf numFmtId="0" fontId="11" fillId="0" borderId="0"/>
    <xf numFmtId="0" fontId="11" fillId="0" borderId="0"/>
    <xf numFmtId="183" fontId="10" fillId="0" borderId="0">
      <alignment vertical="top"/>
    </xf>
  </cellStyleXfs>
  <cellXfs count="60">
    <xf numFmtId="0" fontId="0" fillId="0" borderId="0" xfId="0"/>
    <xf numFmtId="0" fontId="1" fillId="0" borderId="0" xfId="8" applyFont="1" applyAlignment="1">
      <alignment wrapText="1"/>
    </xf>
    <xf numFmtId="0" fontId="2" fillId="0" borderId="1" xfId="0" applyFont="1" applyBorder="1"/>
    <xf numFmtId="184" fontId="2" fillId="0" borderId="1" xfId="0" applyNumberFormat="1" applyFont="1" applyBorder="1"/>
    <xf numFmtId="0" fontId="3" fillId="0" borderId="1" xfId="8" applyFont="1" applyBorder="1" applyAlignment="1">
      <alignment horizontal="center" wrapText="1"/>
    </xf>
    <xf numFmtId="0" fontId="3" fillId="2" borderId="1" xfId="8" applyFont="1" applyFill="1" applyBorder="1" applyAlignment="1">
      <alignment horizontal="center" wrapText="1"/>
    </xf>
    <xf numFmtId="0" fontId="4" fillId="2" borderId="1" xfId="8" applyFont="1" applyFill="1" applyBorder="1" applyAlignment="1">
      <alignment horizontal="center" wrapText="1"/>
    </xf>
    <xf numFmtId="0" fontId="4" fillId="3" borderId="1" xfId="8" applyFont="1" applyFill="1" applyBorder="1" applyAlignment="1">
      <alignment horizontal="center" wrapText="1"/>
    </xf>
    <xf numFmtId="0" fontId="3" fillId="3" borderId="1" xfId="8" applyFont="1" applyFill="1" applyBorder="1" applyAlignment="1">
      <alignment horizontal="center" wrapText="1"/>
    </xf>
    <xf numFmtId="0" fontId="3" fillId="2" borderId="1" xfId="8" applyFont="1" applyFill="1" applyBorder="1" applyAlignment="1">
      <alignment horizontal="left" wrapText="1"/>
    </xf>
    <xf numFmtId="185" fontId="3" fillId="4" borderId="1" xfId="8" applyNumberFormat="1" applyFont="1" applyFill="1" applyBorder="1" applyAlignment="1">
      <alignment horizontal="center" wrapText="1"/>
    </xf>
    <xf numFmtId="2" fontId="3" fillId="4" borderId="1" xfId="8" applyNumberFormat="1" applyFont="1" applyFill="1" applyBorder="1" applyAlignment="1">
      <alignment horizontal="center" wrapText="1"/>
    </xf>
    <xf numFmtId="186" fontId="5" fillId="4" borderId="1" xfId="2" applyNumberFormat="1" applyFont="1" applyFill="1" applyBorder="1" applyAlignment="1">
      <alignment wrapText="1"/>
    </xf>
    <xf numFmtId="186" fontId="3" fillId="5" borderId="2" xfId="8" applyNumberFormat="1" applyFont="1" applyFill="1" applyBorder="1" applyAlignment="1">
      <alignment horizontal="center" wrapText="1"/>
    </xf>
    <xf numFmtId="186" fontId="3" fillId="4" borderId="1" xfId="8" applyNumberFormat="1" applyFont="1" applyFill="1" applyBorder="1" applyAlignment="1">
      <alignment horizontal="center" wrapText="1"/>
    </xf>
    <xf numFmtId="0" fontId="4" fillId="0" borderId="1" xfId="8" applyFont="1" applyBorder="1" applyAlignment="1">
      <alignment horizontal="center" wrapText="1"/>
    </xf>
    <xf numFmtId="187" fontId="3" fillId="0" borderId="1" xfId="8" applyNumberFormat="1" applyFont="1" applyBorder="1" applyAlignment="1">
      <alignment horizontal="center" wrapText="1"/>
    </xf>
    <xf numFmtId="2" fontId="3" fillId="0" borderId="1" xfId="8" applyNumberFormat="1" applyFont="1" applyBorder="1" applyAlignment="1">
      <alignment horizontal="center" wrapText="1"/>
    </xf>
    <xf numFmtId="1" fontId="3" fillId="0" borderId="1" xfId="8" applyNumberFormat="1" applyFont="1" applyBorder="1" applyAlignment="1">
      <alignment horizontal="center" wrapText="1"/>
    </xf>
    <xf numFmtId="188" fontId="5" fillId="0" borderId="1" xfId="2" applyNumberFormat="1" applyFont="1" applyBorder="1" applyAlignment="1">
      <alignment wrapText="1"/>
    </xf>
    <xf numFmtId="1" fontId="5" fillId="0" borderId="1" xfId="2" applyNumberFormat="1" applyFont="1" applyBorder="1" applyAlignment="1">
      <alignment wrapText="1"/>
    </xf>
    <xf numFmtId="186" fontId="5" fillId="0" borderId="1" xfId="2" applyNumberFormat="1" applyFont="1" applyBorder="1" applyAlignment="1">
      <alignment wrapText="1"/>
    </xf>
    <xf numFmtId="10" fontId="3" fillId="0" borderId="1" xfId="8" applyNumberFormat="1" applyFont="1" applyBorder="1" applyAlignment="1">
      <alignment horizontal="center" wrapText="1"/>
    </xf>
    <xf numFmtId="186" fontId="5" fillId="3" borderId="1" xfId="2" applyNumberFormat="1" applyFont="1" applyFill="1" applyBorder="1" applyAlignment="1">
      <alignment wrapText="1"/>
    </xf>
    <xf numFmtId="0" fontId="5" fillId="6" borderId="1" xfId="2" applyFont="1" applyFill="1" applyBorder="1" applyAlignment="1">
      <alignment wrapText="1"/>
    </xf>
    <xf numFmtId="186" fontId="6" fillId="6" borderId="2" xfId="2" applyNumberFormat="1" applyFont="1" applyFill="1" applyBorder="1" applyAlignment="1">
      <alignment wrapText="1"/>
    </xf>
    <xf numFmtId="186" fontId="3" fillId="0" borderId="1" xfId="8" applyNumberFormat="1" applyFont="1" applyBorder="1" applyAlignment="1">
      <alignment horizontal="center" wrapText="1"/>
    </xf>
    <xf numFmtId="0" fontId="1" fillId="0" borderId="1" xfId="8" applyFont="1" applyBorder="1" applyAlignment="1">
      <alignment horizontal="center" wrapText="1"/>
    </xf>
    <xf numFmtId="0" fontId="1" fillId="0" borderId="1" xfId="8" applyFont="1" applyBorder="1" applyAlignment="1">
      <alignment wrapText="1"/>
    </xf>
    <xf numFmtId="189" fontId="7" fillId="0" borderId="1" xfId="0" applyNumberFormat="1" applyFont="1" applyFill="1" applyBorder="1"/>
    <xf numFmtId="190" fontId="0" fillId="0" borderId="1" xfId="0" applyNumberFormat="1" applyFill="1" applyBorder="1" applyAlignment="1">
      <alignment horizontal="left" wrapText="1"/>
    </xf>
    <xf numFmtId="185" fontId="1" fillId="0" borderId="1" xfId="8" applyNumberFormat="1" applyFont="1" applyBorder="1" applyAlignment="1">
      <alignment wrapText="1"/>
    </xf>
    <xf numFmtId="2" fontId="1" fillId="0" borderId="1" xfId="8" applyNumberFormat="1" applyFont="1" applyBorder="1" applyAlignment="1">
      <alignment wrapText="1"/>
    </xf>
    <xf numFmtId="186" fontId="0" fillId="0" borderId="1" xfId="12" applyNumberFormat="1" applyFont="1" applyFill="1" applyBorder="1" applyAlignment="1">
      <alignment wrapText="1"/>
    </xf>
    <xf numFmtId="186" fontId="1" fillId="0" borderId="2" xfId="8" applyNumberFormat="1" applyFont="1" applyBorder="1" applyAlignment="1">
      <alignment wrapText="1"/>
    </xf>
    <xf numFmtId="186" fontId="1" fillId="0" borderId="1" xfId="8" applyNumberFormat="1" applyFont="1" applyBorder="1" applyAlignment="1">
      <alignment wrapText="1"/>
    </xf>
    <xf numFmtId="187" fontId="1" fillId="0" borderId="1" xfId="8" applyNumberFormat="1" applyFont="1" applyBorder="1" applyAlignment="1">
      <alignment wrapText="1"/>
    </xf>
    <xf numFmtId="1" fontId="1" fillId="0" borderId="1" xfId="8" applyNumberFormat="1" applyFont="1" applyBorder="1" applyAlignment="1">
      <alignment wrapText="1"/>
    </xf>
    <xf numFmtId="188" fontId="1" fillId="7" borderId="1" xfId="8" applyNumberFormat="1" applyFont="1" applyFill="1" applyBorder="1" applyAlignment="1">
      <alignment wrapText="1"/>
    </xf>
    <xf numFmtId="1" fontId="1" fillId="7" borderId="1" xfId="8" applyNumberFormat="1" applyFont="1" applyFill="1" applyBorder="1" applyAlignment="1">
      <alignment wrapText="1"/>
    </xf>
    <xf numFmtId="186" fontId="1" fillId="7" borderId="1" xfId="8" applyNumberFormat="1" applyFont="1" applyFill="1" applyBorder="1" applyAlignment="1">
      <alignment wrapText="1"/>
    </xf>
    <xf numFmtId="10" fontId="1" fillId="0" borderId="1" xfId="8" applyNumberFormat="1" applyFont="1" applyBorder="1" applyAlignment="1">
      <alignment wrapText="1"/>
    </xf>
    <xf numFmtId="10" fontId="0" fillId="0" borderId="1" xfId="11" applyNumberFormat="1" applyFont="1" applyFill="1" applyBorder="1" applyAlignment="1">
      <alignment wrapText="1"/>
    </xf>
    <xf numFmtId="191" fontId="6" fillId="0" borderId="1" xfId="6" applyNumberFormat="1" applyFont="1" applyBorder="1" applyAlignment="1">
      <alignment vertical="center" wrapText="1"/>
    </xf>
    <xf numFmtId="0" fontId="1" fillId="7" borderId="1" xfId="8" applyFont="1" applyFill="1" applyBorder="1" applyAlignment="1">
      <alignment wrapText="1"/>
    </xf>
    <xf numFmtId="190" fontId="0" fillId="7" borderId="1" xfId="0" applyNumberFormat="1" applyFill="1" applyBorder="1" applyAlignment="1">
      <alignment horizontal="left" wrapText="1"/>
    </xf>
    <xf numFmtId="185" fontId="1" fillId="7" borderId="1" xfId="8" applyNumberFormat="1" applyFont="1" applyFill="1" applyBorder="1" applyAlignment="1">
      <alignment wrapText="1"/>
    </xf>
    <xf numFmtId="2" fontId="1" fillId="7" borderId="1" xfId="8" applyNumberFormat="1" applyFont="1" applyFill="1" applyBorder="1" applyAlignment="1">
      <alignment wrapText="1"/>
    </xf>
    <xf numFmtId="186" fontId="0" fillId="7" borderId="1" xfId="12" applyNumberFormat="1" applyFont="1" applyFill="1" applyBorder="1" applyAlignment="1">
      <alignment wrapText="1"/>
    </xf>
    <xf numFmtId="186" fontId="1" fillId="7" borderId="2" xfId="8" applyNumberFormat="1" applyFont="1" applyFill="1" applyBorder="1" applyAlignment="1">
      <alignment wrapText="1"/>
    </xf>
    <xf numFmtId="187" fontId="1" fillId="7" borderId="1" xfId="8" applyNumberFormat="1" applyFont="1" applyFill="1" applyBorder="1" applyAlignment="1">
      <alignment wrapText="1"/>
    </xf>
    <xf numFmtId="10" fontId="1" fillId="7" borderId="1" xfId="8" applyNumberFormat="1" applyFont="1" applyFill="1" applyBorder="1" applyAlignment="1">
      <alignment wrapText="1"/>
    </xf>
    <xf numFmtId="10" fontId="0" fillId="7" borderId="1" xfId="11" applyNumberFormat="1" applyFont="1" applyFill="1" applyBorder="1" applyAlignment="1">
      <alignment wrapText="1"/>
    </xf>
    <xf numFmtId="191" fontId="6" fillId="7" borderId="1" xfId="6" applyNumberFormat="1" applyFont="1" applyFill="1" applyBorder="1" applyAlignment="1">
      <alignment vertical="center" wrapText="1"/>
    </xf>
    <xf numFmtId="186" fontId="1" fillId="0" borderId="0" xfId="8" applyNumberFormat="1" applyFont="1" applyAlignment="1">
      <alignment wrapText="1"/>
    </xf>
    <xf numFmtId="0" fontId="1" fillId="7" borderId="1" xfId="8" applyFont="1" applyFill="1" applyBorder="1" applyAlignment="1">
      <alignment horizontal="left" wrapText="1"/>
    </xf>
    <xf numFmtId="0" fontId="1" fillId="0" borderId="1" xfId="8" applyFont="1" applyBorder="1" applyAlignment="1">
      <alignment horizontal="left" wrapText="1"/>
    </xf>
    <xf numFmtId="186" fontId="3" fillId="0" borderId="1" xfId="8" applyNumberFormat="1" applyFont="1" applyBorder="1" applyAlignment="1">
      <alignment wrapText="1"/>
    </xf>
    <xf numFmtId="186" fontId="3" fillId="7" borderId="1" xfId="8" applyNumberFormat="1" applyFont="1" applyFill="1" applyBorder="1" applyAlignment="1">
      <alignment wrapText="1"/>
    </xf>
    <xf numFmtId="188" fontId="1" fillId="0" borderId="1" xfId="8" applyNumberFormat="1" applyFont="1" applyBorder="1" applyAlignment="1">
      <alignment wrapText="1"/>
    </xf>
  </cellXfs>
  <cellStyles count="19">
    <cellStyle name="Currency 2" xfId="12" xr:uid="{00000000-0005-0000-0000-00003C000000}"/>
    <cellStyle name="Normal 158" xfId="9" xr:uid="{00000000-0005-0000-0000-000039000000}"/>
    <cellStyle name="Normal 158 5" xfId="7" xr:uid="{00000000-0005-0000-0000-000037000000}"/>
    <cellStyle name="Normal 2" xfId="8" xr:uid="{00000000-0005-0000-0000-000038000000}"/>
    <cellStyle name="Normal 2 18 2" xfId="2" xr:uid="{00000000-0005-0000-0000-000032000000}"/>
    <cellStyle name="Normal 2 31" xfId="3" xr:uid="{00000000-0005-0000-0000-000033000000}"/>
    <cellStyle name="Normal 2 34" xfId="13" xr:uid="{00000000-0005-0000-0000-00003D000000}"/>
    <cellStyle name="Normal 2 91" xfId="18" xr:uid="{00000000-0005-0000-0000-000048000000}"/>
    <cellStyle name="Normal_ALL items_1 2" xfId="10" xr:uid="{00000000-0005-0000-0000-00003A000000}"/>
    <cellStyle name="Percent 2" xfId="11" xr:uid="{00000000-0005-0000-0000-00003B000000}"/>
    <cellStyle name="Percent 2 4" xfId="5" xr:uid="{00000000-0005-0000-0000-000035000000}"/>
    <cellStyle name="常规" xfId="0" builtinId="0"/>
    <cellStyle name="常规 14" xfId="4" xr:uid="{00000000-0005-0000-0000-000034000000}"/>
    <cellStyle name="常规 2" xfId="17" xr:uid="{00000000-0005-0000-0000-000045000000}"/>
    <cellStyle name="常规 3" xfId="16" xr:uid="{00000000-0005-0000-0000-000043000000}"/>
    <cellStyle name="常规 4" xfId="15" xr:uid="{00000000-0005-0000-0000-000041000000}"/>
    <cellStyle name="常规_JC081016A IZZY" xfId="6" xr:uid="{00000000-0005-0000-0000-000036000000}"/>
    <cellStyle name="货币 2 2" xfId="14" xr:uid="{00000000-0005-0000-0000-00003E000000}"/>
    <cellStyle name="样式 1" xfId="1" xr:uid="{00000000-0005-0000-0000-000031000000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1742722</xdr:colOff>
      <xdr:row>0</xdr:row>
      <xdr:rowOff>98778</xdr:rowOff>
    </xdr:from>
    <xdr:to>
      <xdr:col>1</xdr:col>
      <xdr:colOff>2317524</xdr:colOff>
      <xdr:row>1</xdr:row>
      <xdr:rowOff>971550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 rot="5400000">
          <a:off x="2084070" y="808355"/>
          <a:ext cx="1419225" cy="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26</xdr:row>
      <xdr:rowOff>1</xdr:rowOff>
    </xdr:from>
    <xdr:to>
      <xdr:col>1</xdr:col>
      <xdr:colOff>1030441</xdr:colOff>
      <xdr:row>27</xdr:row>
      <xdr:rowOff>94075</xdr:rowOff>
    </xdr:to>
    <xdr:pic>
      <xdr:nvPicPr>
        <xdr:cNvPr id="29" name="图形 1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rcRect l="60772" t="33006"/>
        <a:stretch>
          <a:fillRect/>
        </a:stretch>
      </xdr:blipFill>
      <xdr:spPr>
        <a:xfrm>
          <a:off x="1397000" y="26102945"/>
          <a:ext cx="1029970" cy="1103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K\John\other_accounts\BBB\Decision%20making%20data%20support\Copy%20of%20ra%20research%20upspw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ying.gu\AppData\Local\Microsoft\Windows\Temporary%20Internet%20Files\OLK784B\tex%20fleece%204-17-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Window"/>
      <sheetName val="Bedding Set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79"/>
  <sheetViews>
    <sheetView tabSelected="1" topLeftCell="A28" zoomScale="70" zoomScaleNormal="70" workbookViewId="0">
      <selection activeCell="I32" sqref="I32"/>
    </sheetView>
  </sheetViews>
  <sheetFormatPr defaultColWidth="9" defaultRowHeight="12.75" x14ac:dyDescent="0.2"/>
  <cols>
    <col min="1" max="20" width="20" style="2" customWidth="1"/>
    <col min="21" max="21" width="20" style="3" customWidth="1"/>
    <col min="22" max="43" width="20" style="2" customWidth="1"/>
    <col min="44" max="16373" width="9.140625" style="2" customWidth="1"/>
    <col min="16374" max="16374" width="9.140625" style="2"/>
    <col min="16375" max="16384" width="9" style="2"/>
  </cols>
  <sheetData>
    <row r="1" spans="1:49" s="1" customFormat="1" ht="43.15" customHeight="1" x14ac:dyDescent="0.25">
      <c r="A1" s="4" t="s">
        <v>0</v>
      </c>
      <c r="B1" s="4" t="s">
        <v>1</v>
      </c>
      <c r="C1" s="5" t="s">
        <v>2</v>
      </c>
      <c r="D1" s="6" t="s">
        <v>3</v>
      </c>
      <c r="E1" s="6" t="s">
        <v>4</v>
      </c>
      <c r="F1" s="7" t="s">
        <v>5</v>
      </c>
      <c r="G1" s="5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5" t="s">
        <v>12</v>
      </c>
      <c r="N1" s="5" t="s">
        <v>13</v>
      </c>
      <c r="O1" s="5" t="s">
        <v>14</v>
      </c>
      <c r="P1" s="9" t="s">
        <v>15</v>
      </c>
      <c r="Q1" s="8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23</v>
      </c>
      <c r="Y1" s="16" t="s">
        <v>24</v>
      </c>
      <c r="Z1" s="16" t="s">
        <v>25</v>
      </c>
      <c r="AA1" s="17" t="s">
        <v>26</v>
      </c>
      <c r="AB1" s="18" t="s">
        <v>27</v>
      </c>
      <c r="AC1" s="19" t="s">
        <v>28</v>
      </c>
      <c r="AD1" s="20" t="s">
        <v>29</v>
      </c>
      <c r="AE1" s="4" t="s">
        <v>30</v>
      </c>
      <c r="AF1" s="21" t="s">
        <v>31</v>
      </c>
      <c r="AG1" s="4" t="s">
        <v>32</v>
      </c>
      <c r="AH1" s="22" t="s">
        <v>33</v>
      </c>
      <c r="AI1" s="23" t="s">
        <v>34</v>
      </c>
      <c r="AJ1" s="22" t="s">
        <v>35</v>
      </c>
      <c r="AK1" s="21" t="s">
        <v>36</v>
      </c>
      <c r="AL1" s="15" t="s">
        <v>37</v>
      </c>
      <c r="AM1" s="22" t="s">
        <v>38</v>
      </c>
      <c r="AN1" s="21" t="s">
        <v>39</v>
      </c>
      <c r="AO1" s="21" t="s">
        <v>40</v>
      </c>
      <c r="AP1" s="24" t="s">
        <v>41</v>
      </c>
      <c r="AQ1" s="24" t="s">
        <v>42</v>
      </c>
      <c r="AR1" s="25" t="s">
        <v>43</v>
      </c>
      <c r="AS1" s="4" t="s">
        <v>44</v>
      </c>
      <c r="AT1" s="4" t="s">
        <v>45</v>
      </c>
      <c r="AU1" s="26" t="s">
        <v>46</v>
      </c>
      <c r="AV1" s="26" t="s">
        <v>47</v>
      </c>
    </row>
    <row r="2" spans="1:49" s="1" customFormat="1" ht="79.5" customHeight="1" x14ac:dyDescent="0.25">
      <c r="A2" s="27">
        <v>1</v>
      </c>
      <c r="B2" s="28"/>
      <c r="C2" s="28"/>
      <c r="D2" s="28"/>
      <c r="E2" s="28"/>
      <c r="F2" s="28" t="s">
        <v>48</v>
      </c>
      <c r="G2" s="28" t="s">
        <v>49</v>
      </c>
      <c r="H2" s="28" t="s">
        <v>50</v>
      </c>
      <c r="I2" s="28" t="s">
        <v>245</v>
      </c>
      <c r="J2" s="28" t="s">
        <v>51</v>
      </c>
      <c r="K2" s="28" t="s">
        <v>52</v>
      </c>
      <c r="L2" s="28" t="s">
        <v>53</v>
      </c>
      <c r="M2" s="28"/>
      <c r="N2" s="28"/>
      <c r="O2" s="29" t="s">
        <v>54</v>
      </c>
      <c r="P2" s="30"/>
      <c r="Q2" s="28" t="s">
        <v>55</v>
      </c>
      <c r="R2" s="31"/>
      <c r="S2" s="32"/>
      <c r="T2" s="33" t="str">
        <f>IF(ISERROR(R2/S2),"",R2/S2)</f>
        <v/>
      </c>
      <c r="U2" s="34">
        <v>12.7</v>
      </c>
      <c r="V2" s="35"/>
      <c r="W2" s="28" t="s">
        <v>56</v>
      </c>
      <c r="X2" s="36">
        <v>41</v>
      </c>
      <c r="Y2" s="36">
        <v>50</v>
      </c>
      <c r="Z2" s="36">
        <v>55</v>
      </c>
      <c r="AA2" s="32">
        <v>2</v>
      </c>
      <c r="AB2" s="37">
        <v>2</v>
      </c>
      <c r="AC2" s="38">
        <f t="shared" ref="AC2:AC65" si="0">IF(X2="","",X2*Y2*Z2/1000000)</f>
        <v>0.11275</v>
      </c>
      <c r="AD2" s="39">
        <f t="shared" ref="AD2:AD65" si="1">IF(AB2="","",65/AC2*AB2)</f>
        <v>1152.9933481152993</v>
      </c>
      <c r="AE2" s="28">
        <v>3500</v>
      </c>
      <c r="AF2" s="40">
        <f t="shared" ref="AF2:AF65" si="2">IF(ISERROR(AE2/AD2),"",AE2/AD2)</f>
        <v>3.0355769230769232</v>
      </c>
      <c r="AG2" s="28" t="s">
        <v>57</v>
      </c>
      <c r="AH2" s="41">
        <v>0.22800000000000001</v>
      </c>
      <c r="AI2" s="40">
        <f t="shared" ref="AI2:AI65" si="3">IF(ISERROR(U2*AH2),"",U2*AH2)</f>
        <v>2.8956</v>
      </c>
      <c r="AJ2" s="41">
        <v>0.15</v>
      </c>
      <c r="AK2" s="40">
        <f t="shared" ref="AK2:AK65" si="4">IF(ISERROR(AR2*AJ2),"",AR2*AJ2)</f>
        <v>3</v>
      </c>
      <c r="AL2" s="28"/>
      <c r="AM2" s="41"/>
      <c r="AN2" s="40">
        <f>IF(ISERROR(AR2*AM2),"",AR2*AM2)</f>
        <v>0</v>
      </c>
      <c r="AO2" s="35">
        <f t="shared" ref="AO2:AO65" si="5">IF(ISERROR(AK2+AN2),"",AK2+AN2)</f>
        <v>3</v>
      </c>
      <c r="AP2" s="35">
        <f t="shared" ref="AP2:AP65" si="6">IF(ISERROR(U2+AO2),"",U2+AO2)</f>
        <v>15.7</v>
      </c>
      <c r="AQ2" s="42">
        <f t="shared" ref="AQ2:AQ65" si="7">IF(ISERROR((AR2-AP2)/AR2),"",(AR2-AP2)/AR2)</f>
        <v>0.21500000000000002</v>
      </c>
      <c r="AR2" s="43">
        <v>20</v>
      </c>
      <c r="AS2" s="35" t="s">
        <v>58</v>
      </c>
      <c r="AT2" s="37"/>
      <c r="AU2" s="40"/>
      <c r="AV2" s="40"/>
    </row>
    <row r="3" spans="1:49" s="1" customFormat="1" ht="72" customHeight="1" x14ac:dyDescent="0.25">
      <c r="A3" s="27">
        <v>2</v>
      </c>
      <c r="B3" s="28"/>
      <c r="C3" s="28"/>
      <c r="D3" s="28"/>
      <c r="E3" s="28"/>
      <c r="F3" s="28" t="s">
        <v>48</v>
      </c>
      <c r="G3" s="28" t="s">
        <v>49</v>
      </c>
      <c r="H3" s="28" t="s">
        <v>50</v>
      </c>
      <c r="I3" s="28" t="s">
        <v>245</v>
      </c>
      <c r="J3" s="28" t="s">
        <v>59</v>
      </c>
      <c r="K3" s="28" t="s">
        <v>60</v>
      </c>
      <c r="L3" s="28" t="s">
        <v>53</v>
      </c>
      <c r="M3" s="28"/>
      <c r="N3" s="28"/>
      <c r="O3" s="29" t="s">
        <v>61</v>
      </c>
      <c r="P3" s="30"/>
      <c r="Q3" s="28" t="s">
        <v>55</v>
      </c>
      <c r="R3" s="31"/>
      <c r="S3" s="32"/>
      <c r="T3" s="33"/>
      <c r="U3" s="34">
        <v>14.17</v>
      </c>
      <c r="V3" s="35"/>
      <c r="W3" s="28" t="s">
        <v>56</v>
      </c>
      <c r="X3" s="36">
        <v>41</v>
      </c>
      <c r="Y3" s="36">
        <v>50</v>
      </c>
      <c r="Z3" s="36">
        <v>60</v>
      </c>
      <c r="AA3" s="32">
        <v>2</v>
      </c>
      <c r="AB3" s="37">
        <v>2</v>
      </c>
      <c r="AC3" s="38">
        <f t="shared" si="0"/>
        <v>0.123</v>
      </c>
      <c r="AD3" s="39">
        <f t="shared" si="1"/>
        <v>1056.9105691056911</v>
      </c>
      <c r="AE3" s="28">
        <v>3500</v>
      </c>
      <c r="AF3" s="40">
        <f t="shared" si="2"/>
        <v>3.3115384615384613</v>
      </c>
      <c r="AG3" s="28" t="s">
        <v>57</v>
      </c>
      <c r="AH3" s="41">
        <v>0.22800000000000001</v>
      </c>
      <c r="AI3" s="40">
        <f t="shared" si="3"/>
        <v>3.2307600000000001</v>
      </c>
      <c r="AJ3" s="41">
        <v>0.15</v>
      </c>
      <c r="AK3" s="40">
        <f t="shared" si="4"/>
        <v>3.4499999999999997</v>
      </c>
      <c r="AL3" s="28"/>
      <c r="AM3" s="41"/>
      <c r="AN3" s="40"/>
      <c r="AO3" s="35">
        <f t="shared" si="5"/>
        <v>3.4499999999999997</v>
      </c>
      <c r="AP3" s="35">
        <f t="shared" si="6"/>
        <v>17.62</v>
      </c>
      <c r="AQ3" s="42">
        <f t="shared" si="7"/>
        <v>0.23391304347826083</v>
      </c>
      <c r="AR3" s="43">
        <v>23</v>
      </c>
      <c r="AS3" s="35" t="s">
        <v>58</v>
      </c>
      <c r="AT3" s="37"/>
      <c r="AU3" s="40"/>
      <c r="AV3" s="40"/>
    </row>
    <row r="4" spans="1:49" s="1" customFormat="1" ht="67.900000000000006" customHeight="1" x14ac:dyDescent="0.25">
      <c r="A4" s="27">
        <v>3</v>
      </c>
      <c r="B4" s="28"/>
      <c r="C4" s="28"/>
      <c r="D4" s="28"/>
      <c r="E4" s="28"/>
      <c r="F4" s="28" t="s">
        <v>62</v>
      </c>
      <c r="G4" s="28" t="s">
        <v>49</v>
      </c>
      <c r="H4" s="28" t="s">
        <v>63</v>
      </c>
      <c r="I4" s="28" t="s">
        <v>246</v>
      </c>
      <c r="J4" s="28" t="s">
        <v>64</v>
      </c>
      <c r="K4" s="28" t="s">
        <v>65</v>
      </c>
      <c r="L4" s="28" t="s">
        <v>53</v>
      </c>
      <c r="M4" s="28"/>
      <c r="N4" s="28"/>
      <c r="O4" s="29" t="s">
        <v>66</v>
      </c>
      <c r="P4" s="30"/>
      <c r="Q4" s="28" t="s">
        <v>55</v>
      </c>
      <c r="R4" s="31"/>
      <c r="S4" s="32"/>
      <c r="T4" s="33"/>
      <c r="U4" s="34">
        <v>7.67</v>
      </c>
      <c r="V4" s="35"/>
      <c r="W4" s="28" t="s">
        <v>56</v>
      </c>
      <c r="X4" s="36">
        <v>30</v>
      </c>
      <c r="Y4" s="36">
        <v>25</v>
      </c>
      <c r="Z4" s="36">
        <v>24</v>
      </c>
      <c r="AA4" s="32">
        <v>2</v>
      </c>
      <c r="AB4" s="37">
        <v>2</v>
      </c>
      <c r="AC4" s="38">
        <f t="shared" si="0"/>
        <v>1.7999999999999999E-2</v>
      </c>
      <c r="AD4" s="39">
        <f t="shared" si="1"/>
        <v>7222.2222222222226</v>
      </c>
      <c r="AE4" s="28">
        <v>3500</v>
      </c>
      <c r="AF4" s="40">
        <f t="shared" si="2"/>
        <v>0.48461538461538461</v>
      </c>
      <c r="AG4" s="28" t="s">
        <v>67</v>
      </c>
      <c r="AH4" s="41">
        <v>0.214</v>
      </c>
      <c r="AI4" s="40">
        <f t="shared" si="3"/>
        <v>1.6413800000000001</v>
      </c>
      <c r="AJ4" s="41">
        <v>0.15</v>
      </c>
      <c r="AK4" s="40">
        <f t="shared" si="4"/>
        <v>1.95</v>
      </c>
      <c r="AL4" s="28"/>
      <c r="AM4" s="41"/>
      <c r="AN4" s="40"/>
      <c r="AO4" s="35">
        <f t="shared" si="5"/>
        <v>1.95</v>
      </c>
      <c r="AP4" s="35">
        <f t="shared" si="6"/>
        <v>9.6199999999999992</v>
      </c>
      <c r="AQ4" s="42">
        <f t="shared" si="7"/>
        <v>0.26000000000000006</v>
      </c>
      <c r="AR4" s="43">
        <v>13</v>
      </c>
      <c r="AS4" s="35" t="s">
        <v>58</v>
      </c>
      <c r="AT4" s="37"/>
      <c r="AU4" s="40"/>
      <c r="AV4" s="40"/>
    </row>
    <row r="5" spans="1:49" s="1" customFormat="1" ht="67.5" customHeight="1" x14ac:dyDescent="0.25">
      <c r="A5" s="27">
        <v>4</v>
      </c>
      <c r="B5" s="28"/>
      <c r="C5" s="28"/>
      <c r="D5" s="28"/>
      <c r="E5" s="28"/>
      <c r="F5" s="28" t="s">
        <v>62</v>
      </c>
      <c r="G5" s="28" t="s">
        <v>49</v>
      </c>
      <c r="H5" s="28" t="s">
        <v>68</v>
      </c>
      <c r="I5" s="28" t="s">
        <v>246</v>
      </c>
      <c r="J5" s="28" t="s">
        <v>69</v>
      </c>
      <c r="K5" s="28" t="s">
        <v>70</v>
      </c>
      <c r="L5" s="28" t="s">
        <v>53</v>
      </c>
      <c r="M5" s="28"/>
      <c r="N5" s="28"/>
      <c r="O5" s="29" t="s">
        <v>71</v>
      </c>
      <c r="P5" s="30"/>
      <c r="Q5" s="28" t="s">
        <v>55</v>
      </c>
      <c r="R5" s="31"/>
      <c r="S5" s="32"/>
      <c r="T5" s="33"/>
      <c r="U5" s="34">
        <v>9.5299999999999994</v>
      </c>
      <c r="V5" s="35"/>
      <c r="W5" s="28" t="s">
        <v>56</v>
      </c>
      <c r="X5" s="36">
        <v>30</v>
      </c>
      <c r="Y5" s="36">
        <v>25</v>
      </c>
      <c r="Z5" s="36">
        <v>28</v>
      </c>
      <c r="AA5" s="32">
        <v>2</v>
      </c>
      <c r="AB5" s="37">
        <v>2</v>
      </c>
      <c r="AC5" s="38">
        <f t="shared" si="0"/>
        <v>2.1000000000000001E-2</v>
      </c>
      <c r="AD5" s="39">
        <f t="shared" si="1"/>
        <v>6190.4761904761899</v>
      </c>
      <c r="AE5" s="28">
        <v>3500</v>
      </c>
      <c r="AF5" s="40">
        <f t="shared" si="2"/>
        <v>0.56538461538461549</v>
      </c>
      <c r="AG5" s="28" t="s">
        <v>67</v>
      </c>
      <c r="AH5" s="41">
        <v>0.214</v>
      </c>
      <c r="AI5" s="40">
        <f t="shared" si="3"/>
        <v>2.0394199999999998</v>
      </c>
      <c r="AJ5" s="41">
        <v>0.15</v>
      </c>
      <c r="AK5" s="40">
        <f t="shared" si="4"/>
        <v>2.4</v>
      </c>
      <c r="AL5" s="28"/>
      <c r="AM5" s="41"/>
      <c r="AN5" s="40"/>
      <c r="AO5" s="35">
        <f t="shared" si="5"/>
        <v>2.4</v>
      </c>
      <c r="AP5" s="35">
        <f t="shared" si="6"/>
        <v>11.93</v>
      </c>
      <c r="AQ5" s="42">
        <f t="shared" si="7"/>
        <v>0.25437500000000002</v>
      </c>
      <c r="AR5" s="43">
        <v>16</v>
      </c>
      <c r="AS5" s="35" t="s">
        <v>58</v>
      </c>
      <c r="AT5" s="37"/>
      <c r="AU5" s="40"/>
      <c r="AV5" s="40"/>
    </row>
    <row r="6" spans="1:49" s="1" customFormat="1" ht="66.400000000000006" customHeight="1" x14ac:dyDescent="0.25">
      <c r="A6" s="27">
        <v>5</v>
      </c>
      <c r="B6" s="28"/>
      <c r="C6" s="28"/>
      <c r="D6" s="28"/>
      <c r="E6" s="28"/>
      <c r="F6" s="28" t="s">
        <v>62</v>
      </c>
      <c r="G6" s="28" t="s">
        <v>49</v>
      </c>
      <c r="H6" s="28" t="s">
        <v>68</v>
      </c>
      <c r="I6" s="28" t="s">
        <v>246</v>
      </c>
      <c r="J6" s="28" t="s">
        <v>72</v>
      </c>
      <c r="K6" s="28" t="s">
        <v>73</v>
      </c>
      <c r="L6" s="28" t="s">
        <v>53</v>
      </c>
      <c r="M6" s="28"/>
      <c r="N6" s="28"/>
      <c r="O6" s="29" t="s">
        <v>74</v>
      </c>
      <c r="P6" s="30"/>
      <c r="Q6" s="28" t="s">
        <v>55</v>
      </c>
      <c r="R6" s="31"/>
      <c r="S6" s="32"/>
      <c r="T6" s="33"/>
      <c r="U6" s="34">
        <v>10.62</v>
      </c>
      <c r="V6" s="35"/>
      <c r="W6" s="28" t="s">
        <v>56</v>
      </c>
      <c r="X6" s="36">
        <v>30</v>
      </c>
      <c r="Y6" s="36">
        <v>25</v>
      </c>
      <c r="Z6" s="36">
        <v>32</v>
      </c>
      <c r="AA6" s="32">
        <v>2</v>
      </c>
      <c r="AB6" s="37">
        <v>2</v>
      </c>
      <c r="AC6" s="38">
        <f t="shared" si="0"/>
        <v>2.4E-2</v>
      </c>
      <c r="AD6" s="39">
        <f t="shared" si="1"/>
        <v>5416.666666666667</v>
      </c>
      <c r="AE6" s="28">
        <v>3500</v>
      </c>
      <c r="AF6" s="40">
        <f t="shared" si="2"/>
        <v>0.64615384615384608</v>
      </c>
      <c r="AG6" s="28" t="s">
        <v>67</v>
      </c>
      <c r="AH6" s="41">
        <v>0.214</v>
      </c>
      <c r="AI6" s="40">
        <f t="shared" si="3"/>
        <v>2.2726799999999998</v>
      </c>
      <c r="AJ6" s="41">
        <v>0.15</v>
      </c>
      <c r="AK6" s="40">
        <f t="shared" si="4"/>
        <v>2.625</v>
      </c>
      <c r="AL6" s="28"/>
      <c r="AM6" s="41"/>
      <c r="AN6" s="40"/>
      <c r="AO6" s="35">
        <f t="shared" si="5"/>
        <v>2.625</v>
      </c>
      <c r="AP6" s="35">
        <f t="shared" si="6"/>
        <v>13.244999999999999</v>
      </c>
      <c r="AQ6" s="42">
        <f t="shared" si="7"/>
        <v>0.24314285714285719</v>
      </c>
      <c r="AR6" s="43">
        <v>17.5</v>
      </c>
      <c r="AS6" s="35" t="s">
        <v>58</v>
      </c>
      <c r="AT6" s="37"/>
      <c r="AU6" s="40"/>
      <c r="AV6" s="40"/>
    </row>
    <row r="7" spans="1:49" s="1" customFormat="1" ht="67.5" customHeight="1" x14ac:dyDescent="0.25">
      <c r="A7" s="27">
        <v>6</v>
      </c>
      <c r="B7" s="44"/>
      <c r="C7" s="44"/>
      <c r="D7" s="44"/>
      <c r="E7" s="44"/>
      <c r="F7" s="44" t="s">
        <v>48</v>
      </c>
      <c r="G7" s="44" t="s">
        <v>75</v>
      </c>
      <c r="H7" s="44" t="s">
        <v>76</v>
      </c>
      <c r="I7" s="28" t="s">
        <v>245</v>
      </c>
      <c r="J7" s="44" t="s">
        <v>77</v>
      </c>
      <c r="K7" s="44" t="s">
        <v>52</v>
      </c>
      <c r="L7" s="28" t="s">
        <v>53</v>
      </c>
      <c r="M7" s="44"/>
      <c r="N7" s="44"/>
      <c r="O7" s="29" t="s">
        <v>78</v>
      </c>
      <c r="P7" s="45"/>
      <c r="Q7" s="44" t="s">
        <v>55</v>
      </c>
      <c r="R7" s="46"/>
      <c r="S7" s="47"/>
      <c r="T7" s="48"/>
      <c r="U7" s="49">
        <v>15.41</v>
      </c>
      <c r="V7" s="40"/>
      <c r="W7" s="44" t="s">
        <v>56</v>
      </c>
      <c r="X7" s="50">
        <v>41</v>
      </c>
      <c r="Y7" s="50">
        <v>50</v>
      </c>
      <c r="Z7" s="50">
        <v>55</v>
      </c>
      <c r="AA7" s="32">
        <v>2</v>
      </c>
      <c r="AB7" s="39">
        <v>2</v>
      </c>
      <c r="AC7" s="38">
        <f t="shared" si="0"/>
        <v>0.11275</v>
      </c>
      <c r="AD7" s="39">
        <f t="shared" si="1"/>
        <v>1152.9933481152993</v>
      </c>
      <c r="AE7" s="44">
        <v>3500</v>
      </c>
      <c r="AF7" s="40">
        <f t="shared" si="2"/>
        <v>3.0355769230769232</v>
      </c>
      <c r="AG7" s="44" t="s">
        <v>57</v>
      </c>
      <c r="AH7" s="51">
        <v>0.22800000000000001</v>
      </c>
      <c r="AI7" s="40">
        <f t="shared" si="3"/>
        <v>3.5134800000000004</v>
      </c>
      <c r="AJ7" s="51">
        <v>0.15</v>
      </c>
      <c r="AK7" s="40">
        <f t="shared" si="4"/>
        <v>3.4499999999999997</v>
      </c>
      <c r="AL7" s="44"/>
      <c r="AM7" s="51"/>
      <c r="AN7" s="40"/>
      <c r="AO7" s="40">
        <f t="shared" si="5"/>
        <v>3.4499999999999997</v>
      </c>
      <c r="AP7" s="40">
        <f t="shared" si="6"/>
        <v>18.86</v>
      </c>
      <c r="AQ7" s="52">
        <f t="shared" si="7"/>
        <v>0.18000000000000002</v>
      </c>
      <c r="AR7" s="53">
        <v>23</v>
      </c>
      <c r="AS7" s="40" t="s">
        <v>58</v>
      </c>
      <c r="AT7" s="37"/>
      <c r="AU7" s="40"/>
      <c r="AV7" s="40"/>
    </row>
    <row r="8" spans="1:49" s="1" customFormat="1" ht="71.650000000000006" customHeight="1" x14ac:dyDescent="0.25">
      <c r="A8" s="27">
        <v>7</v>
      </c>
      <c r="B8" s="44"/>
      <c r="C8" s="44"/>
      <c r="D8" s="44"/>
      <c r="E8" s="44"/>
      <c r="F8" s="44" t="s">
        <v>48</v>
      </c>
      <c r="G8" s="44" t="s">
        <v>75</v>
      </c>
      <c r="H8" s="44" t="s">
        <v>76</v>
      </c>
      <c r="I8" s="28" t="s">
        <v>245</v>
      </c>
      <c r="J8" s="44" t="s">
        <v>79</v>
      </c>
      <c r="K8" s="44" t="s">
        <v>60</v>
      </c>
      <c r="L8" s="28" t="s">
        <v>53</v>
      </c>
      <c r="M8" s="44"/>
      <c r="N8" s="44"/>
      <c r="O8" s="29" t="s">
        <v>80</v>
      </c>
      <c r="P8" s="45"/>
      <c r="Q8" s="44" t="s">
        <v>55</v>
      </c>
      <c r="R8" s="46"/>
      <c r="S8" s="47"/>
      <c r="T8" s="48"/>
      <c r="U8" s="49">
        <v>17.47</v>
      </c>
      <c r="V8" s="40"/>
      <c r="W8" s="44" t="s">
        <v>56</v>
      </c>
      <c r="X8" s="50">
        <v>41</v>
      </c>
      <c r="Y8" s="50">
        <v>50</v>
      </c>
      <c r="Z8" s="50">
        <v>60</v>
      </c>
      <c r="AA8" s="32">
        <v>2</v>
      </c>
      <c r="AB8" s="39">
        <v>2</v>
      </c>
      <c r="AC8" s="38">
        <f t="shared" si="0"/>
        <v>0.123</v>
      </c>
      <c r="AD8" s="39">
        <f t="shared" si="1"/>
        <v>1056.9105691056911</v>
      </c>
      <c r="AE8" s="44">
        <v>3500</v>
      </c>
      <c r="AF8" s="40">
        <f t="shared" si="2"/>
        <v>3.3115384615384613</v>
      </c>
      <c r="AG8" s="44" t="s">
        <v>57</v>
      </c>
      <c r="AH8" s="51">
        <v>0.22800000000000001</v>
      </c>
      <c r="AI8" s="40">
        <f t="shared" si="3"/>
        <v>3.9831599999999998</v>
      </c>
      <c r="AJ8" s="51">
        <v>0.15</v>
      </c>
      <c r="AK8" s="40">
        <f t="shared" si="4"/>
        <v>3.9</v>
      </c>
      <c r="AL8" s="44"/>
      <c r="AM8" s="51"/>
      <c r="AN8" s="40"/>
      <c r="AO8" s="40">
        <f t="shared" si="5"/>
        <v>3.9</v>
      </c>
      <c r="AP8" s="40">
        <f t="shared" si="6"/>
        <v>21.369999999999997</v>
      </c>
      <c r="AQ8" s="52">
        <f t="shared" si="7"/>
        <v>0.17807692307692319</v>
      </c>
      <c r="AR8" s="53">
        <v>26</v>
      </c>
      <c r="AS8" s="40" t="s">
        <v>58</v>
      </c>
      <c r="AT8" s="37"/>
      <c r="AU8" s="40"/>
      <c r="AV8" s="40"/>
    </row>
    <row r="9" spans="1:49" s="1" customFormat="1" ht="84" customHeight="1" x14ac:dyDescent="0.25">
      <c r="A9" s="27">
        <v>8</v>
      </c>
      <c r="B9" s="44"/>
      <c r="C9" s="44"/>
      <c r="D9" s="44"/>
      <c r="E9" s="44"/>
      <c r="F9" s="44" t="s">
        <v>62</v>
      </c>
      <c r="G9" s="44" t="s">
        <v>75</v>
      </c>
      <c r="H9" s="44" t="s">
        <v>81</v>
      </c>
      <c r="I9" s="28" t="s">
        <v>246</v>
      </c>
      <c r="J9" s="44" t="s">
        <v>82</v>
      </c>
      <c r="K9" s="44" t="s">
        <v>65</v>
      </c>
      <c r="L9" s="28" t="s">
        <v>53</v>
      </c>
      <c r="M9" s="44"/>
      <c r="N9" s="44"/>
      <c r="O9" s="29" t="s">
        <v>83</v>
      </c>
      <c r="P9" s="45"/>
      <c r="Q9" s="44" t="s">
        <v>55</v>
      </c>
      <c r="R9" s="46"/>
      <c r="S9" s="47"/>
      <c r="T9" s="48"/>
      <c r="U9" s="49">
        <v>9.73</v>
      </c>
      <c r="V9" s="40"/>
      <c r="W9" s="44" t="s">
        <v>56</v>
      </c>
      <c r="X9" s="50">
        <v>30</v>
      </c>
      <c r="Y9" s="50">
        <v>25</v>
      </c>
      <c r="Z9" s="50">
        <v>24</v>
      </c>
      <c r="AA9" s="32">
        <v>2</v>
      </c>
      <c r="AB9" s="39">
        <v>2</v>
      </c>
      <c r="AC9" s="38">
        <f t="shared" si="0"/>
        <v>1.7999999999999999E-2</v>
      </c>
      <c r="AD9" s="39">
        <f t="shared" si="1"/>
        <v>7222.2222222222226</v>
      </c>
      <c r="AE9" s="44">
        <v>3500</v>
      </c>
      <c r="AF9" s="40">
        <f t="shared" si="2"/>
        <v>0.48461538461538461</v>
      </c>
      <c r="AG9" s="44" t="s">
        <v>67</v>
      </c>
      <c r="AH9" s="51">
        <v>0.214</v>
      </c>
      <c r="AI9" s="40">
        <f t="shared" si="3"/>
        <v>2.08222</v>
      </c>
      <c r="AJ9" s="51">
        <v>0.15</v>
      </c>
      <c r="AK9" s="40">
        <f t="shared" si="4"/>
        <v>2.1</v>
      </c>
      <c r="AL9" s="44"/>
      <c r="AM9" s="51"/>
      <c r="AN9" s="40"/>
      <c r="AO9" s="40">
        <f t="shared" si="5"/>
        <v>2.1</v>
      </c>
      <c r="AP9" s="40">
        <f t="shared" si="6"/>
        <v>11.83</v>
      </c>
      <c r="AQ9" s="52">
        <f t="shared" si="7"/>
        <v>0.155</v>
      </c>
      <c r="AR9" s="53">
        <v>14</v>
      </c>
      <c r="AS9" s="40" t="s">
        <v>58</v>
      </c>
      <c r="AT9" s="37"/>
      <c r="AU9" s="40"/>
      <c r="AV9" s="40"/>
    </row>
    <row r="10" spans="1:49" s="1" customFormat="1" ht="86.65" customHeight="1" x14ac:dyDescent="0.25">
      <c r="A10" s="27">
        <v>9</v>
      </c>
      <c r="B10" s="44"/>
      <c r="C10" s="44"/>
      <c r="D10" s="44"/>
      <c r="E10" s="44"/>
      <c r="F10" s="44" t="s">
        <v>62</v>
      </c>
      <c r="G10" s="44" t="s">
        <v>75</v>
      </c>
      <c r="H10" s="44" t="s">
        <v>84</v>
      </c>
      <c r="I10" s="28" t="s">
        <v>246</v>
      </c>
      <c r="J10" s="44" t="s">
        <v>85</v>
      </c>
      <c r="K10" s="44" t="s">
        <v>70</v>
      </c>
      <c r="L10" s="28" t="s">
        <v>53</v>
      </c>
      <c r="M10" s="44"/>
      <c r="N10" s="44"/>
      <c r="O10" s="29" t="s">
        <v>86</v>
      </c>
      <c r="P10" s="45"/>
      <c r="Q10" s="44" t="s">
        <v>55</v>
      </c>
      <c r="R10" s="46"/>
      <c r="S10" s="47"/>
      <c r="T10" s="48"/>
      <c r="U10" s="49">
        <v>12.4</v>
      </c>
      <c r="V10" s="40"/>
      <c r="W10" s="44" t="s">
        <v>56</v>
      </c>
      <c r="X10" s="50">
        <v>30</v>
      </c>
      <c r="Y10" s="50">
        <v>25</v>
      </c>
      <c r="Z10" s="50">
        <v>28</v>
      </c>
      <c r="AA10" s="32">
        <v>2</v>
      </c>
      <c r="AB10" s="39">
        <v>2</v>
      </c>
      <c r="AC10" s="38">
        <f t="shared" si="0"/>
        <v>2.1000000000000001E-2</v>
      </c>
      <c r="AD10" s="39">
        <f t="shared" si="1"/>
        <v>6190.4761904761899</v>
      </c>
      <c r="AE10" s="44">
        <v>3500</v>
      </c>
      <c r="AF10" s="40">
        <f t="shared" si="2"/>
        <v>0.56538461538461549</v>
      </c>
      <c r="AG10" s="44" t="s">
        <v>67</v>
      </c>
      <c r="AH10" s="51">
        <v>0.214</v>
      </c>
      <c r="AI10" s="40">
        <f t="shared" si="3"/>
        <v>2.6536</v>
      </c>
      <c r="AJ10" s="51">
        <v>0.15</v>
      </c>
      <c r="AK10" s="40">
        <f t="shared" si="4"/>
        <v>2.5499999999999998</v>
      </c>
      <c r="AL10" s="44"/>
      <c r="AM10" s="51"/>
      <c r="AN10" s="40"/>
      <c r="AO10" s="40">
        <f t="shared" si="5"/>
        <v>2.5499999999999998</v>
      </c>
      <c r="AP10" s="40">
        <f t="shared" si="6"/>
        <v>14.95</v>
      </c>
      <c r="AQ10" s="52">
        <f t="shared" si="7"/>
        <v>0.12058823529411769</v>
      </c>
      <c r="AR10" s="53">
        <v>17</v>
      </c>
      <c r="AS10" s="40" t="s">
        <v>58</v>
      </c>
      <c r="AT10" s="37"/>
      <c r="AU10" s="40"/>
      <c r="AV10" s="40"/>
      <c r="AW10" s="54"/>
    </row>
    <row r="11" spans="1:49" s="1" customFormat="1" ht="120" x14ac:dyDescent="0.25">
      <c r="A11" s="27">
        <v>10</v>
      </c>
      <c r="B11" s="44"/>
      <c r="C11" s="44"/>
      <c r="D11" s="44"/>
      <c r="E11" s="44"/>
      <c r="F11" s="44" t="s">
        <v>62</v>
      </c>
      <c r="G11" s="44" t="s">
        <v>75</v>
      </c>
      <c r="H11" s="44" t="s">
        <v>84</v>
      </c>
      <c r="I11" s="28" t="s">
        <v>246</v>
      </c>
      <c r="J11" s="44" t="s">
        <v>87</v>
      </c>
      <c r="K11" s="44" t="s">
        <v>73</v>
      </c>
      <c r="L11" s="28" t="s">
        <v>53</v>
      </c>
      <c r="M11" s="44"/>
      <c r="N11" s="44"/>
      <c r="O11" s="29" t="s">
        <v>88</v>
      </c>
      <c r="P11" s="55"/>
      <c r="Q11" s="44" t="s">
        <v>55</v>
      </c>
      <c r="R11" s="46"/>
      <c r="S11" s="47"/>
      <c r="T11" s="48" t="str">
        <f>IF(ISERROR(R11/S11),"",R11/S11)</f>
        <v/>
      </c>
      <c r="U11" s="49">
        <v>14.07</v>
      </c>
      <c r="V11" s="40"/>
      <c r="W11" s="44" t="s">
        <v>56</v>
      </c>
      <c r="X11" s="50">
        <v>30</v>
      </c>
      <c r="Y11" s="50">
        <v>25</v>
      </c>
      <c r="Z11" s="50">
        <v>32</v>
      </c>
      <c r="AA11" s="32">
        <v>2</v>
      </c>
      <c r="AB11" s="39">
        <v>2</v>
      </c>
      <c r="AC11" s="38">
        <f t="shared" si="0"/>
        <v>2.4E-2</v>
      </c>
      <c r="AD11" s="39">
        <f t="shared" si="1"/>
        <v>5416.666666666667</v>
      </c>
      <c r="AE11" s="44">
        <v>3500</v>
      </c>
      <c r="AF11" s="40">
        <f t="shared" si="2"/>
        <v>0.64615384615384608</v>
      </c>
      <c r="AG11" s="44" t="s">
        <v>67</v>
      </c>
      <c r="AH11" s="51">
        <v>0.214</v>
      </c>
      <c r="AI11" s="40">
        <f t="shared" si="3"/>
        <v>3.01098</v>
      </c>
      <c r="AJ11" s="51">
        <v>0.15</v>
      </c>
      <c r="AK11" s="40">
        <f t="shared" si="4"/>
        <v>2.9249999999999998</v>
      </c>
      <c r="AL11" s="44"/>
      <c r="AM11" s="51"/>
      <c r="AN11" s="40"/>
      <c r="AO11" s="40">
        <f t="shared" si="5"/>
        <v>2.9249999999999998</v>
      </c>
      <c r="AP11" s="40">
        <f t="shared" si="6"/>
        <v>16.995000000000001</v>
      </c>
      <c r="AQ11" s="52">
        <f t="shared" si="7"/>
        <v>0.1284615384615384</v>
      </c>
      <c r="AR11" s="40">
        <v>19.5</v>
      </c>
      <c r="AS11" s="40" t="s">
        <v>58</v>
      </c>
      <c r="AT11" s="37"/>
      <c r="AU11" s="40">
        <f>IF(ISERROR(AP11*AT11),"",AP11*AT11)</f>
        <v>0</v>
      </c>
      <c r="AV11" s="40">
        <f>IF(ISERROR(AR11*AT11),"",AR11*AT11)</f>
        <v>0</v>
      </c>
    </row>
    <row r="12" spans="1:49" s="1" customFormat="1" ht="67.5" customHeight="1" x14ac:dyDescent="0.25">
      <c r="A12" s="27">
        <v>11</v>
      </c>
      <c r="B12" s="28"/>
      <c r="C12" s="28"/>
      <c r="D12" s="28"/>
      <c r="E12" s="28"/>
      <c r="F12" s="28" t="s">
        <v>48</v>
      </c>
      <c r="G12" s="28" t="s">
        <v>89</v>
      </c>
      <c r="H12" s="28" t="s">
        <v>90</v>
      </c>
      <c r="I12" s="28" t="s">
        <v>245</v>
      </c>
      <c r="J12" s="28" t="s">
        <v>91</v>
      </c>
      <c r="K12" s="28" t="s">
        <v>52</v>
      </c>
      <c r="L12" s="28" t="s">
        <v>53</v>
      </c>
      <c r="M12" s="28"/>
      <c r="N12" s="28"/>
      <c r="O12" s="29" t="s">
        <v>92</v>
      </c>
      <c r="P12" s="30"/>
      <c r="Q12" s="28" t="s">
        <v>55</v>
      </c>
      <c r="R12" s="31"/>
      <c r="S12" s="32"/>
      <c r="T12" s="48"/>
      <c r="U12" s="34">
        <v>15.87</v>
      </c>
      <c r="V12" s="35"/>
      <c r="W12" s="28" t="s">
        <v>56</v>
      </c>
      <c r="X12" s="36">
        <v>41</v>
      </c>
      <c r="Y12" s="36">
        <v>50</v>
      </c>
      <c r="Z12" s="36">
        <v>55</v>
      </c>
      <c r="AA12" s="32">
        <v>2</v>
      </c>
      <c r="AB12" s="37">
        <v>2</v>
      </c>
      <c r="AC12" s="38">
        <f t="shared" si="0"/>
        <v>0.11275</v>
      </c>
      <c r="AD12" s="39">
        <f t="shared" si="1"/>
        <v>1152.9933481152993</v>
      </c>
      <c r="AE12" s="28">
        <v>3500</v>
      </c>
      <c r="AF12" s="40">
        <f t="shared" si="2"/>
        <v>3.0355769230769232</v>
      </c>
      <c r="AG12" s="28" t="s">
        <v>57</v>
      </c>
      <c r="AH12" s="41">
        <v>0.22800000000000001</v>
      </c>
      <c r="AI12" s="40">
        <f t="shared" si="3"/>
        <v>3.61836</v>
      </c>
      <c r="AJ12" s="41">
        <v>0.15</v>
      </c>
      <c r="AK12" s="40">
        <f t="shared" si="4"/>
        <v>3.5249999999999999</v>
      </c>
      <c r="AL12" s="28"/>
      <c r="AM12" s="41"/>
      <c r="AN12" s="40"/>
      <c r="AO12" s="35">
        <f t="shared" si="5"/>
        <v>3.5249999999999999</v>
      </c>
      <c r="AP12" s="35">
        <f t="shared" si="6"/>
        <v>19.395</v>
      </c>
      <c r="AQ12" s="42">
        <f t="shared" si="7"/>
        <v>0.1746808510638298</v>
      </c>
      <c r="AR12" s="43">
        <v>23.5</v>
      </c>
      <c r="AS12" s="35" t="s">
        <v>58</v>
      </c>
      <c r="AT12" s="37"/>
      <c r="AU12" s="40"/>
      <c r="AV12" s="40"/>
    </row>
    <row r="13" spans="1:49" s="1" customFormat="1" ht="71.650000000000006" customHeight="1" x14ac:dyDescent="0.25">
      <c r="A13" s="27">
        <v>12</v>
      </c>
      <c r="B13" s="28"/>
      <c r="C13" s="28"/>
      <c r="D13" s="28"/>
      <c r="E13" s="28"/>
      <c r="F13" s="28" t="s">
        <v>48</v>
      </c>
      <c r="G13" s="28" t="s">
        <v>89</v>
      </c>
      <c r="H13" s="28" t="s">
        <v>90</v>
      </c>
      <c r="I13" s="28" t="s">
        <v>245</v>
      </c>
      <c r="J13" s="28" t="s">
        <v>93</v>
      </c>
      <c r="K13" s="28" t="s">
        <v>60</v>
      </c>
      <c r="L13" s="28" t="s">
        <v>53</v>
      </c>
      <c r="M13" s="28"/>
      <c r="N13" s="28"/>
      <c r="O13" s="29" t="s">
        <v>94</v>
      </c>
      <c r="P13" s="30"/>
      <c r="Q13" s="28" t="s">
        <v>55</v>
      </c>
      <c r="R13" s="31"/>
      <c r="S13" s="32"/>
      <c r="T13" s="48"/>
      <c r="U13" s="34">
        <v>18.010000000000002</v>
      </c>
      <c r="V13" s="35"/>
      <c r="W13" s="28" t="s">
        <v>56</v>
      </c>
      <c r="X13" s="36">
        <v>41</v>
      </c>
      <c r="Y13" s="36">
        <v>50</v>
      </c>
      <c r="Z13" s="36">
        <v>60</v>
      </c>
      <c r="AA13" s="32">
        <v>2</v>
      </c>
      <c r="AB13" s="37">
        <v>2</v>
      </c>
      <c r="AC13" s="38">
        <f t="shared" si="0"/>
        <v>0.123</v>
      </c>
      <c r="AD13" s="39">
        <f t="shared" si="1"/>
        <v>1056.9105691056911</v>
      </c>
      <c r="AE13" s="28">
        <v>3500</v>
      </c>
      <c r="AF13" s="40">
        <f t="shared" si="2"/>
        <v>3.3115384615384613</v>
      </c>
      <c r="AG13" s="28" t="s">
        <v>57</v>
      </c>
      <c r="AH13" s="41">
        <v>0.22800000000000001</v>
      </c>
      <c r="AI13" s="40">
        <f t="shared" si="3"/>
        <v>4.1062800000000008</v>
      </c>
      <c r="AJ13" s="41">
        <v>0.15</v>
      </c>
      <c r="AK13" s="40">
        <f t="shared" si="4"/>
        <v>4.05</v>
      </c>
      <c r="AL13" s="28"/>
      <c r="AM13" s="41"/>
      <c r="AN13" s="40"/>
      <c r="AO13" s="35">
        <f t="shared" si="5"/>
        <v>4.05</v>
      </c>
      <c r="AP13" s="35">
        <f t="shared" si="6"/>
        <v>22.060000000000002</v>
      </c>
      <c r="AQ13" s="42">
        <f t="shared" si="7"/>
        <v>0.18296296296296288</v>
      </c>
      <c r="AR13" s="43">
        <v>27</v>
      </c>
      <c r="AS13" s="35" t="s">
        <v>58</v>
      </c>
      <c r="AT13" s="37"/>
      <c r="AU13" s="40"/>
      <c r="AV13" s="40"/>
    </row>
    <row r="14" spans="1:49" s="1" customFormat="1" ht="84" customHeight="1" x14ac:dyDescent="0.25">
      <c r="A14" s="27">
        <v>13</v>
      </c>
      <c r="B14" s="28"/>
      <c r="C14" s="28"/>
      <c r="D14" s="28"/>
      <c r="E14" s="28"/>
      <c r="F14" s="28" t="s">
        <v>62</v>
      </c>
      <c r="G14" s="28" t="s">
        <v>89</v>
      </c>
      <c r="H14" s="28" t="s">
        <v>95</v>
      </c>
      <c r="I14" s="28" t="s">
        <v>248</v>
      </c>
      <c r="J14" s="28" t="s">
        <v>96</v>
      </c>
      <c r="K14" s="28" t="s">
        <v>65</v>
      </c>
      <c r="L14" s="28" t="s">
        <v>53</v>
      </c>
      <c r="M14" s="28"/>
      <c r="N14" s="28"/>
      <c r="O14" s="29" t="s">
        <v>97</v>
      </c>
      <c r="P14" s="30"/>
      <c r="Q14" s="28" t="s">
        <v>55</v>
      </c>
      <c r="R14" s="31"/>
      <c r="S14" s="32"/>
      <c r="T14" s="48"/>
      <c r="U14" s="34">
        <v>10.08</v>
      </c>
      <c r="V14" s="35"/>
      <c r="W14" s="28" t="s">
        <v>56</v>
      </c>
      <c r="X14" s="36">
        <v>30</v>
      </c>
      <c r="Y14" s="36">
        <v>25</v>
      </c>
      <c r="Z14" s="36">
        <v>24</v>
      </c>
      <c r="AA14" s="32">
        <v>2</v>
      </c>
      <c r="AB14" s="37">
        <v>2</v>
      </c>
      <c r="AC14" s="38">
        <f t="shared" si="0"/>
        <v>1.7999999999999999E-2</v>
      </c>
      <c r="AD14" s="39">
        <f t="shared" si="1"/>
        <v>7222.2222222222226</v>
      </c>
      <c r="AE14" s="28">
        <v>3500</v>
      </c>
      <c r="AF14" s="40">
        <f t="shared" si="2"/>
        <v>0.48461538461538461</v>
      </c>
      <c r="AG14" s="28" t="s">
        <v>67</v>
      </c>
      <c r="AH14" s="41">
        <v>0.214</v>
      </c>
      <c r="AI14" s="40">
        <f t="shared" si="3"/>
        <v>2.1571199999999999</v>
      </c>
      <c r="AJ14" s="41">
        <v>0.15</v>
      </c>
      <c r="AK14" s="40">
        <f t="shared" si="4"/>
        <v>2.25</v>
      </c>
      <c r="AL14" s="28"/>
      <c r="AM14" s="41"/>
      <c r="AN14" s="40"/>
      <c r="AO14" s="35">
        <f t="shared" si="5"/>
        <v>2.25</v>
      </c>
      <c r="AP14" s="35">
        <f t="shared" si="6"/>
        <v>12.33</v>
      </c>
      <c r="AQ14" s="42">
        <f t="shared" si="7"/>
        <v>0.17799999999999999</v>
      </c>
      <c r="AR14" s="43">
        <v>15</v>
      </c>
      <c r="AS14" s="35" t="s">
        <v>58</v>
      </c>
      <c r="AT14" s="37"/>
      <c r="AU14" s="40"/>
      <c r="AV14" s="40"/>
    </row>
    <row r="15" spans="1:49" s="1" customFormat="1" ht="86.65" customHeight="1" x14ac:dyDescent="0.25">
      <c r="A15" s="27">
        <v>14</v>
      </c>
      <c r="B15" s="28"/>
      <c r="C15" s="28"/>
      <c r="D15" s="28"/>
      <c r="E15" s="28"/>
      <c r="F15" s="28" t="s">
        <v>62</v>
      </c>
      <c r="G15" s="28" t="s">
        <v>89</v>
      </c>
      <c r="H15" s="28" t="s">
        <v>98</v>
      </c>
      <c r="I15" s="28" t="s">
        <v>248</v>
      </c>
      <c r="J15" s="28" t="s">
        <v>99</v>
      </c>
      <c r="K15" s="28" t="s">
        <v>70</v>
      </c>
      <c r="L15" s="28" t="s">
        <v>53</v>
      </c>
      <c r="M15" s="28"/>
      <c r="N15" s="28"/>
      <c r="O15" s="29" t="s">
        <v>100</v>
      </c>
      <c r="P15" s="30"/>
      <c r="Q15" s="28" t="s">
        <v>55</v>
      </c>
      <c r="R15" s="31"/>
      <c r="S15" s="32"/>
      <c r="T15" s="48"/>
      <c r="U15" s="34">
        <v>12.84</v>
      </c>
      <c r="V15" s="35"/>
      <c r="W15" s="28" t="s">
        <v>56</v>
      </c>
      <c r="X15" s="36">
        <v>30</v>
      </c>
      <c r="Y15" s="36">
        <v>25</v>
      </c>
      <c r="Z15" s="36">
        <v>28</v>
      </c>
      <c r="AA15" s="32">
        <v>2</v>
      </c>
      <c r="AB15" s="37">
        <v>2</v>
      </c>
      <c r="AC15" s="38">
        <f t="shared" si="0"/>
        <v>2.1000000000000001E-2</v>
      </c>
      <c r="AD15" s="39">
        <f t="shared" si="1"/>
        <v>6190.4761904761899</v>
      </c>
      <c r="AE15" s="28">
        <v>3500</v>
      </c>
      <c r="AF15" s="40">
        <f t="shared" si="2"/>
        <v>0.56538461538461549</v>
      </c>
      <c r="AG15" s="28" t="s">
        <v>67</v>
      </c>
      <c r="AH15" s="41">
        <v>0.214</v>
      </c>
      <c r="AI15" s="40">
        <f t="shared" si="3"/>
        <v>2.74776</v>
      </c>
      <c r="AJ15" s="41">
        <v>0.15</v>
      </c>
      <c r="AK15" s="40">
        <f t="shared" si="4"/>
        <v>2.7749999999999999</v>
      </c>
      <c r="AL15" s="28"/>
      <c r="AM15" s="41"/>
      <c r="AN15" s="40"/>
      <c r="AO15" s="35">
        <f t="shared" si="5"/>
        <v>2.7749999999999999</v>
      </c>
      <c r="AP15" s="35">
        <f t="shared" si="6"/>
        <v>15.615</v>
      </c>
      <c r="AQ15" s="42">
        <f t="shared" si="7"/>
        <v>0.15594594594594594</v>
      </c>
      <c r="AR15" s="43">
        <v>18.5</v>
      </c>
      <c r="AS15" s="35" t="s">
        <v>58</v>
      </c>
      <c r="AT15" s="37"/>
      <c r="AU15" s="40"/>
      <c r="AV15" s="40"/>
      <c r="AW15" s="54"/>
    </row>
    <row r="16" spans="1:49" s="1" customFormat="1" ht="105" x14ac:dyDescent="0.25">
      <c r="A16" s="27">
        <v>15</v>
      </c>
      <c r="B16" s="28"/>
      <c r="C16" s="28"/>
      <c r="D16" s="28"/>
      <c r="E16" s="28"/>
      <c r="F16" s="28" t="s">
        <v>62</v>
      </c>
      <c r="G16" s="28" t="s">
        <v>89</v>
      </c>
      <c r="H16" s="28" t="s">
        <v>98</v>
      </c>
      <c r="I16" s="28" t="s">
        <v>248</v>
      </c>
      <c r="J16" s="28" t="s">
        <v>101</v>
      </c>
      <c r="K16" s="28" t="s">
        <v>73</v>
      </c>
      <c r="L16" s="28" t="s">
        <v>53</v>
      </c>
      <c r="M16" s="28"/>
      <c r="N16" s="28"/>
      <c r="O16" s="29" t="s">
        <v>102</v>
      </c>
      <c r="P16" s="56"/>
      <c r="Q16" s="28" t="s">
        <v>55</v>
      </c>
      <c r="R16" s="31"/>
      <c r="S16" s="32"/>
      <c r="T16" s="48" t="str">
        <f>IF(ISERROR(R16/S16),"",R16/S16)</f>
        <v/>
      </c>
      <c r="U16" s="34">
        <v>14.63</v>
      </c>
      <c r="V16" s="35"/>
      <c r="W16" s="28" t="s">
        <v>56</v>
      </c>
      <c r="X16" s="36">
        <v>30</v>
      </c>
      <c r="Y16" s="36">
        <v>25</v>
      </c>
      <c r="Z16" s="36">
        <v>32</v>
      </c>
      <c r="AA16" s="32">
        <v>2</v>
      </c>
      <c r="AB16" s="37">
        <v>2</v>
      </c>
      <c r="AC16" s="38">
        <f t="shared" si="0"/>
        <v>2.4E-2</v>
      </c>
      <c r="AD16" s="39">
        <f t="shared" si="1"/>
        <v>5416.666666666667</v>
      </c>
      <c r="AE16" s="28">
        <v>3500</v>
      </c>
      <c r="AF16" s="40">
        <f t="shared" si="2"/>
        <v>0.64615384615384608</v>
      </c>
      <c r="AG16" s="28" t="s">
        <v>67</v>
      </c>
      <c r="AH16" s="41">
        <v>0.214</v>
      </c>
      <c r="AI16" s="40">
        <f t="shared" si="3"/>
        <v>3.1308199999999999</v>
      </c>
      <c r="AJ16" s="41">
        <v>0.15</v>
      </c>
      <c r="AK16" s="40">
        <f t="shared" si="4"/>
        <v>3.15</v>
      </c>
      <c r="AL16" s="28"/>
      <c r="AM16" s="41"/>
      <c r="AN16" s="40">
        <f>IF(ISERROR(AR16*AM16),"",AR16*AM16)</f>
        <v>0</v>
      </c>
      <c r="AO16" s="35">
        <f t="shared" si="5"/>
        <v>3.15</v>
      </c>
      <c r="AP16" s="35">
        <f t="shared" si="6"/>
        <v>17.78</v>
      </c>
      <c r="AQ16" s="42">
        <f t="shared" si="7"/>
        <v>0.15333333333333327</v>
      </c>
      <c r="AR16" s="57">
        <v>21</v>
      </c>
      <c r="AS16" s="35" t="s">
        <v>58</v>
      </c>
      <c r="AT16" s="37"/>
      <c r="AU16" s="40">
        <f>IF(ISERROR(AP16*AT16),"",AP16*AT16)</f>
        <v>0</v>
      </c>
      <c r="AV16" s="40">
        <f>IF(ISERROR(AR16*AT16),"",AR16*AT16)</f>
        <v>0</v>
      </c>
    </row>
    <row r="17" spans="1:49" s="1" customFormat="1" ht="67.5" customHeight="1" x14ac:dyDescent="0.25">
      <c r="A17" s="27">
        <v>16</v>
      </c>
      <c r="B17" s="44"/>
      <c r="C17" s="44"/>
      <c r="D17" s="44"/>
      <c r="E17" s="44"/>
      <c r="F17" s="44" t="s">
        <v>48</v>
      </c>
      <c r="G17" s="44" t="s">
        <v>103</v>
      </c>
      <c r="H17" s="44" t="s">
        <v>104</v>
      </c>
      <c r="I17" s="28" t="s">
        <v>245</v>
      </c>
      <c r="J17" s="44" t="s">
        <v>91</v>
      </c>
      <c r="K17" s="44" t="s">
        <v>52</v>
      </c>
      <c r="L17" s="28" t="s">
        <v>53</v>
      </c>
      <c r="M17" s="44"/>
      <c r="N17" s="44"/>
      <c r="O17" s="29" t="s">
        <v>105</v>
      </c>
      <c r="P17" s="45"/>
      <c r="Q17" s="44" t="s">
        <v>55</v>
      </c>
      <c r="R17" s="46"/>
      <c r="S17" s="47"/>
      <c r="T17" s="48"/>
      <c r="U17" s="49">
        <v>15.99</v>
      </c>
      <c r="V17" s="40"/>
      <c r="W17" s="44" t="s">
        <v>56</v>
      </c>
      <c r="X17" s="50">
        <v>41</v>
      </c>
      <c r="Y17" s="50">
        <v>50</v>
      </c>
      <c r="Z17" s="50">
        <v>55</v>
      </c>
      <c r="AA17" s="32">
        <v>2</v>
      </c>
      <c r="AB17" s="39">
        <v>2</v>
      </c>
      <c r="AC17" s="38">
        <f t="shared" si="0"/>
        <v>0.11275</v>
      </c>
      <c r="AD17" s="39">
        <f t="shared" si="1"/>
        <v>1152.9933481152993</v>
      </c>
      <c r="AE17" s="44">
        <v>3500</v>
      </c>
      <c r="AF17" s="40">
        <f t="shared" si="2"/>
        <v>3.0355769230769232</v>
      </c>
      <c r="AG17" s="44" t="s">
        <v>57</v>
      </c>
      <c r="AH17" s="51">
        <v>0.22800000000000001</v>
      </c>
      <c r="AI17" s="40">
        <f t="shared" si="3"/>
        <v>3.6457200000000003</v>
      </c>
      <c r="AJ17" s="51">
        <v>0.15</v>
      </c>
      <c r="AK17" s="40">
        <f t="shared" si="4"/>
        <v>3.5249999999999999</v>
      </c>
      <c r="AL17" s="44"/>
      <c r="AM17" s="51"/>
      <c r="AN17" s="40"/>
      <c r="AO17" s="40">
        <f t="shared" si="5"/>
        <v>3.5249999999999999</v>
      </c>
      <c r="AP17" s="40">
        <f t="shared" si="6"/>
        <v>19.515000000000001</v>
      </c>
      <c r="AQ17" s="52">
        <f t="shared" si="7"/>
        <v>0.16957446808510637</v>
      </c>
      <c r="AR17" s="53">
        <v>23.5</v>
      </c>
      <c r="AS17" s="40" t="s">
        <v>58</v>
      </c>
      <c r="AT17" s="39"/>
      <c r="AU17" s="40"/>
      <c r="AV17" s="40"/>
    </row>
    <row r="18" spans="1:49" s="1" customFormat="1" ht="71.650000000000006" customHeight="1" x14ac:dyDescent="0.25">
      <c r="A18" s="27">
        <v>17</v>
      </c>
      <c r="B18" s="44"/>
      <c r="C18" s="44"/>
      <c r="D18" s="44"/>
      <c r="E18" s="44"/>
      <c r="F18" s="44" t="s">
        <v>48</v>
      </c>
      <c r="G18" s="44" t="s">
        <v>103</v>
      </c>
      <c r="H18" s="44" t="s">
        <v>104</v>
      </c>
      <c r="I18" s="28" t="s">
        <v>245</v>
      </c>
      <c r="J18" s="44" t="s">
        <v>93</v>
      </c>
      <c r="K18" s="44" t="s">
        <v>60</v>
      </c>
      <c r="L18" s="28" t="s">
        <v>53</v>
      </c>
      <c r="M18" s="44"/>
      <c r="N18" s="44"/>
      <c r="O18" s="29" t="s">
        <v>106</v>
      </c>
      <c r="P18" s="45"/>
      <c r="Q18" s="44" t="s">
        <v>55</v>
      </c>
      <c r="R18" s="46"/>
      <c r="S18" s="47"/>
      <c r="T18" s="48"/>
      <c r="U18" s="49">
        <v>18.190000000000001</v>
      </c>
      <c r="V18" s="40"/>
      <c r="W18" s="44" t="s">
        <v>56</v>
      </c>
      <c r="X18" s="50">
        <v>41</v>
      </c>
      <c r="Y18" s="50">
        <v>50</v>
      </c>
      <c r="Z18" s="50">
        <v>60</v>
      </c>
      <c r="AA18" s="32">
        <v>2</v>
      </c>
      <c r="AB18" s="39">
        <v>2</v>
      </c>
      <c r="AC18" s="38">
        <f t="shared" si="0"/>
        <v>0.123</v>
      </c>
      <c r="AD18" s="39">
        <f t="shared" si="1"/>
        <v>1056.9105691056911</v>
      </c>
      <c r="AE18" s="44">
        <v>3500</v>
      </c>
      <c r="AF18" s="40">
        <f t="shared" si="2"/>
        <v>3.3115384615384613</v>
      </c>
      <c r="AG18" s="44" t="s">
        <v>57</v>
      </c>
      <c r="AH18" s="51">
        <v>0.22800000000000001</v>
      </c>
      <c r="AI18" s="40">
        <f t="shared" si="3"/>
        <v>4.1473200000000006</v>
      </c>
      <c r="AJ18" s="51">
        <v>0.15</v>
      </c>
      <c r="AK18" s="40">
        <f t="shared" si="4"/>
        <v>4.05</v>
      </c>
      <c r="AL18" s="44"/>
      <c r="AM18" s="51"/>
      <c r="AN18" s="40"/>
      <c r="AO18" s="40">
        <f t="shared" si="5"/>
        <v>4.05</v>
      </c>
      <c r="AP18" s="40">
        <f t="shared" si="6"/>
        <v>22.240000000000002</v>
      </c>
      <c r="AQ18" s="52">
        <f t="shared" si="7"/>
        <v>0.17629629629629623</v>
      </c>
      <c r="AR18" s="53">
        <v>27</v>
      </c>
      <c r="AS18" s="40" t="s">
        <v>58</v>
      </c>
      <c r="AT18" s="39"/>
      <c r="AU18" s="40"/>
      <c r="AV18" s="40"/>
    </row>
    <row r="19" spans="1:49" s="1" customFormat="1" ht="84" customHeight="1" x14ac:dyDescent="0.25">
      <c r="A19" s="27">
        <v>18</v>
      </c>
      <c r="B19" s="44"/>
      <c r="C19" s="44"/>
      <c r="D19" s="44"/>
      <c r="E19" s="44"/>
      <c r="F19" s="44" t="s">
        <v>62</v>
      </c>
      <c r="G19" s="44" t="s">
        <v>103</v>
      </c>
      <c r="H19" s="44" t="s">
        <v>107</v>
      </c>
      <c r="I19" s="44" t="s">
        <v>248</v>
      </c>
      <c r="J19" s="44" t="s">
        <v>96</v>
      </c>
      <c r="K19" s="44" t="s">
        <v>65</v>
      </c>
      <c r="L19" s="28" t="s">
        <v>53</v>
      </c>
      <c r="M19" s="44"/>
      <c r="N19" s="44"/>
      <c r="O19" s="29" t="s">
        <v>108</v>
      </c>
      <c r="P19" s="45"/>
      <c r="Q19" s="44" t="s">
        <v>55</v>
      </c>
      <c r="R19" s="46"/>
      <c r="S19" s="47"/>
      <c r="T19" s="48"/>
      <c r="U19" s="49">
        <v>10.039999999999999</v>
      </c>
      <c r="V19" s="40"/>
      <c r="W19" s="44" t="s">
        <v>56</v>
      </c>
      <c r="X19" s="50">
        <v>30</v>
      </c>
      <c r="Y19" s="50">
        <v>25</v>
      </c>
      <c r="Z19" s="50">
        <v>24</v>
      </c>
      <c r="AA19" s="32">
        <v>2</v>
      </c>
      <c r="AB19" s="39">
        <v>2</v>
      </c>
      <c r="AC19" s="38">
        <f t="shared" si="0"/>
        <v>1.7999999999999999E-2</v>
      </c>
      <c r="AD19" s="39">
        <f t="shared" si="1"/>
        <v>7222.2222222222226</v>
      </c>
      <c r="AE19" s="44">
        <v>3500</v>
      </c>
      <c r="AF19" s="40">
        <f t="shared" si="2"/>
        <v>0.48461538461538461</v>
      </c>
      <c r="AG19" s="44" t="s">
        <v>67</v>
      </c>
      <c r="AH19" s="51">
        <v>0.214</v>
      </c>
      <c r="AI19" s="40">
        <f t="shared" si="3"/>
        <v>2.1485599999999998</v>
      </c>
      <c r="AJ19" s="51">
        <v>0.15</v>
      </c>
      <c r="AK19" s="40">
        <f t="shared" si="4"/>
        <v>2.25</v>
      </c>
      <c r="AL19" s="44"/>
      <c r="AM19" s="51"/>
      <c r="AN19" s="40"/>
      <c r="AO19" s="40">
        <f t="shared" si="5"/>
        <v>2.25</v>
      </c>
      <c r="AP19" s="40">
        <f t="shared" si="6"/>
        <v>12.29</v>
      </c>
      <c r="AQ19" s="52">
        <f t="shared" si="7"/>
        <v>0.18066666666666673</v>
      </c>
      <c r="AR19" s="53">
        <v>15</v>
      </c>
      <c r="AS19" s="40" t="s">
        <v>58</v>
      </c>
      <c r="AT19" s="39"/>
      <c r="AU19" s="40"/>
      <c r="AV19" s="40"/>
    </row>
    <row r="20" spans="1:49" s="1" customFormat="1" ht="86.65" customHeight="1" x14ac:dyDescent="0.25">
      <c r="A20" s="27">
        <v>19</v>
      </c>
      <c r="B20" s="44"/>
      <c r="C20" s="44"/>
      <c r="D20" s="44"/>
      <c r="E20" s="44"/>
      <c r="F20" s="44" t="s">
        <v>62</v>
      </c>
      <c r="G20" s="44" t="s">
        <v>103</v>
      </c>
      <c r="H20" s="44" t="s">
        <v>109</v>
      </c>
      <c r="I20" s="44" t="s">
        <v>248</v>
      </c>
      <c r="J20" s="44" t="s">
        <v>99</v>
      </c>
      <c r="K20" s="44" t="s">
        <v>70</v>
      </c>
      <c r="L20" s="28" t="s">
        <v>53</v>
      </c>
      <c r="M20" s="44"/>
      <c r="N20" s="44"/>
      <c r="O20" s="29" t="s">
        <v>110</v>
      </c>
      <c r="P20" s="45"/>
      <c r="Q20" s="44" t="s">
        <v>55</v>
      </c>
      <c r="R20" s="46"/>
      <c r="S20" s="47"/>
      <c r="T20" s="48"/>
      <c r="U20" s="49">
        <v>12.83</v>
      </c>
      <c r="V20" s="40"/>
      <c r="W20" s="44" t="s">
        <v>56</v>
      </c>
      <c r="X20" s="50">
        <v>30</v>
      </c>
      <c r="Y20" s="50">
        <v>25</v>
      </c>
      <c r="Z20" s="50">
        <v>28</v>
      </c>
      <c r="AA20" s="32">
        <v>2</v>
      </c>
      <c r="AB20" s="39">
        <v>2</v>
      </c>
      <c r="AC20" s="38">
        <f t="shared" si="0"/>
        <v>2.1000000000000001E-2</v>
      </c>
      <c r="AD20" s="39">
        <f t="shared" si="1"/>
        <v>6190.4761904761899</v>
      </c>
      <c r="AE20" s="44">
        <v>3500</v>
      </c>
      <c r="AF20" s="40">
        <f t="shared" si="2"/>
        <v>0.56538461538461549</v>
      </c>
      <c r="AG20" s="44" t="s">
        <v>67</v>
      </c>
      <c r="AH20" s="51">
        <v>0.214</v>
      </c>
      <c r="AI20" s="40">
        <f t="shared" si="3"/>
        <v>2.7456200000000002</v>
      </c>
      <c r="AJ20" s="51">
        <v>0.15</v>
      </c>
      <c r="AK20" s="40">
        <f t="shared" si="4"/>
        <v>2.7749999999999999</v>
      </c>
      <c r="AL20" s="44"/>
      <c r="AM20" s="51"/>
      <c r="AN20" s="40"/>
      <c r="AO20" s="40">
        <f t="shared" si="5"/>
        <v>2.7749999999999999</v>
      </c>
      <c r="AP20" s="40">
        <f t="shared" si="6"/>
        <v>15.605</v>
      </c>
      <c r="AQ20" s="52">
        <f t="shared" si="7"/>
        <v>0.15648648648648647</v>
      </c>
      <c r="AR20" s="53">
        <v>18.5</v>
      </c>
      <c r="AS20" s="40" t="s">
        <v>58</v>
      </c>
      <c r="AT20" s="39"/>
      <c r="AU20" s="40"/>
      <c r="AV20" s="40"/>
      <c r="AW20" s="54"/>
    </row>
    <row r="21" spans="1:49" s="1" customFormat="1" ht="105" x14ac:dyDescent="0.25">
      <c r="A21" s="27">
        <v>20</v>
      </c>
      <c r="B21" s="44"/>
      <c r="C21" s="44"/>
      <c r="D21" s="44"/>
      <c r="E21" s="44"/>
      <c r="F21" s="44" t="s">
        <v>62</v>
      </c>
      <c r="G21" s="44" t="s">
        <v>103</v>
      </c>
      <c r="H21" s="44" t="s">
        <v>109</v>
      </c>
      <c r="I21" s="44" t="s">
        <v>248</v>
      </c>
      <c r="J21" s="44" t="s">
        <v>101</v>
      </c>
      <c r="K21" s="44" t="s">
        <v>73</v>
      </c>
      <c r="L21" s="28" t="s">
        <v>53</v>
      </c>
      <c r="M21" s="44"/>
      <c r="N21" s="44"/>
      <c r="O21" s="29" t="s">
        <v>111</v>
      </c>
      <c r="P21" s="55"/>
      <c r="Q21" s="44" t="s">
        <v>55</v>
      </c>
      <c r="R21" s="46"/>
      <c r="S21" s="47"/>
      <c r="T21" s="48" t="str">
        <f>IF(ISERROR(R21/S21),"",R21/S21)</f>
        <v/>
      </c>
      <c r="U21" s="49">
        <v>14.64</v>
      </c>
      <c r="V21" s="40"/>
      <c r="W21" s="44" t="s">
        <v>56</v>
      </c>
      <c r="X21" s="50">
        <v>30</v>
      </c>
      <c r="Y21" s="50">
        <v>25</v>
      </c>
      <c r="Z21" s="50">
        <v>32</v>
      </c>
      <c r="AA21" s="32">
        <v>2</v>
      </c>
      <c r="AB21" s="39">
        <v>2</v>
      </c>
      <c r="AC21" s="38">
        <f t="shared" si="0"/>
        <v>2.4E-2</v>
      </c>
      <c r="AD21" s="39">
        <f t="shared" si="1"/>
        <v>5416.666666666667</v>
      </c>
      <c r="AE21" s="44">
        <v>3500</v>
      </c>
      <c r="AF21" s="40">
        <f t="shared" si="2"/>
        <v>0.64615384615384608</v>
      </c>
      <c r="AG21" s="44" t="s">
        <v>67</v>
      </c>
      <c r="AH21" s="51">
        <v>0.214</v>
      </c>
      <c r="AI21" s="40">
        <f t="shared" si="3"/>
        <v>3.1329600000000002</v>
      </c>
      <c r="AJ21" s="51">
        <v>0.15</v>
      </c>
      <c r="AK21" s="40">
        <f t="shared" si="4"/>
        <v>3.15</v>
      </c>
      <c r="AL21" s="44"/>
      <c r="AM21" s="51"/>
      <c r="AN21" s="40">
        <f>IF(ISERROR(AR21*AM21),"",AR21*AM21)</f>
        <v>0</v>
      </c>
      <c r="AO21" s="40">
        <f t="shared" si="5"/>
        <v>3.15</v>
      </c>
      <c r="AP21" s="40">
        <f t="shared" si="6"/>
        <v>17.79</v>
      </c>
      <c r="AQ21" s="52">
        <f t="shared" si="7"/>
        <v>0.15285714285714289</v>
      </c>
      <c r="AR21" s="58">
        <v>21</v>
      </c>
      <c r="AS21" s="40" t="s">
        <v>58</v>
      </c>
      <c r="AT21" s="39"/>
      <c r="AU21" s="40">
        <f>IF(ISERROR(AP21*AT21),"",AP21*AT21)</f>
        <v>0</v>
      </c>
      <c r="AV21" s="40">
        <f>IF(ISERROR(AR21*AT21),"",AR21*AT21)</f>
        <v>0</v>
      </c>
    </row>
    <row r="22" spans="1:49" s="1" customFormat="1" ht="67.5" customHeight="1" x14ac:dyDescent="0.25">
      <c r="A22" s="27">
        <v>21</v>
      </c>
      <c r="B22" s="28"/>
      <c r="C22" s="28"/>
      <c r="D22" s="28"/>
      <c r="E22" s="28"/>
      <c r="F22" s="28" t="s">
        <v>48</v>
      </c>
      <c r="G22" s="28" t="s">
        <v>112</v>
      </c>
      <c r="H22" s="28" t="s">
        <v>113</v>
      </c>
      <c r="I22" s="28" t="s">
        <v>247</v>
      </c>
      <c r="J22" s="28" t="s">
        <v>91</v>
      </c>
      <c r="K22" s="28" t="s">
        <v>52</v>
      </c>
      <c r="L22" s="28" t="s">
        <v>53</v>
      </c>
      <c r="M22" s="28"/>
      <c r="N22" s="28"/>
      <c r="O22" s="29" t="s">
        <v>114</v>
      </c>
      <c r="P22" s="30"/>
      <c r="Q22" s="28" t="s">
        <v>55</v>
      </c>
      <c r="R22" s="31"/>
      <c r="S22" s="32"/>
      <c r="T22" s="48"/>
      <c r="U22" s="34">
        <v>15.49</v>
      </c>
      <c r="V22" s="35"/>
      <c r="W22" s="28" t="s">
        <v>56</v>
      </c>
      <c r="X22" s="36">
        <v>41</v>
      </c>
      <c r="Y22" s="36">
        <v>50</v>
      </c>
      <c r="Z22" s="36">
        <v>55</v>
      </c>
      <c r="AA22" s="32">
        <v>2</v>
      </c>
      <c r="AB22" s="37">
        <v>2</v>
      </c>
      <c r="AC22" s="59">
        <f t="shared" si="0"/>
        <v>0.11275</v>
      </c>
      <c r="AD22" s="37">
        <f t="shared" si="1"/>
        <v>1152.9933481152993</v>
      </c>
      <c r="AE22" s="28">
        <v>3500</v>
      </c>
      <c r="AF22" s="35">
        <f t="shared" si="2"/>
        <v>3.0355769230769232</v>
      </c>
      <c r="AG22" s="28" t="s">
        <v>57</v>
      </c>
      <c r="AH22" s="41">
        <v>0.22800000000000001</v>
      </c>
      <c r="AI22" s="35">
        <f t="shared" si="3"/>
        <v>3.53172</v>
      </c>
      <c r="AJ22" s="41">
        <v>0.15</v>
      </c>
      <c r="AK22" s="35">
        <f t="shared" si="4"/>
        <v>3.5249999999999999</v>
      </c>
      <c r="AL22" s="28"/>
      <c r="AM22" s="41"/>
      <c r="AN22" s="35"/>
      <c r="AO22" s="35">
        <f t="shared" si="5"/>
        <v>3.5249999999999999</v>
      </c>
      <c r="AP22" s="35">
        <f t="shared" si="6"/>
        <v>19.015000000000001</v>
      </c>
      <c r="AQ22" s="42">
        <f t="shared" si="7"/>
        <v>0.1908510638297872</v>
      </c>
      <c r="AR22" s="43">
        <v>23.5</v>
      </c>
      <c r="AS22" s="35" t="s">
        <v>58</v>
      </c>
      <c r="AT22" s="37"/>
      <c r="AU22" s="35"/>
      <c r="AV22" s="40"/>
    </row>
    <row r="23" spans="1:49" s="1" customFormat="1" ht="71.650000000000006" customHeight="1" x14ac:dyDescent="0.25">
      <c r="A23" s="27">
        <v>22</v>
      </c>
      <c r="B23" s="28"/>
      <c r="C23" s="28"/>
      <c r="D23" s="28"/>
      <c r="E23" s="28"/>
      <c r="F23" s="28" t="s">
        <v>48</v>
      </c>
      <c r="G23" s="28" t="s">
        <v>112</v>
      </c>
      <c r="H23" s="28" t="s">
        <v>115</v>
      </c>
      <c r="I23" s="28" t="s">
        <v>247</v>
      </c>
      <c r="J23" s="28" t="s">
        <v>93</v>
      </c>
      <c r="K23" s="28" t="s">
        <v>60</v>
      </c>
      <c r="L23" s="28" t="s">
        <v>53</v>
      </c>
      <c r="M23" s="28"/>
      <c r="N23" s="28"/>
      <c r="O23" s="29" t="s">
        <v>116</v>
      </c>
      <c r="P23" s="30"/>
      <c r="Q23" s="28" t="s">
        <v>55</v>
      </c>
      <c r="R23" s="31"/>
      <c r="S23" s="32"/>
      <c r="T23" s="48"/>
      <c r="U23" s="34">
        <v>17.559999999999999</v>
      </c>
      <c r="V23" s="35"/>
      <c r="W23" s="28" t="s">
        <v>56</v>
      </c>
      <c r="X23" s="36">
        <v>41</v>
      </c>
      <c r="Y23" s="36">
        <v>50</v>
      </c>
      <c r="Z23" s="36">
        <v>60</v>
      </c>
      <c r="AA23" s="32">
        <v>2</v>
      </c>
      <c r="AB23" s="37">
        <v>2</v>
      </c>
      <c r="AC23" s="59">
        <f t="shared" si="0"/>
        <v>0.123</v>
      </c>
      <c r="AD23" s="37">
        <f t="shared" si="1"/>
        <v>1056.9105691056911</v>
      </c>
      <c r="AE23" s="28">
        <v>3500</v>
      </c>
      <c r="AF23" s="35">
        <f t="shared" si="2"/>
        <v>3.3115384615384613</v>
      </c>
      <c r="AG23" s="28" t="s">
        <v>57</v>
      </c>
      <c r="AH23" s="41">
        <v>0.22800000000000001</v>
      </c>
      <c r="AI23" s="35">
        <f t="shared" si="3"/>
        <v>4.0036800000000001</v>
      </c>
      <c r="AJ23" s="41">
        <v>0.15</v>
      </c>
      <c r="AK23" s="35">
        <f t="shared" si="4"/>
        <v>4.05</v>
      </c>
      <c r="AL23" s="28"/>
      <c r="AM23" s="41"/>
      <c r="AN23" s="35"/>
      <c r="AO23" s="35">
        <f t="shared" si="5"/>
        <v>4.05</v>
      </c>
      <c r="AP23" s="35">
        <f t="shared" si="6"/>
        <v>21.61</v>
      </c>
      <c r="AQ23" s="42">
        <f t="shared" si="7"/>
        <v>0.19962962962962966</v>
      </c>
      <c r="AR23" s="43">
        <v>27</v>
      </c>
      <c r="AS23" s="35" t="s">
        <v>58</v>
      </c>
      <c r="AT23" s="37"/>
      <c r="AU23" s="35"/>
      <c r="AV23" s="40"/>
    </row>
    <row r="24" spans="1:49" s="1" customFormat="1" ht="84" customHeight="1" x14ac:dyDescent="0.25">
      <c r="A24" s="27">
        <v>23</v>
      </c>
      <c r="B24" s="28"/>
      <c r="C24" s="28"/>
      <c r="D24" s="28"/>
      <c r="E24" s="28"/>
      <c r="F24" s="28" t="s">
        <v>62</v>
      </c>
      <c r="G24" s="28" t="s">
        <v>112</v>
      </c>
      <c r="H24" s="28" t="s">
        <v>117</v>
      </c>
      <c r="I24" s="28" t="s">
        <v>248</v>
      </c>
      <c r="J24" s="28" t="s">
        <v>96</v>
      </c>
      <c r="K24" s="28" t="s">
        <v>65</v>
      </c>
      <c r="L24" s="28" t="s">
        <v>53</v>
      </c>
      <c r="M24" s="28"/>
      <c r="N24" s="28"/>
      <c r="O24" s="29" t="s">
        <v>118</v>
      </c>
      <c r="P24" s="30"/>
      <c r="Q24" s="28" t="s">
        <v>55</v>
      </c>
      <c r="R24" s="31"/>
      <c r="S24" s="32"/>
      <c r="T24" s="48"/>
      <c r="U24" s="34">
        <v>9.7899999999999991</v>
      </c>
      <c r="V24" s="35"/>
      <c r="W24" s="28" t="s">
        <v>56</v>
      </c>
      <c r="X24" s="36">
        <v>30</v>
      </c>
      <c r="Y24" s="36">
        <v>25</v>
      </c>
      <c r="Z24" s="36">
        <v>24</v>
      </c>
      <c r="AA24" s="32">
        <v>2</v>
      </c>
      <c r="AB24" s="37">
        <v>2</v>
      </c>
      <c r="AC24" s="59">
        <f t="shared" si="0"/>
        <v>1.7999999999999999E-2</v>
      </c>
      <c r="AD24" s="37">
        <f t="shared" si="1"/>
        <v>7222.2222222222226</v>
      </c>
      <c r="AE24" s="28">
        <v>3500</v>
      </c>
      <c r="AF24" s="35">
        <f t="shared" si="2"/>
        <v>0.48461538461538461</v>
      </c>
      <c r="AG24" s="28" t="s">
        <v>67</v>
      </c>
      <c r="AH24" s="41">
        <v>0.214</v>
      </c>
      <c r="AI24" s="35">
        <f t="shared" si="3"/>
        <v>2.0950599999999997</v>
      </c>
      <c r="AJ24" s="41">
        <v>0.15</v>
      </c>
      <c r="AK24" s="35">
        <f t="shared" si="4"/>
        <v>2.25</v>
      </c>
      <c r="AL24" s="28"/>
      <c r="AM24" s="41"/>
      <c r="AN24" s="35"/>
      <c r="AO24" s="35">
        <f t="shared" si="5"/>
        <v>2.25</v>
      </c>
      <c r="AP24" s="35">
        <f t="shared" si="6"/>
        <v>12.04</v>
      </c>
      <c r="AQ24" s="42">
        <f t="shared" si="7"/>
        <v>0.19733333333333339</v>
      </c>
      <c r="AR24" s="43">
        <v>15</v>
      </c>
      <c r="AS24" s="35" t="s">
        <v>58</v>
      </c>
      <c r="AT24" s="37"/>
      <c r="AU24" s="35"/>
      <c r="AV24" s="40"/>
    </row>
    <row r="25" spans="1:49" s="1" customFormat="1" ht="86.65" customHeight="1" x14ac:dyDescent="0.25">
      <c r="A25" s="27">
        <v>24</v>
      </c>
      <c r="B25" s="28"/>
      <c r="C25" s="28"/>
      <c r="D25" s="28"/>
      <c r="E25" s="28"/>
      <c r="F25" s="28" t="s">
        <v>62</v>
      </c>
      <c r="G25" s="28" t="s">
        <v>112</v>
      </c>
      <c r="H25" s="28" t="s">
        <v>119</v>
      </c>
      <c r="I25" s="28" t="s">
        <v>248</v>
      </c>
      <c r="J25" s="28" t="s">
        <v>99</v>
      </c>
      <c r="K25" s="28" t="s">
        <v>70</v>
      </c>
      <c r="L25" s="28" t="s">
        <v>53</v>
      </c>
      <c r="M25" s="28"/>
      <c r="N25" s="28"/>
      <c r="O25" s="29" t="s">
        <v>120</v>
      </c>
      <c r="P25" s="30"/>
      <c r="Q25" s="28" t="s">
        <v>55</v>
      </c>
      <c r="R25" s="31"/>
      <c r="S25" s="32"/>
      <c r="T25" s="48"/>
      <c r="U25" s="34">
        <v>12.48</v>
      </c>
      <c r="V25" s="35"/>
      <c r="W25" s="28" t="s">
        <v>56</v>
      </c>
      <c r="X25" s="36">
        <v>30</v>
      </c>
      <c r="Y25" s="36">
        <v>25</v>
      </c>
      <c r="Z25" s="36">
        <v>28</v>
      </c>
      <c r="AA25" s="32">
        <v>2</v>
      </c>
      <c r="AB25" s="37">
        <v>2</v>
      </c>
      <c r="AC25" s="59">
        <f t="shared" si="0"/>
        <v>2.1000000000000001E-2</v>
      </c>
      <c r="AD25" s="37">
        <f t="shared" si="1"/>
        <v>6190.4761904761899</v>
      </c>
      <c r="AE25" s="28">
        <v>3500</v>
      </c>
      <c r="AF25" s="35">
        <f t="shared" si="2"/>
        <v>0.56538461538461549</v>
      </c>
      <c r="AG25" s="28" t="s">
        <v>67</v>
      </c>
      <c r="AH25" s="41">
        <v>0.214</v>
      </c>
      <c r="AI25" s="35">
        <f t="shared" si="3"/>
        <v>2.6707200000000002</v>
      </c>
      <c r="AJ25" s="41">
        <v>0.15</v>
      </c>
      <c r="AK25" s="35">
        <f t="shared" si="4"/>
        <v>2.7749999999999999</v>
      </c>
      <c r="AL25" s="28"/>
      <c r="AM25" s="41"/>
      <c r="AN25" s="35"/>
      <c r="AO25" s="35">
        <f t="shared" si="5"/>
        <v>2.7749999999999999</v>
      </c>
      <c r="AP25" s="35">
        <f t="shared" si="6"/>
        <v>15.255000000000001</v>
      </c>
      <c r="AQ25" s="42">
        <f t="shared" si="7"/>
        <v>0.17540540540540536</v>
      </c>
      <c r="AR25" s="43">
        <v>18.5</v>
      </c>
      <c r="AS25" s="35" t="s">
        <v>58</v>
      </c>
      <c r="AT25" s="37"/>
      <c r="AU25" s="35"/>
      <c r="AV25" s="40"/>
      <c r="AW25" s="54"/>
    </row>
    <row r="26" spans="1:49" s="1" customFormat="1" ht="105" x14ac:dyDescent="0.25">
      <c r="A26" s="27">
        <v>25</v>
      </c>
      <c r="B26" s="28"/>
      <c r="C26" s="28"/>
      <c r="D26" s="28"/>
      <c r="E26" s="28"/>
      <c r="F26" s="28" t="s">
        <v>62</v>
      </c>
      <c r="G26" s="28" t="s">
        <v>112</v>
      </c>
      <c r="H26" s="28" t="s">
        <v>121</v>
      </c>
      <c r="I26" s="28" t="s">
        <v>248</v>
      </c>
      <c r="J26" s="28" t="s">
        <v>101</v>
      </c>
      <c r="K26" s="28" t="s">
        <v>73</v>
      </c>
      <c r="L26" s="28" t="s">
        <v>53</v>
      </c>
      <c r="M26" s="28"/>
      <c r="N26" s="28"/>
      <c r="O26" s="29" t="s">
        <v>122</v>
      </c>
      <c r="P26" s="56"/>
      <c r="Q26" s="28" t="s">
        <v>55</v>
      </c>
      <c r="R26" s="31"/>
      <c r="S26" s="32"/>
      <c r="T26" s="48" t="str">
        <f>IF(ISERROR(R26/S26),"",R26/S26)</f>
        <v/>
      </c>
      <c r="U26" s="34">
        <v>14.6</v>
      </c>
      <c r="V26" s="35"/>
      <c r="W26" s="28" t="s">
        <v>56</v>
      </c>
      <c r="X26" s="36">
        <v>30</v>
      </c>
      <c r="Y26" s="36">
        <v>25</v>
      </c>
      <c r="Z26" s="36">
        <v>32</v>
      </c>
      <c r="AA26" s="32">
        <v>2</v>
      </c>
      <c r="AB26" s="37">
        <v>2</v>
      </c>
      <c r="AC26" s="59">
        <f t="shared" si="0"/>
        <v>2.4E-2</v>
      </c>
      <c r="AD26" s="37">
        <f t="shared" si="1"/>
        <v>5416.666666666667</v>
      </c>
      <c r="AE26" s="28">
        <v>3500</v>
      </c>
      <c r="AF26" s="35">
        <f t="shared" si="2"/>
        <v>0.64615384615384608</v>
      </c>
      <c r="AG26" s="28" t="s">
        <v>67</v>
      </c>
      <c r="AH26" s="41">
        <v>0.214</v>
      </c>
      <c r="AI26" s="35">
        <f t="shared" si="3"/>
        <v>3.1244000000000001</v>
      </c>
      <c r="AJ26" s="41">
        <v>0.15</v>
      </c>
      <c r="AK26" s="35">
        <f t="shared" si="4"/>
        <v>3.15</v>
      </c>
      <c r="AL26" s="28"/>
      <c r="AM26" s="41"/>
      <c r="AN26" s="35">
        <f>IF(ISERROR(AR26*AM26),"",AR26*AM26)</f>
        <v>0</v>
      </c>
      <c r="AO26" s="35">
        <f t="shared" si="5"/>
        <v>3.15</v>
      </c>
      <c r="AP26" s="35">
        <f t="shared" si="6"/>
        <v>17.75</v>
      </c>
      <c r="AQ26" s="42">
        <f t="shared" si="7"/>
        <v>0.15476190476190477</v>
      </c>
      <c r="AR26" s="57">
        <v>21</v>
      </c>
      <c r="AS26" s="35" t="s">
        <v>58</v>
      </c>
      <c r="AT26" s="37"/>
      <c r="AU26" s="35">
        <f>IF(ISERROR(AP26*AT26),"",AP26*AT26)</f>
        <v>0</v>
      </c>
      <c r="AV26" s="40">
        <f>IF(ISERROR(AR26*AT26),"",AR26*AT26)</f>
        <v>0</v>
      </c>
    </row>
    <row r="27" spans="1:49" s="1" customFormat="1" ht="79.5" customHeight="1" x14ac:dyDescent="0.25">
      <c r="A27" s="27">
        <v>26</v>
      </c>
      <c r="B27" s="44"/>
      <c r="C27" s="44"/>
      <c r="D27" s="44"/>
      <c r="E27" s="44"/>
      <c r="F27" s="44" t="s">
        <v>48</v>
      </c>
      <c r="G27" s="44" t="s">
        <v>123</v>
      </c>
      <c r="H27" s="44" t="s">
        <v>124</v>
      </c>
      <c r="I27" s="44" t="s">
        <v>245</v>
      </c>
      <c r="J27" s="44" t="s">
        <v>51</v>
      </c>
      <c r="K27" s="44" t="s">
        <v>52</v>
      </c>
      <c r="L27" s="28" t="s">
        <v>53</v>
      </c>
      <c r="M27" s="44"/>
      <c r="N27" s="44"/>
      <c r="O27" s="29" t="s">
        <v>125</v>
      </c>
      <c r="P27" s="45"/>
      <c r="Q27" s="44" t="s">
        <v>55</v>
      </c>
      <c r="R27" s="46"/>
      <c r="S27" s="47"/>
      <c r="T27" s="48" t="str">
        <f>IF(ISERROR(R27/S27),"",R27/S27)</f>
        <v/>
      </c>
      <c r="U27" s="49">
        <v>12.7</v>
      </c>
      <c r="V27" s="40"/>
      <c r="W27" s="44" t="s">
        <v>56</v>
      </c>
      <c r="X27" s="50">
        <v>41</v>
      </c>
      <c r="Y27" s="50">
        <v>50</v>
      </c>
      <c r="Z27" s="50">
        <v>55</v>
      </c>
      <c r="AA27" s="32">
        <v>2</v>
      </c>
      <c r="AB27" s="39">
        <v>2</v>
      </c>
      <c r="AC27" s="38">
        <f t="shared" si="0"/>
        <v>0.11275</v>
      </c>
      <c r="AD27" s="39">
        <f t="shared" si="1"/>
        <v>1152.9933481152993</v>
      </c>
      <c r="AE27" s="44">
        <v>3500</v>
      </c>
      <c r="AF27" s="40">
        <f t="shared" si="2"/>
        <v>3.0355769230769232</v>
      </c>
      <c r="AG27" s="44" t="s">
        <v>57</v>
      </c>
      <c r="AH27" s="51">
        <v>0.22800000000000001</v>
      </c>
      <c r="AI27" s="40">
        <f t="shared" si="3"/>
        <v>2.8956</v>
      </c>
      <c r="AJ27" s="51">
        <v>0.15</v>
      </c>
      <c r="AK27" s="40">
        <f t="shared" si="4"/>
        <v>3</v>
      </c>
      <c r="AL27" s="44"/>
      <c r="AM27" s="51"/>
      <c r="AN27" s="40">
        <f>IF(ISERROR(AR27*AM27),"",AR27*AM27)</f>
        <v>0</v>
      </c>
      <c r="AO27" s="40">
        <f t="shared" si="5"/>
        <v>3</v>
      </c>
      <c r="AP27" s="40">
        <f t="shared" si="6"/>
        <v>15.7</v>
      </c>
      <c r="AQ27" s="52">
        <f t="shared" si="7"/>
        <v>0.21500000000000002</v>
      </c>
      <c r="AR27" s="53">
        <v>20</v>
      </c>
      <c r="AS27" s="40" t="s">
        <v>58</v>
      </c>
      <c r="AT27" s="37"/>
      <c r="AU27" s="40"/>
      <c r="AV27" s="40"/>
    </row>
    <row r="28" spans="1:49" s="1" customFormat="1" ht="72" customHeight="1" x14ac:dyDescent="0.25">
      <c r="A28" s="27">
        <v>27</v>
      </c>
      <c r="B28" s="44"/>
      <c r="C28" s="44"/>
      <c r="D28" s="44"/>
      <c r="E28" s="44"/>
      <c r="F28" s="44" t="s">
        <v>48</v>
      </c>
      <c r="G28" s="44" t="s">
        <v>123</v>
      </c>
      <c r="H28" s="44" t="s">
        <v>124</v>
      </c>
      <c r="I28" s="44" t="s">
        <v>245</v>
      </c>
      <c r="J28" s="44" t="s">
        <v>59</v>
      </c>
      <c r="K28" s="44" t="s">
        <v>60</v>
      </c>
      <c r="L28" s="28" t="s">
        <v>53</v>
      </c>
      <c r="M28" s="44"/>
      <c r="N28" s="44"/>
      <c r="O28" s="29" t="s">
        <v>126</v>
      </c>
      <c r="P28" s="45"/>
      <c r="Q28" s="44" t="s">
        <v>55</v>
      </c>
      <c r="R28" s="46"/>
      <c r="S28" s="47"/>
      <c r="T28" s="48"/>
      <c r="U28" s="49">
        <v>14.17</v>
      </c>
      <c r="V28" s="40"/>
      <c r="W28" s="44" t="s">
        <v>56</v>
      </c>
      <c r="X28" s="50">
        <v>41</v>
      </c>
      <c r="Y28" s="50">
        <v>50</v>
      </c>
      <c r="Z28" s="50">
        <v>60</v>
      </c>
      <c r="AA28" s="32">
        <v>2</v>
      </c>
      <c r="AB28" s="39">
        <v>2</v>
      </c>
      <c r="AC28" s="38">
        <f t="shared" si="0"/>
        <v>0.123</v>
      </c>
      <c r="AD28" s="39">
        <f t="shared" si="1"/>
        <v>1056.9105691056911</v>
      </c>
      <c r="AE28" s="44">
        <v>3500</v>
      </c>
      <c r="AF28" s="40">
        <f t="shared" si="2"/>
        <v>3.3115384615384613</v>
      </c>
      <c r="AG28" s="44" t="s">
        <v>57</v>
      </c>
      <c r="AH28" s="51">
        <v>0.22800000000000001</v>
      </c>
      <c r="AI28" s="40">
        <f t="shared" si="3"/>
        <v>3.2307600000000001</v>
      </c>
      <c r="AJ28" s="51">
        <v>0.15</v>
      </c>
      <c r="AK28" s="40">
        <f t="shared" si="4"/>
        <v>3.4499999999999997</v>
      </c>
      <c r="AL28" s="44"/>
      <c r="AM28" s="51"/>
      <c r="AN28" s="40"/>
      <c r="AO28" s="40">
        <f t="shared" si="5"/>
        <v>3.4499999999999997</v>
      </c>
      <c r="AP28" s="40">
        <f t="shared" si="6"/>
        <v>17.62</v>
      </c>
      <c r="AQ28" s="52">
        <f t="shared" si="7"/>
        <v>0.23391304347826083</v>
      </c>
      <c r="AR28" s="53">
        <v>23</v>
      </c>
      <c r="AS28" s="40" t="s">
        <v>58</v>
      </c>
      <c r="AT28" s="37"/>
      <c r="AU28" s="40"/>
      <c r="AV28" s="40"/>
    </row>
    <row r="29" spans="1:49" s="1" customFormat="1" ht="67.900000000000006" customHeight="1" x14ac:dyDescent="0.25">
      <c r="A29" s="27">
        <v>28</v>
      </c>
      <c r="B29" s="44"/>
      <c r="C29" s="44"/>
      <c r="D29" s="44"/>
      <c r="E29" s="44"/>
      <c r="F29" s="44" t="s">
        <v>62</v>
      </c>
      <c r="G29" s="44" t="s">
        <v>123</v>
      </c>
      <c r="H29" s="44" t="s">
        <v>127</v>
      </c>
      <c r="I29" s="44" t="s">
        <v>250</v>
      </c>
      <c r="J29" s="44" t="s">
        <v>64</v>
      </c>
      <c r="K29" s="44" t="s">
        <v>65</v>
      </c>
      <c r="L29" s="28" t="s">
        <v>53</v>
      </c>
      <c r="M29" s="44"/>
      <c r="N29" s="44"/>
      <c r="O29" s="29" t="s">
        <v>128</v>
      </c>
      <c r="P29" s="45"/>
      <c r="Q29" s="44" t="s">
        <v>55</v>
      </c>
      <c r="R29" s="46"/>
      <c r="S29" s="47"/>
      <c r="T29" s="48"/>
      <c r="U29" s="49">
        <v>7.67</v>
      </c>
      <c r="V29" s="40"/>
      <c r="W29" s="44" t="s">
        <v>56</v>
      </c>
      <c r="X29" s="50">
        <v>30</v>
      </c>
      <c r="Y29" s="50">
        <v>25</v>
      </c>
      <c r="Z29" s="50">
        <v>24</v>
      </c>
      <c r="AA29" s="32">
        <v>2</v>
      </c>
      <c r="AB29" s="39">
        <v>2</v>
      </c>
      <c r="AC29" s="38">
        <f t="shared" si="0"/>
        <v>1.7999999999999999E-2</v>
      </c>
      <c r="AD29" s="39">
        <f t="shared" si="1"/>
        <v>7222.2222222222226</v>
      </c>
      <c r="AE29" s="44">
        <v>3500</v>
      </c>
      <c r="AF29" s="40">
        <f t="shared" si="2"/>
        <v>0.48461538461538461</v>
      </c>
      <c r="AG29" s="44" t="s">
        <v>67</v>
      </c>
      <c r="AH29" s="51">
        <v>0.214</v>
      </c>
      <c r="AI29" s="40">
        <f t="shared" si="3"/>
        <v>1.6413800000000001</v>
      </c>
      <c r="AJ29" s="51">
        <v>0.15</v>
      </c>
      <c r="AK29" s="40">
        <f t="shared" si="4"/>
        <v>1.95</v>
      </c>
      <c r="AL29" s="44"/>
      <c r="AM29" s="51"/>
      <c r="AN29" s="40"/>
      <c r="AO29" s="40">
        <f t="shared" si="5"/>
        <v>1.95</v>
      </c>
      <c r="AP29" s="40">
        <f t="shared" si="6"/>
        <v>9.6199999999999992</v>
      </c>
      <c r="AQ29" s="52">
        <f t="shared" si="7"/>
        <v>0.26000000000000006</v>
      </c>
      <c r="AR29" s="53">
        <v>13</v>
      </c>
      <c r="AS29" s="40" t="s">
        <v>58</v>
      </c>
      <c r="AT29" s="37"/>
      <c r="AU29" s="40"/>
      <c r="AV29" s="40"/>
    </row>
    <row r="30" spans="1:49" s="1" customFormat="1" ht="67.5" customHeight="1" x14ac:dyDescent="0.25">
      <c r="A30" s="27">
        <v>29</v>
      </c>
      <c r="B30" s="44"/>
      <c r="C30" s="44"/>
      <c r="D30" s="44"/>
      <c r="E30" s="44"/>
      <c r="F30" s="44" t="s">
        <v>62</v>
      </c>
      <c r="G30" s="44" t="s">
        <v>123</v>
      </c>
      <c r="H30" s="44" t="s">
        <v>129</v>
      </c>
      <c r="I30" s="44" t="s">
        <v>250</v>
      </c>
      <c r="J30" s="44" t="s">
        <v>69</v>
      </c>
      <c r="K30" s="44" t="s">
        <v>70</v>
      </c>
      <c r="L30" s="28" t="s">
        <v>53</v>
      </c>
      <c r="M30" s="44"/>
      <c r="N30" s="44"/>
      <c r="O30" s="29" t="s">
        <v>130</v>
      </c>
      <c r="P30" s="45"/>
      <c r="Q30" s="44" t="s">
        <v>55</v>
      </c>
      <c r="R30" s="46"/>
      <c r="S30" s="47"/>
      <c r="T30" s="48"/>
      <c r="U30" s="49">
        <v>9.5299999999999994</v>
      </c>
      <c r="V30" s="40"/>
      <c r="W30" s="44" t="s">
        <v>56</v>
      </c>
      <c r="X30" s="50">
        <v>30</v>
      </c>
      <c r="Y30" s="50">
        <v>25</v>
      </c>
      <c r="Z30" s="50">
        <v>28</v>
      </c>
      <c r="AA30" s="32">
        <v>2</v>
      </c>
      <c r="AB30" s="39">
        <v>2</v>
      </c>
      <c r="AC30" s="38">
        <f t="shared" si="0"/>
        <v>2.1000000000000001E-2</v>
      </c>
      <c r="AD30" s="39">
        <f t="shared" si="1"/>
        <v>6190.4761904761899</v>
      </c>
      <c r="AE30" s="44">
        <v>3500</v>
      </c>
      <c r="AF30" s="40">
        <f t="shared" si="2"/>
        <v>0.56538461538461549</v>
      </c>
      <c r="AG30" s="44" t="s">
        <v>67</v>
      </c>
      <c r="AH30" s="51">
        <v>0.214</v>
      </c>
      <c r="AI30" s="40">
        <f t="shared" si="3"/>
        <v>2.0394199999999998</v>
      </c>
      <c r="AJ30" s="51">
        <v>0.15</v>
      </c>
      <c r="AK30" s="40">
        <f t="shared" si="4"/>
        <v>2.4</v>
      </c>
      <c r="AL30" s="44"/>
      <c r="AM30" s="51"/>
      <c r="AN30" s="40"/>
      <c r="AO30" s="40">
        <f t="shared" si="5"/>
        <v>2.4</v>
      </c>
      <c r="AP30" s="40">
        <f t="shared" si="6"/>
        <v>11.93</v>
      </c>
      <c r="AQ30" s="52">
        <f t="shared" si="7"/>
        <v>0.25437500000000002</v>
      </c>
      <c r="AR30" s="53">
        <v>16</v>
      </c>
      <c r="AS30" s="40" t="s">
        <v>58</v>
      </c>
      <c r="AT30" s="37"/>
      <c r="AU30" s="40"/>
      <c r="AV30" s="40"/>
    </row>
    <row r="31" spans="1:49" s="1" customFormat="1" ht="66.400000000000006" customHeight="1" x14ac:dyDescent="0.25">
      <c r="A31" s="27">
        <v>30</v>
      </c>
      <c r="B31" s="44"/>
      <c r="C31" s="44"/>
      <c r="D31" s="44"/>
      <c r="E31" s="44"/>
      <c r="F31" s="44" t="s">
        <v>62</v>
      </c>
      <c r="G31" s="44" t="s">
        <v>123</v>
      </c>
      <c r="H31" s="44" t="s">
        <v>129</v>
      </c>
      <c r="I31" s="44" t="s">
        <v>250</v>
      </c>
      <c r="J31" s="44" t="s">
        <v>72</v>
      </c>
      <c r="K31" s="44" t="s">
        <v>73</v>
      </c>
      <c r="L31" s="28" t="s">
        <v>53</v>
      </c>
      <c r="M31" s="44"/>
      <c r="N31" s="44"/>
      <c r="O31" s="29" t="s">
        <v>131</v>
      </c>
      <c r="P31" s="45"/>
      <c r="Q31" s="44" t="s">
        <v>55</v>
      </c>
      <c r="R31" s="46"/>
      <c r="S31" s="47"/>
      <c r="T31" s="48"/>
      <c r="U31" s="49">
        <v>10.62</v>
      </c>
      <c r="V31" s="40"/>
      <c r="W31" s="44" t="s">
        <v>56</v>
      </c>
      <c r="X31" s="50">
        <v>30</v>
      </c>
      <c r="Y31" s="50">
        <v>25</v>
      </c>
      <c r="Z31" s="50">
        <v>32</v>
      </c>
      <c r="AA31" s="32">
        <v>2</v>
      </c>
      <c r="AB31" s="39">
        <v>2</v>
      </c>
      <c r="AC31" s="38">
        <f t="shared" si="0"/>
        <v>2.4E-2</v>
      </c>
      <c r="AD31" s="39">
        <f t="shared" si="1"/>
        <v>5416.666666666667</v>
      </c>
      <c r="AE31" s="44">
        <v>3500</v>
      </c>
      <c r="AF31" s="40">
        <f t="shared" si="2"/>
        <v>0.64615384615384608</v>
      </c>
      <c r="AG31" s="44" t="s">
        <v>67</v>
      </c>
      <c r="AH31" s="51">
        <v>0.214</v>
      </c>
      <c r="AI31" s="40">
        <f t="shared" si="3"/>
        <v>2.2726799999999998</v>
      </c>
      <c r="AJ31" s="51">
        <v>0.15</v>
      </c>
      <c r="AK31" s="40">
        <f t="shared" si="4"/>
        <v>2.625</v>
      </c>
      <c r="AL31" s="44"/>
      <c r="AM31" s="51"/>
      <c r="AN31" s="40"/>
      <c r="AO31" s="40">
        <f t="shared" si="5"/>
        <v>2.625</v>
      </c>
      <c r="AP31" s="40">
        <f t="shared" si="6"/>
        <v>13.244999999999999</v>
      </c>
      <c r="AQ31" s="52">
        <f t="shared" si="7"/>
        <v>0.24314285714285719</v>
      </c>
      <c r="AR31" s="53">
        <v>17.5</v>
      </c>
      <c r="AS31" s="40" t="s">
        <v>58</v>
      </c>
      <c r="AT31" s="37"/>
      <c r="AU31" s="40"/>
      <c r="AV31" s="40"/>
    </row>
    <row r="32" spans="1:49" s="1" customFormat="1" ht="67.5" customHeight="1" x14ac:dyDescent="0.25">
      <c r="A32" s="27">
        <v>31</v>
      </c>
      <c r="B32" s="28"/>
      <c r="C32" s="28"/>
      <c r="D32" s="28"/>
      <c r="E32" s="28"/>
      <c r="F32" s="28" t="s">
        <v>48</v>
      </c>
      <c r="G32" s="28" t="s">
        <v>132</v>
      </c>
      <c r="H32" s="28" t="s">
        <v>133</v>
      </c>
      <c r="I32" s="28" t="s">
        <v>245</v>
      </c>
      <c r="J32" s="28" t="s">
        <v>134</v>
      </c>
      <c r="K32" s="28" t="s">
        <v>52</v>
      </c>
      <c r="L32" s="28" t="s">
        <v>53</v>
      </c>
      <c r="M32" s="28"/>
      <c r="N32" s="28"/>
      <c r="O32" s="29" t="s">
        <v>135</v>
      </c>
      <c r="P32" s="30"/>
      <c r="Q32" s="28" t="s">
        <v>55</v>
      </c>
      <c r="R32" s="31"/>
      <c r="S32" s="32"/>
      <c r="T32" s="48"/>
      <c r="U32" s="34">
        <v>15.64</v>
      </c>
      <c r="V32" s="35"/>
      <c r="W32" s="28" t="s">
        <v>56</v>
      </c>
      <c r="X32" s="36">
        <v>41</v>
      </c>
      <c r="Y32" s="36">
        <v>50</v>
      </c>
      <c r="Z32" s="36">
        <v>55</v>
      </c>
      <c r="AA32" s="32">
        <v>2</v>
      </c>
      <c r="AB32" s="37">
        <v>2</v>
      </c>
      <c r="AC32" s="38">
        <f t="shared" si="0"/>
        <v>0.11275</v>
      </c>
      <c r="AD32" s="39">
        <f t="shared" si="1"/>
        <v>1152.9933481152993</v>
      </c>
      <c r="AE32" s="28">
        <v>3500</v>
      </c>
      <c r="AF32" s="40">
        <f t="shared" si="2"/>
        <v>3.0355769230769232</v>
      </c>
      <c r="AG32" s="28" t="s">
        <v>57</v>
      </c>
      <c r="AH32" s="41">
        <v>0.22800000000000001</v>
      </c>
      <c r="AI32" s="40">
        <f t="shared" si="3"/>
        <v>3.5659200000000002</v>
      </c>
      <c r="AJ32" s="41">
        <v>0.15</v>
      </c>
      <c r="AK32" s="40">
        <f t="shared" si="4"/>
        <v>3.5249999999999999</v>
      </c>
      <c r="AL32" s="28"/>
      <c r="AM32" s="41"/>
      <c r="AN32" s="40"/>
      <c r="AO32" s="35">
        <f t="shared" si="5"/>
        <v>3.5249999999999999</v>
      </c>
      <c r="AP32" s="35">
        <f t="shared" si="6"/>
        <v>19.164999999999999</v>
      </c>
      <c r="AQ32" s="42">
        <f t="shared" si="7"/>
        <v>0.18446808510638302</v>
      </c>
      <c r="AR32" s="43">
        <v>23.5</v>
      </c>
      <c r="AS32" s="35" t="s">
        <v>58</v>
      </c>
      <c r="AT32" s="37"/>
      <c r="AU32" s="40"/>
      <c r="AV32" s="40"/>
    </row>
    <row r="33" spans="1:49" s="1" customFormat="1" ht="71.650000000000006" customHeight="1" x14ac:dyDescent="0.25">
      <c r="A33" s="27">
        <v>32</v>
      </c>
      <c r="B33" s="28"/>
      <c r="C33" s="28"/>
      <c r="D33" s="28"/>
      <c r="E33" s="28"/>
      <c r="F33" s="28" t="s">
        <v>48</v>
      </c>
      <c r="G33" s="28" t="s">
        <v>132</v>
      </c>
      <c r="H33" s="28" t="s">
        <v>133</v>
      </c>
      <c r="I33" s="44" t="s">
        <v>245</v>
      </c>
      <c r="J33" s="28" t="s">
        <v>134</v>
      </c>
      <c r="K33" s="28" t="s">
        <v>60</v>
      </c>
      <c r="L33" s="28" t="s">
        <v>53</v>
      </c>
      <c r="M33" s="28"/>
      <c r="N33" s="28"/>
      <c r="O33" s="29" t="s">
        <v>136</v>
      </c>
      <c r="P33" s="30"/>
      <c r="Q33" s="28" t="s">
        <v>55</v>
      </c>
      <c r="R33" s="31"/>
      <c r="S33" s="32"/>
      <c r="T33" s="48"/>
      <c r="U33" s="34">
        <v>17.75</v>
      </c>
      <c r="V33" s="35"/>
      <c r="W33" s="28" t="s">
        <v>56</v>
      </c>
      <c r="X33" s="36">
        <v>41</v>
      </c>
      <c r="Y33" s="36">
        <v>50</v>
      </c>
      <c r="Z33" s="36">
        <v>60</v>
      </c>
      <c r="AA33" s="32">
        <v>2</v>
      </c>
      <c r="AB33" s="37">
        <v>2</v>
      </c>
      <c r="AC33" s="38">
        <f t="shared" si="0"/>
        <v>0.123</v>
      </c>
      <c r="AD33" s="39">
        <f t="shared" si="1"/>
        <v>1056.9105691056911</v>
      </c>
      <c r="AE33" s="28">
        <v>3500</v>
      </c>
      <c r="AF33" s="40">
        <f t="shared" si="2"/>
        <v>3.3115384615384613</v>
      </c>
      <c r="AG33" s="28" t="s">
        <v>57</v>
      </c>
      <c r="AH33" s="41">
        <v>0.22800000000000001</v>
      </c>
      <c r="AI33" s="40">
        <f t="shared" si="3"/>
        <v>4.0469999999999997</v>
      </c>
      <c r="AJ33" s="41">
        <v>0.15</v>
      </c>
      <c r="AK33" s="40">
        <f t="shared" si="4"/>
        <v>4.05</v>
      </c>
      <c r="AL33" s="28"/>
      <c r="AM33" s="41"/>
      <c r="AN33" s="40"/>
      <c r="AO33" s="35">
        <f t="shared" si="5"/>
        <v>4.05</v>
      </c>
      <c r="AP33" s="35">
        <f t="shared" si="6"/>
        <v>21.8</v>
      </c>
      <c r="AQ33" s="42">
        <f t="shared" si="7"/>
        <v>0.19259259259259257</v>
      </c>
      <c r="AR33" s="43">
        <v>27</v>
      </c>
      <c r="AS33" s="35" t="s">
        <v>58</v>
      </c>
      <c r="AT33" s="37"/>
      <c r="AU33" s="40"/>
      <c r="AV33" s="40"/>
    </row>
    <row r="34" spans="1:49" s="1" customFormat="1" ht="84" customHeight="1" x14ac:dyDescent="0.25">
      <c r="A34" s="27">
        <v>33</v>
      </c>
      <c r="B34" s="28"/>
      <c r="C34" s="28"/>
      <c r="D34" s="28"/>
      <c r="E34" s="28"/>
      <c r="F34" s="28" t="s">
        <v>62</v>
      </c>
      <c r="G34" s="28" t="s">
        <v>132</v>
      </c>
      <c r="H34" s="28" t="s">
        <v>137</v>
      </c>
      <c r="I34" s="28" t="s">
        <v>251</v>
      </c>
      <c r="J34" s="28" t="s">
        <v>138</v>
      </c>
      <c r="K34" s="28" t="s">
        <v>65</v>
      </c>
      <c r="L34" s="28" t="s">
        <v>53</v>
      </c>
      <c r="M34" s="28"/>
      <c r="N34" s="28"/>
      <c r="O34" s="29" t="s">
        <v>139</v>
      </c>
      <c r="P34" s="30"/>
      <c r="Q34" s="28" t="s">
        <v>55</v>
      </c>
      <c r="R34" s="31"/>
      <c r="S34" s="32"/>
      <c r="T34" s="48"/>
      <c r="U34" s="34">
        <v>9.9</v>
      </c>
      <c r="V34" s="35"/>
      <c r="W34" s="28" t="s">
        <v>56</v>
      </c>
      <c r="X34" s="36">
        <v>30</v>
      </c>
      <c r="Y34" s="36">
        <v>25</v>
      </c>
      <c r="Z34" s="36">
        <v>24</v>
      </c>
      <c r="AA34" s="32">
        <v>2</v>
      </c>
      <c r="AB34" s="37">
        <v>2</v>
      </c>
      <c r="AC34" s="38">
        <f t="shared" si="0"/>
        <v>1.7999999999999999E-2</v>
      </c>
      <c r="AD34" s="39">
        <f t="shared" si="1"/>
        <v>7222.2222222222226</v>
      </c>
      <c r="AE34" s="28">
        <v>3500</v>
      </c>
      <c r="AF34" s="40">
        <f t="shared" si="2"/>
        <v>0.48461538461538461</v>
      </c>
      <c r="AG34" s="28" t="s">
        <v>67</v>
      </c>
      <c r="AH34" s="41">
        <v>0.214</v>
      </c>
      <c r="AI34" s="40">
        <f t="shared" si="3"/>
        <v>2.1185999999999998</v>
      </c>
      <c r="AJ34" s="41">
        <v>0.15</v>
      </c>
      <c r="AK34" s="40">
        <f t="shared" si="4"/>
        <v>2.25</v>
      </c>
      <c r="AL34" s="28"/>
      <c r="AM34" s="41"/>
      <c r="AN34" s="40"/>
      <c r="AO34" s="35">
        <f t="shared" si="5"/>
        <v>2.25</v>
      </c>
      <c r="AP34" s="35">
        <f t="shared" si="6"/>
        <v>12.15</v>
      </c>
      <c r="AQ34" s="42">
        <f t="shared" si="7"/>
        <v>0.18999999999999997</v>
      </c>
      <c r="AR34" s="43">
        <v>15</v>
      </c>
      <c r="AS34" s="35" t="s">
        <v>58</v>
      </c>
      <c r="AT34" s="37"/>
      <c r="AU34" s="40"/>
      <c r="AV34" s="40"/>
    </row>
    <row r="35" spans="1:49" s="1" customFormat="1" ht="86.65" customHeight="1" x14ac:dyDescent="0.25">
      <c r="A35" s="27">
        <v>34</v>
      </c>
      <c r="B35" s="28"/>
      <c r="C35" s="28"/>
      <c r="D35" s="28"/>
      <c r="E35" s="28"/>
      <c r="F35" s="28" t="s">
        <v>62</v>
      </c>
      <c r="G35" s="28" t="s">
        <v>132</v>
      </c>
      <c r="H35" s="28" t="s">
        <v>140</v>
      </c>
      <c r="I35" s="28" t="s">
        <v>252</v>
      </c>
      <c r="J35" s="28" t="s">
        <v>138</v>
      </c>
      <c r="K35" s="28" t="s">
        <v>70</v>
      </c>
      <c r="L35" s="28" t="s">
        <v>53</v>
      </c>
      <c r="M35" s="28"/>
      <c r="N35" s="28"/>
      <c r="O35" s="29" t="s">
        <v>141</v>
      </c>
      <c r="P35" s="30"/>
      <c r="Q35" s="28" t="s">
        <v>55</v>
      </c>
      <c r="R35" s="31"/>
      <c r="S35" s="32"/>
      <c r="T35" s="48"/>
      <c r="U35" s="34">
        <v>12.63</v>
      </c>
      <c r="V35" s="35"/>
      <c r="W35" s="28" t="s">
        <v>56</v>
      </c>
      <c r="X35" s="36">
        <v>30</v>
      </c>
      <c r="Y35" s="36">
        <v>25</v>
      </c>
      <c r="Z35" s="36">
        <v>28</v>
      </c>
      <c r="AA35" s="32">
        <v>2</v>
      </c>
      <c r="AB35" s="37">
        <v>2</v>
      </c>
      <c r="AC35" s="38">
        <f t="shared" si="0"/>
        <v>2.1000000000000001E-2</v>
      </c>
      <c r="AD35" s="39">
        <f t="shared" si="1"/>
        <v>6190.4761904761899</v>
      </c>
      <c r="AE35" s="28">
        <v>3500</v>
      </c>
      <c r="AF35" s="40">
        <f t="shared" si="2"/>
        <v>0.56538461538461549</v>
      </c>
      <c r="AG35" s="28" t="s">
        <v>67</v>
      </c>
      <c r="AH35" s="41">
        <v>0.214</v>
      </c>
      <c r="AI35" s="40">
        <f t="shared" si="3"/>
        <v>2.70282</v>
      </c>
      <c r="AJ35" s="41">
        <v>0.15</v>
      </c>
      <c r="AK35" s="40">
        <f t="shared" si="4"/>
        <v>2.7749999999999999</v>
      </c>
      <c r="AL35" s="28"/>
      <c r="AM35" s="41"/>
      <c r="AN35" s="40"/>
      <c r="AO35" s="35">
        <f t="shared" si="5"/>
        <v>2.7749999999999999</v>
      </c>
      <c r="AP35" s="35">
        <f t="shared" si="6"/>
        <v>15.405000000000001</v>
      </c>
      <c r="AQ35" s="42">
        <f t="shared" si="7"/>
        <v>0.16729729729729723</v>
      </c>
      <c r="AR35" s="43">
        <v>18.5</v>
      </c>
      <c r="AS35" s="35" t="s">
        <v>58</v>
      </c>
      <c r="AT35" s="37"/>
      <c r="AU35" s="40"/>
      <c r="AV35" s="40"/>
      <c r="AW35" s="54"/>
    </row>
    <row r="36" spans="1:49" s="1" customFormat="1" ht="90" x14ac:dyDescent="0.25">
      <c r="A36" s="27">
        <v>35</v>
      </c>
      <c r="B36" s="28"/>
      <c r="C36" s="28"/>
      <c r="D36" s="28"/>
      <c r="E36" s="28"/>
      <c r="F36" s="28" t="s">
        <v>62</v>
      </c>
      <c r="G36" s="28" t="s">
        <v>132</v>
      </c>
      <c r="H36" s="28" t="s">
        <v>140</v>
      </c>
      <c r="I36" s="28" t="s">
        <v>252</v>
      </c>
      <c r="J36" s="28" t="s">
        <v>138</v>
      </c>
      <c r="K36" s="28" t="s">
        <v>73</v>
      </c>
      <c r="L36" s="28" t="s">
        <v>53</v>
      </c>
      <c r="M36" s="28"/>
      <c r="N36" s="28"/>
      <c r="O36" s="29" t="s">
        <v>142</v>
      </c>
      <c r="P36" s="56"/>
      <c r="Q36" s="28" t="s">
        <v>55</v>
      </c>
      <c r="R36" s="31"/>
      <c r="S36" s="32"/>
      <c r="T36" s="48" t="str">
        <f>IF(ISERROR(R36/S36),"",R36/S36)</f>
        <v/>
      </c>
      <c r="U36" s="34">
        <v>14.34</v>
      </c>
      <c r="V36" s="35"/>
      <c r="W36" s="28" t="s">
        <v>56</v>
      </c>
      <c r="X36" s="36">
        <v>30</v>
      </c>
      <c r="Y36" s="36">
        <v>25</v>
      </c>
      <c r="Z36" s="36">
        <v>32</v>
      </c>
      <c r="AA36" s="32">
        <v>2</v>
      </c>
      <c r="AB36" s="37">
        <v>2</v>
      </c>
      <c r="AC36" s="38">
        <f t="shared" si="0"/>
        <v>2.4E-2</v>
      </c>
      <c r="AD36" s="39">
        <f t="shared" si="1"/>
        <v>5416.666666666667</v>
      </c>
      <c r="AE36" s="28">
        <v>3500</v>
      </c>
      <c r="AF36" s="40">
        <f t="shared" si="2"/>
        <v>0.64615384615384608</v>
      </c>
      <c r="AG36" s="28" t="s">
        <v>67</v>
      </c>
      <c r="AH36" s="41">
        <v>0.214</v>
      </c>
      <c r="AI36" s="40">
        <f t="shared" si="3"/>
        <v>3.0687599999999997</v>
      </c>
      <c r="AJ36" s="41">
        <v>0.15</v>
      </c>
      <c r="AK36" s="40">
        <f t="shared" si="4"/>
        <v>3.15</v>
      </c>
      <c r="AL36" s="28"/>
      <c r="AM36" s="41"/>
      <c r="AN36" s="40">
        <f>IF(ISERROR(AR36*AM36),"",AR36*AM36)</f>
        <v>0</v>
      </c>
      <c r="AO36" s="35">
        <f t="shared" si="5"/>
        <v>3.15</v>
      </c>
      <c r="AP36" s="35">
        <f t="shared" si="6"/>
        <v>17.489999999999998</v>
      </c>
      <c r="AQ36" s="42">
        <f t="shared" si="7"/>
        <v>0.1671428571428572</v>
      </c>
      <c r="AR36" s="57">
        <v>21</v>
      </c>
      <c r="AS36" s="35" t="s">
        <v>58</v>
      </c>
      <c r="AT36" s="37"/>
      <c r="AU36" s="40">
        <f>IF(ISERROR(AP36*AT36),"",AP36*AT36)</f>
        <v>0</v>
      </c>
      <c r="AV36" s="40">
        <f>IF(ISERROR(AR36*AT36),"",AR36*AT36)</f>
        <v>0</v>
      </c>
    </row>
    <row r="37" spans="1:49" s="1" customFormat="1" ht="79.5" customHeight="1" x14ac:dyDescent="0.25">
      <c r="A37" s="27">
        <v>36</v>
      </c>
      <c r="B37" s="44"/>
      <c r="C37" s="44"/>
      <c r="D37" s="44"/>
      <c r="E37" s="44"/>
      <c r="F37" s="44" t="s">
        <v>48</v>
      </c>
      <c r="G37" s="44" t="s">
        <v>143</v>
      </c>
      <c r="H37" s="44" t="s">
        <v>144</v>
      </c>
      <c r="I37" s="44" t="s">
        <v>249</v>
      </c>
      <c r="J37" s="44" t="s">
        <v>145</v>
      </c>
      <c r="K37" s="44" t="s">
        <v>52</v>
      </c>
      <c r="L37" s="28" t="s">
        <v>53</v>
      </c>
      <c r="M37" s="44"/>
      <c r="N37" s="44"/>
      <c r="O37" s="29" t="s">
        <v>146</v>
      </c>
      <c r="P37" s="45"/>
      <c r="Q37" s="44" t="s">
        <v>55</v>
      </c>
      <c r="R37" s="46"/>
      <c r="S37" s="47"/>
      <c r="T37" s="48" t="str">
        <f>IF(ISERROR(R37/S37),"",R37/S37)</f>
        <v/>
      </c>
      <c r="U37" s="49">
        <v>14.09</v>
      </c>
      <c r="V37" s="40"/>
      <c r="W37" s="44" t="s">
        <v>56</v>
      </c>
      <c r="X37" s="50">
        <v>41</v>
      </c>
      <c r="Y37" s="50">
        <v>50</v>
      </c>
      <c r="Z37" s="50">
        <v>55</v>
      </c>
      <c r="AA37" s="32">
        <v>2</v>
      </c>
      <c r="AB37" s="39">
        <v>2</v>
      </c>
      <c r="AC37" s="38">
        <f t="shared" si="0"/>
        <v>0.11275</v>
      </c>
      <c r="AD37" s="39">
        <f t="shared" si="1"/>
        <v>1152.9933481152993</v>
      </c>
      <c r="AE37" s="44">
        <v>3500</v>
      </c>
      <c r="AF37" s="40">
        <f t="shared" si="2"/>
        <v>3.0355769230769232</v>
      </c>
      <c r="AG37" s="44" t="s">
        <v>57</v>
      </c>
      <c r="AH37" s="51">
        <v>0.22800000000000001</v>
      </c>
      <c r="AI37" s="40">
        <f t="shared" si="3"/>
        <v>3.21252</v>
      </c>
      <c r="AJ37" s="51">
        <v>0.15</v>
      </c>
      <c r="AK37" s="40">
        <f t="shared" si="4"/>
        <v>3</v>
      </c>
      <c r="AL37" s="44"/>
      <c r="AM37" s="51"/>
      <c r="AN37" s="40">
        <f>IF(ISERROR(AR37*AM37),"",AR37*AM37)</f>
        <v>0</v>
      </c>
      <c r="AO37" s="40">
        <f t="shared" si="5"/>
        <v>3</v>
      </c>
      <c r="AP37" s="40">
        <f t="shared" si="6"/>
        <v>17.09</v>
      </c>
      <c r="AQ37" s="52">
        <f t="shared" si="7"/>
        <v>0.14550000000000002</v>
      </c>
      <c r="AR37" s="53">
        <v>20</v>
      </c>
      <c r="AS37" s="40" t="s">
        <v>58</v>
      </c>
      <c r="AT37" s="37"/>
      <c r="AU37" s="40"/>
      <c r="AV37" s="40"/>
    </row>
    <row r="38" spans="1:49" s="1" customFormat="1" ht="72" customHeight="1" x14ac:dyDescent="0.25">
      <c r="A38" s="27">
        <v>37</v>
      </c>
      <c r="B38" s="44"/>
      <c r="C38" s="44"/>
      <c r="D38" s="44"/>
      <c r="E38" s="44"/>
      <c r="F38" s="44" t="s">
        <v>48</v>
      </c>
      <c r="G38" s="44" t="s">
        <v>143</v>
      </c>
      <c r="H38" s="44" t="s">
        <v>144</v>
      </c>
      <c r="I38" s="44" t="s">
        <v>249</v>
      </c>
      <c r="J38" s="44" t="s">
        <v>145</v>
      </c>
      <c r="K38" s="44" t="s">
        <v>60</v>
      </c>
      <c r="L38" s="28" t="s">
        <v>53</v>
      </c>
      <c r="M38" s="44"/>
      <c r="N38" s="44"/>
      <c r="O38" s="29" t="s">
        <v>147</v>
      </c>
      <c r="P38" s="45"/>
      <c r="Q38" s="44" t="s">
        <v>55</v>
      </c>
      <c r="R38" s="46"/>
      <c r="S38" s="47"/>
      <c r="T38" s="48"/>
      <c r="U38" s="49">
        <v>15.87</v>
      </c>
      <c r="V38" s="40"/>
      <c r="W38" s="44" t="s">
        <v>56</v>
      </c>
      <c r="X38" s="50">
        <v>41</v>
      </c>
      <c r="Y38" s="50">
        <v>50</v>
      </c>
      <c r="Z38" s="50">
        <v>60</v>
      </c>
      <c r="AA38" s="32">
        <v>2</v>
      </c>
      <c r="AB38" s="39">
        <v>2</v>
      </c>
      <c r="AC38" s="38">
        <f t="shared" si="0"/>
        <v>0.123</v>
      </c>
      <c r="AD38" s="39">
        <f t="shared" si="1"/>
        <v>1056.9105691056911</v>
      </c>
      <c r="AE38" s="44">
        <v>3500</v>
      </c>
      <c r="AF38" s="40">
        <f t="shared" si="2"/>
        <v>3.3115384615384613</v>
      </c>
      <c r="AG38" s="44" t="s">
        <v>57</v>
      </c>
      <c r="AH38" s="51">
        <v>0.22800000000000001</v>
      </c>
      <c r="AI38" s="40">
        <f t="shared" si="3"/>
        <v>3.61836</v>
      </c>
      <c r="AJ38" s="51">
        <v>0.15</v>
      </c>
      <c r="AK38" s="40">
        <f t="shared" si="4"/>
        <v>3.4499999999999997</v>
      </c>
      <c r="AL38" s="44"/>
      <c r="AM38" s="51"/>
      <c r="AN38" s="40"/>
      <c r="AO38" s="40">
        <f t="shared" si="5"/>
        <v>3.4499999999999997</v>
      </c>
      <c r="AP38" s="40">
        <f t="shared" si="6"/>
        <v>19.32</v>
      </c>
      <c r="AQ38" s="52">
        <f t="shared" si="7"/>
        <v>0.15999999999999998</v>
      </c>
      <c r="AR38" s="53">
        <v>23</v>
      </c>
      <c r="AS38" s="40" t="s">
        <v>58</v>
      </c>
      <c r="AT38" s="37"/>
      <c r="AU38" s="40"/>
      <c r="AV38" s="40"/>
    </row>
    <row r="39" spans="1:49" s="1" customFormat="1" ht="67.900000000000006" customHeight="1" x14ac:dyDescent="0.25">
      <c r="A39" s="27">
        <v>38</v>
      </c>
      <c r="B39" s="44"/>
      <c r="C39" s="44"/>
      <c r="D39" s="44"/>
      <c r="E39" s="44"/>
      <c r="F39" s="44" t="s">
        <v>62</v>
      </c>
      <c r="G39" s="44" t="s">
        <v>143</v>
      </c>
      <c r="H39" s="44" t="s">
        <v>148</v>
      </c>
      <c r="I39" s="44" t="s">
        <v>251</v>
      </c>
      <c r="J39" s="44" t="s">
        <v>149</v>
      </c>
      <c r="K39" s="44" t="s">
        <v>65</v>
      </c>
      <c r="L39" s="28" t="s">
        <v>53</v>
      </c>
      <c r="M39" s="44"/>
      <c r="N39" s="44"/>
      <c r="O39" s="29" t="s">
        <v>150</v>
      </c>
      <c r="P39" s="45"/>
      <c r="Q39" s="44" t="s">
        <v>55</v>
      </c>
      <c r="R39" s="46"/>
      <c r="S39" s="47"/>
      <c r="T39" s="48"/>
      <c r="U39" s="49">
        <v>8.7899999999999991</v>
      </c>
      <c r="V39" s="40"/>
      <c r="W39" s="44" t="s">
        <v>56</v>
      </c>
      <c r="X39" s="50">
        <v>30</v>
      </c>
      <c r="Y39" s="50">
        <v>25</v>
      </c>
      <c r="Z39" s="50">
        <v>24</v>
      </c>
      <c r="AA39" s="32">
        <v>2</v>
      </c>
      <c r="AB39" s="39">
        <v>2</v>
      </c>
      <c r="AC39" s="38">
        <f t="shared" si="0"/>
        <v>1.7999999999999999E-2</v>
      </c>
      <c r="AD39" s="39">
        <f t="shared" si="1"/>
        <v>7222.2222222222226</v>
      </c>
      <c r="AE39" s="44">
        <v>3500</v>
      </c>
      <c r="AF39" s="40">
        <f t="shared" si="2"/>
        <v>0.48461538461538461</v>
      </c>
      <c r="AG39" s="44" t="s">
        <v>67</v>
      </c>
      <c r="AH39" s="51">
        <v>0.214</v>
      </c>
      <c r="AI39" s="40">
        <f t="shared" si="3"/>
        <v>1.8810599999999997</v>
      </c>
      <c r="AJ39" s="51">
        <v>0.15</v>
      </c>
      <c r="AK39" s="40">
        <f t="shared" si="4"/>
        <v>1.95</v>
      </c>
      <c r="AL39" s="44"/>
      <c r="AM39" s="51"/>
      <c r="AN39" s="40"/>
      <c r="AO39" s="40">
        <f t="shared" si="5"/>
        <v>1.95</v>
      </c>
      <c r="AP39" s="40">
        <f t="shared" si="6"/>
        <v>10.739999999999998</v>
      </c>
      <c r="AQ39" s="52">
        <f t="shared" si="7"/>
        <v>0.17384615384615396</v>
      </c>
      <c r="AR39" s="53">
        <v>13</v>
      </c>
      <c r="AS39" s="40" t="s">
        <v>58</v>
      </c>
      <c r="AT39" s="37"/>
      <c r="AU39" s="40"/>
      <c r="AV39" s="40"/>
    </row>
    <row r="40" spans="1:49" s="1" customFormat="1" ht="67.5" customHeight="1" x14ac:dyDescent="0.25">
      <c r="A40" s="27">
        <v>39</v>
      </c>
      <c r="B40" s="44"/>
      <c r="C40" s="44"/>
      <c r="D40" s="44"/>
      <c r="E40" s="44"/>
      <c r="F40" s="44" t="s">
        <v>62</v>
      </c>
      <c r="G40" s="44" t="s">
        <v>143</v>
      </c>
      <c r="H40" s="44" t="s">
        <v>151</v>
      </c>
      <c r="I40" s="44" t="s">
        <v>253</v>
      </c>
      <c r="J40" s="44" t="s">
        <v>149</v>
      </c>
      <c r="K40" s="44" t="s">
        <v>70</v>
      </c>
      <c r="L40" s="28" t="s">
        <v>53</v>
      </c>
      <c r="M40" s="44"/>
      <c r="N40" s="44"/>
      <c r="O40" s="29" t="s">
        <v>152</v>
      </c>
      <c r="P40" s="45"/>
      <c r="Q40" s="44" t="s">
        <v>55</v>
      </c>
      <c r="R40" s="46"/>
      <c r="S40" s="47"/>
      <c r="T40" s="48"/>
      <c r="U40" s="49">
        <v>11.11</v>
      </c>
      <c r="V40" s="40"/>
      <c r="W40" s="44" t="s">
        <v>56</v>
      </c>
      <c r="X40" s="50">
        <v>30</v>
      </c>
      <c r="Y40" s="50">
        <v>25</v>
      </c>
      <c r="Z40" s="50">
        <v>28</v>
      </c>
      <c r="AA40" s="32">
        <v>2</v>
      </c>
      <c r="AB40" s="39">
        <v>2</v>
      </c>
      <c r="AC40" s="38">
        <f t="shared" si="0"/>
        <v>2.1000000000000001E-2</v>
      </c>
      <c r="AD40" s="39">
        <f t="shared" si="1"/>
        <v>6190.4761904761899</v>
      </c>
      <c r="AE40" s="44">
        <v>3500</v>
      </c>
      <c r="AF40" s="40">
        <f t="shared" si="2"/>
        <v>0.56538461538461549</v>
      </c>
      <c r="AG40" s="44" t="s">
        <v>67</v>
      </c>
      <c r="AH40" s="51">
        <v>0.214</v>
      </c>
      <c r="AI40" s="40">
        <f t="shared" si="3"/>
        <v>2.3775399999999998</v>
      </c>
      <c r="AJ40" s="51">
        <v>0.15</v>
      </c>
      <c r="AK40" s="40">
        <f t="shared" si="4"/>
        <v>2.4</v>
      </c>
      <c r="AL40" s="44"/>
      <c r="AM40" s="51"/>
      <c r="AN40" s="40"/>
      <c r="AO40" s="40">
        <f t="shared" si="5"/>
        <v>2.4</v>
      </c>
      <c r="AP40" s="40">
        <f t="shared" si="6"/>
        <v>13.51</v>
      </c>
      <c r="AQ40" s="52">
        <f t="shared" si="7"/>
        <v>0.15562500000000001</v>
      </c>
      <c r="AR40" s="53">
        <v>16</v>
      </c>
      <c r="AS40" s="40" t="s">
        <v>58</v>
      </c>
      <c r="AT40" s="37"/>
      <c r="AU40" s="40"/>
      <c r="AV40" s="40"/>
    </row>
    <row r="41" spans="1:49" s="1" customFormat="1" ht="66.400000000000006" customHeight="1" x14ac:dyDescent="0.25">
      <c r="A41" s="27">
        <v>40</v>
      </c>
      <c r="B41" s="44"/>
      <c r="C41" s="44"/>
      <c r="D41" s="44"/>
      <c r="E41" s="44"/>
      <c r="F41" s="44" t="s">
        <v>62</v>
      </c>
      <c r="G41" s="44" t="s">
        <v>143</v>
      </c>
      <c r="H41" s="44" t="s">
        <v>153</v>
      </c>
      <c r="I41" s="44" t="s">
        <v>253</v>
      </c>
      <c r="J41" s="44" t="s">
        <v>149</v>
      </c>
      <c r="K41" s="44" t="s">
        <v>73</v>
      </c>
      <c r="L41" s="28" t="s">
        <v>53</v>
      </c>
      <c r="M41" s="44"/>
      <c r="N41" s="44"/>
      <c r="O41" s="29" t="s">
        <v>154</v>
      </c>
      <c r="P41" s="45"/>
      <c r="Q41" s="44" t="s">
        <v>55</v>
      </c>
      <c r="R41" s="46"/>
      <c r="S41" s="47"/>
      <c r="T41" s="48"/>
      <c r="U41" s="49">
        <v>12.48</v>
      </c>
      <c r="V41" s="40"/>
      <c r="W41" s="44" t="s">
        <v>56</v>
      </c>
      <c r="X41" s="50">
        <v>30</v>
      </c>
      <c r="Y41" s="50">
        <v>25</v>
      </c>
      <c r="Z41" s="50">
        <v>32</v>
      </c>
      <c r="AA41" s="32">
        <v>2</v>
      </c>
      <c r="AB41" s="39">
        <v>2</v>
      </c>
      <c r="AC41" s="38">
        <f t="shared" si="0"/>
        <v>2.4E-2</v>
      </c>
      <c r="AD41" s="39">
        <f t="shared" si="1"/>
        <v>5416.666666666667</v>
      </c>
      <c r="AE41" s="44">
        <v>3500</v>
      </c>
      <c r="AF41" s="40">
        <f t="shared" si="2"/>
        <v>0.64615384615384608</v>
      </c>
      <c r="AG41" s="44" t="s">
        <v>67</v>
      </c>
      <c r="AH41" s="51">
        <v>0.214</v>
      </c>
      <c r="AI41" s="40">
        <f t="shared" si="3"/>
        <v>2.6707200000000002</v>
      </c>
      <c r="AJ41" s="51">
        <v>0.15</v>
      </c>
      <c r="AK41" s="40">
        <f t="shared" si="4"/>
        <v>2.625</v>
      </c>
      <c r="AL41" s="44"/>
      <c r="AM41" s="51"/>
      <c r="AN41" s="40"/>
      <c r="AO41" s="40">
        <f t="shared" si="5"/>
        <v>2.625</v>
      </c>
      <c r="AP41" s="40">
        <f t="shared" si="6"/>
        <v>15.105</v>
      </c>
      <c r="AQ41" s="52">
        <f t="shared" si="7"/>
        <v>0.13685714285714284</v>
      </c>
      <c r="AR41" s="53">
        <v>17.5</v>
      </c>
      <c r="AS41" s="40" t="s">
        <v>58</v>
      </c>
      <c r="AT41" s="37"/>
      <c r="AU41" s="40"/>
      <c r="AV41" s="40"/>
    </row>
    <row r="42" spans="1:49" s="1" customFormat="1" ht="79.5" customHeight="1" x14ac:dyDescent="0.25">
      <c r="A42" s="27">
        <v>41</v>
      </c>
      <c r="B42" s="28"/>
      <c r="C42" s="28"/>
      <c r="D42" s="28"/>
      <c r="E42" s="28"/>
      <c r="F42" s="28" t="s">
        <v>48</v>
      </c>
      <c r="G42" s="28" t="s">
        <v>155</v>
      </c>
      <c r="H42" s="28" t="s">
        <v>156</v>
      </c>
      <c r="I42" s="28" t="s">
        <v>249</v>
      </c>
      <c r="J42" s="28" t="s">
        <v>145</v>
      </c>
      <c r="K42" s="28" t="s">
        <v>52</v>
      </c>
      <c r="L42" s="28" t="s">
        <v>53</v>
      </c>
      <c r="M42" s="28"/>
      <c r="N42" s="28"/>
      <c r="O42" s="29" t="s">
        <v>157</v>
      </c>
      <c r="P42" s="30"/>
      <c r="Q42" s="28" t="s">
        <v>55</v>
      </c>
      <c r="R42" s="31"/>
      <c r="S42" s="32"/>
      <c r="T42" s="33" t="str">
        <f>IF(ISERROR(R42/S42),"",R42/S42)</f>
        <v/>
      </c>
      <c r="U42" s="34">
        <v>14.09</v>
      </c>
      <c r="V42" s="35"/>
      <c r="W42" s="28" t="s">
        <v>56</v>
      </c>
      <c r="X42" s="36">
        <v>41</v>
      </c>
      <c r="Y42" s="36">
        <v>50</v>
      </c>
      <c r="Z42" s="36">
        <v>55</v>
      </c>
      <c r="AA42" s="32">
        <v>2</v>
      </c>
      <c r="AB42" s="37">
        <v>2</v>
      </c>
      <c r="AC42" s="59">
        <f t="shared" si="0"/>
        <v>0.11275</v>
      </c>
      <c r="AD42" s="37">
        <f t="shared" si="1"/>
        <v>1152.9933481152993</v>
      </c>
      <c r="AE42" s="28">
        <v>3500</v>
      </c>
      <c r="AF42" s="35">
        <f t="shared" si="2"/>
        <v>3.0355769230769232</v>
      </c>
      <c r="AG42" s="28" t="s">
        <v>57</v>
      </c>
      <c r="AH42" s="41">
        <v>0.22800000000000001</v>
      </c>
      <c r="AI42" s="35">
        <f t="shared" si="3"/>
        <v>3.21252</v>
      </c>
      <c r="AJ42" s="41">
        <v>0.15</v>
      </c>
      <c r="AK42" s="35">
        <f t="shared" si="4"/>
        <v>3</v>
      </c>
      <c r="AL42" s="28"/>
      <c r="AM42" s="41"/>
      <c r="AN42" s="35">
        <f>IF(ISERROR(AR42*AM42),"",AR42*AM42)</f>
        <v>0</v>
      </c>
      <c r="AO42" s="35">
        <f t="shared" si="5"/>
        <v>3</v>
      </c>
      <c r="AP42" s="35">
        <f t="shared" si="6"/>
        <v>17.09</v>
      </c>
      <c r="AQ42" s="42">
        <f t="shared" si="7"/>
        <v>0.14550000000000002</v>
      </c>
      <c r="AR42" s="43">
        <v>20</v>
      </c>
      <c r="AS42" s="35" t="s">
        <v>58</v>
      </c>
      <c r="AT42" s="37"/>
      <c r="AU42" s="35"/>
      <c r="AV42" s="35"/>
    </row>
    <row r="43" spans="1:49" s="1" customFormat="1" ht="72" customHeight="1" x14ac:dyDescent="0.25">
      <c r="A43" s="27">
        <v>42</v>
      </c>
      <c r="B43" s="28"/>
      <c r="C43" s="28"/>
      <c r="D43" s="28"/>
      <c r="E43" s="28"/>
      <c r="F43" s="28" t="s">
        <v>48</v>
      </c>
      <c r="G43" s="28" t="s">
        <v>155</v>
      </c>
      <c r="H43" s="28" t="s">
        <v>156</v>
      </c>
      <c r="I43" s="28" t="s">
        <v>249</v>
      </c>
      <c r="J43" s="28" t="s">
        <v>145</v>
      </c>
      <c r="K43" s="28" t="s">
        <v>60</v>
      </c>
      <c r="L43" s="28" t="s">
        <v>53</v>
      </c>
      <c r="M43" s="28"/>
      <c r="N43" s="28"/>
      <c r="O43" s="29" t="s">
        <v>158</v>
      </c>
      <c r="P43" s="30"/>
      <c r="Q43" s="28" t="s">
        <v>55</v>
      </c>
      <c r="R43" s="31"/>
      <c r="S43" s="32"/>
      <c r="T43" s="33"/>
      <c r="U43" s="34">
        <v>15.87</v>
      </c>
      <c r="V43" s="35"/>
      <c r="W43" s="28" t="s">
        <v>56</v>
      </c>
      <c r="X43" s="36">
        <v>41</v>
      </c>
      <c r="Y43" s="36">
        <v>50</v>
      </c>
      <c r="Z43" s="36">
        <v>60</v>
      </c>
      <c r="AA43" s="32">
        <v>2</v>
      </c>
      <c r="AB43" s="37">
        <v>2</v>
      </c>
      <c r="AC43" s="59">
        <f t="shared" si="0"/>
        <v>0.123</v>
      </c>
      <c r="AD43" s="37">
        <f t="shared" si="1"/>
        <v>1056.9105691056911</v>
      </c>
      <c r="AE43" s="28">
        <v>3500</v>
      </c>
      <c r="AF43" s="35">
        <f t="shared" si="2"/>
        <v>3.3115384615384613</v>
      </c>
      <c r="AG43" s="28" t="s">
        <v>57</v>
      </c>
      <c r="AH43" s="41">
        <v>0.22800000000000001</v>
      </c>
      <c r="AI43" s="35">
        <f t="shared" si="3"/>
        <v>3.61836</v>
      </c>
      <c r="AJ43" s="41">
        <v>0.15</v>
      </c>
      <c r="AK43" s="35">
        <f t="shared" si="4"/>
        <v>3.4499999999999997</v>
      </c>
      <c r="AL43" s="28"/>
      <c r="AM43" s="41"/>
      <c r="AN43" s="35"/>
      <c r="AO43" s="35">
        <f t="shared" si="5"/>
        <v>3.4499999999999997</v>
      </c>
      <c r="AP43" s="35">
        <f t="shared" si="6"/>
        <v>19.32</v>
      </c>
      <c r="AQ43" s="42">
        <f t="shared" si="7"/>
        <v>0.15999999999999998</v>
      </c>
      <c r="AR43" s="43">
        <v>23</v>
      </c>
      <c r="AS43" s="35" t="s">
        <v>58</v>
      </c>
      <c r="AT43" s="37"/>
      <c r="AU43" s="35"/>
      <c r="AV43" s="35"/>
    </row>
    <row r="44" spans="1:49" s="1" customFormat="1" ht="67.900000000000006" customHeight="1" x14ac:dyDescent="0.25">
      <c r="A44" s="27">
        <v>43</v>
      </c>
      <c r="B44" s="28"/>
      <c r="C44" s="28"/>
      <c r="D44" s="28"/>
      <c r="E44" s="28"/>
      <c r="F44" s="28" t="s">
        <v>62</v>
      </c>
      <c r="G44" s="28" t="s">
        <v>155</v>
      </c>
      <c r="H44" s="28" t="s">
        <v>159</v>
      </c>
      <c r="I44" s="28" t="s">
        <v>254</v>
      </c>
      <c r="J44" s="28" t="s">
        <v>149</v>
      </c>
      <c r="K44" s="28" t="s">
        <v>65</v>
      </c>
      <c r="L44" s="28" t="s">
        <v>53</v>
      </c>
      <c r="M44" s="28"/>
      <c r="N44" s="28"/>
      <c r="O44" s="29" t="s">
        <v>160</v>
      </c>
      <c r="P44" s="30"/>
      <c r="Q44" s="28" t="s">
        <v>55</v>
      </c>
      <c r="R44" s="31"/>
      <c r="S44" s="32"/>
      <c r="T44" s="33"/>
      <c r="U44" s="34">
        <v>8.7899999999999991</v>
      </c>
      <c r="V44" s="35"/>
      <c r="W44" s="28" t="s">
        <v>56</v>
      </c>
      <c r="X44" s="36">
        <v>30</v>
      </c>
      <c r="Y44" s="36">
        <v>25</v>
      </c>
      <c r="Z44" s="36">
        <v>24</v>
      </c>
      <c r="AA44" s="32">
        <v>2</v>
      </c>
      <c r="AB44" s="37">
        <v>2</v>
      </c>
      <c r="AC44" s="59">
        <f t="shared" si="0"/>
        <v>1.7999999999999999E-2</v>
      </c>
      <c r="AD44" s="37">
        <f t="shared" si="1"/>
        <v>7222.2222222222226</v>
      </c>
      <c r="AE44" s="28">
        <v>3500</v>
      </c>
      <c r="AF44" s="35">
        <f t="shared" si="2"/>
        <v>0.48461538461538461</v>
      </c>
      <c r="AG44" s="28" t="s">
        <v>67</v>
      </c>
      <c r="AH44" s="41">
        <v>0.214</v>
      </c>
      <c r="AI44" s="35">
        <f t="shared" si="3"/>
        <v>1.8810599999999997</v>
      </c>
      <c r="AJ44" s="41">
        <v>0.15</v>
      </c>
      <c r="AK44" s="35">
        <f t="shared" si="4"/>
        <v>1.95</v>
      </c>
      <c r="AL44" s="28"/>
      <c r="AM44" s="41"/>
      <c r="AN44" s="35"/>
      <c r="AO44" s="35">
        <f t="shared" si="5"/>
        <v>1.95</v>
      </c>
      <c r="AP44" s="35">
        <f t="shared" si="6"/>
        <v>10.739999999999998</v>
      </c>
      <c r="AQ44" s="42">
        <f t="shared" si="7"/>
        <v>0.17384615384615396</v>
      </c>
      <c r="AR44" s="43">
        <v>13</v>
      </c>
      <c r="AS44" s="35" t="s">
        <v>58</v>
      </c>
      <c r="AT44" s="37"/>
      <c r="AU44" s="35"/>
      <c r="AV44" s="35"/>
    </row>
    <row r="45" spans="1:49" s="1" customFormat="1" ht="67.5" customHeight="1" x14ac:dyDescent="0.25">
      <c r="A45" s="27">
        <v>44</v>
      </c>
      <c r="B45" s="28"/>
      <c r="C45" s="28"/>
      <c r="D45" s="28"/>
      <c r="E45" s="28"/>
      <c r="F45" s="28" t="s">
        <v>62</v>
      </c>
      <c r="G45" s="28" t="s">
        <v>155</v>
      </c>
      <c r="H45" s="28" t="s">
        <v>161</v>
      </c>
      <c r="I45" s="28" t="s">
        <v>255</v>
      </c>
      <c r="J45" s="28" t="s">
        <v>149</v>
      </c>
      <c r="K45" s="28" t="s">
        <v>70</v>
      </c>
      <c r="L45" s="28" t="s">
        <v>53</v>
      </c>
      <c r="M45" s="28"/>
      <c r="N45" s="28"/>
      <c r="O45" s="29" t="s">
        <v>162</v>
      </c>
      <c r="P45" s="30"/>
      <c r="Q45" s="28" t="s">
        <v>55</v>
      </c>
      <c r="R45" s="31"/>
      <c r="S45" s="32"/>
      <c r="T45" s="33"/>
      <c r="U45" s="34">
        <v>11.11</v>
      </c>
      <c r="V45" s="35"/>
      <c r="W45" s="28" t="s">
        <v>56</v>
      </c>
      <c r="X45" s="36">
        <v>30</v>
      </c>
      <c r="Y45" s="36">
        <v>25</v>
      </c>
      <c r="Z45" s="36">
        <v>28</v>
      </c>
      <c r="AA45" s="32">
        <v>2</v>
      </c>
      <c r="AB45" s="37">
        <v>2</v>
      </c>
      <c r="AC45" s="59">
        <f t="shared" si="0"/>
        <v>2.1000000000000001E-2</v>
      </c>
      <c r="AD45" s="37">
        <f t="shared" si="1"/>
        <v>6190.4761904761899</v>
      </c>
      <c r="AE45" s="28">
        <v>3500</v>
      </c>
      <c r="AF45" s="35">
        <f t="shared" si="2"/>
        <v>0.56538461538461549</v>
      </c>
      <c r="AG45" s="28" t="s">
        <v>67</v>
      </c>
      <c r="AH45" s="41">
        <v>0.214</v>
      </c>
      <c r="AI45" s="35">
        <f t="shared" si="3"/>
        <v>2.3775399999999998</v>
      </c>
      <c r="AJ45" s="41">
        <v>0.15</v>
      </c>
      <c r="AK45" s="35">
        <f t="shared" si="4"/>
        <v>2.4</v>
      </c>
      <c r="AL45" s="28"/>
      <c r="AM45" s="41"/>
      <c r="AN45" s="35"/>
      <c r="AO45" s="35">
        <f t="shared" si="5"/>
        <v>2.4</v>
      </c>
      <c r="AP45" s="35">
        <f t="shared" si="6"/>
        <v>13.51</v>
      </c>
      <c r="AQ45" s="42">
        <f t="shared" si="7"/>
        <v>0.15562500000000001</v>
      </c>
      <c r="AR45" s="43">
        <v>16</v>
      </c>
      <c r="AS45" s="35" t="s">
        <v>58</v>
      </c>
      <c r="AT45" s="37"/>
      <c r="AU45" s="35"/>
      <c r="AV45" s="35"/>
    </row>
    <row r="46" spans="1:49" s="1" customFormat="1" ht="66.400000000000006" customHeight="1" x14ac:dyDescent="0.25">
      <c r="A46" s="27">
        <v>45</v>
      </c>
      <c r="B46" s="28"/>
      <c r="C46" s="28"/>
      <c r="D46" s="28"/>
      <c r="E46" s="28"/>
      <c r="F46" s="28" t="s">
        <v>62</v>
      </c>
      <c r="G46" s="28" t="s">
        <v>155</v>
      </c>
      <c r="H46" s="28" t="s">
        <v>161</v>
      </c>
      <c r="I46" s="28" t="s">
        <v>255</v>
      </c>
      <c r="J46" s="28" t="s">
        <v>149</v>
      </c>
      <c r="K46" s="28" t="s">
        <v>73</v>
      </c>
      <c r="L46" s="28" t="s">
        <v>53</v>
      </c>
      <c r="M46" s="28"/>
      <c r="N46" s="28"/>
      <c r="O46" s="29" t="s">
        <v>163</v>
      </c>
      <c r="P46" s="30"/>
      <c r="Q46" s="28" t="s">
        <v>55</v>
      </c>
      <c r="R46" s="31"/>
      <c r="S46" s="32"/>
      <c r="T46" s="33"/>
      <c r="U46" s="34">
        <v>12.48</v>
      </c>
      <c r="V46" s="35"/>
      <c r="W46" s="28" t="s">
        <v>56</v>
      </c>
      <c r="X46" s="36">
        <v>30</v>
      </c>
      <c r="Y46" s="36">
        <v>25</v>
      </c>
      <c r="Z46" s="36">
        <v>32</v>
      </c>
      <c r="AA46" s="32">
        <v>2</v>
      </c>
      <c r="AB46" s="37">
        <v>2</v>
      </c>
      <c r="AC46" s="59">
        <f t="shared" si="0"/>
        <v>2.4E-2</v>
      </c>
      <c r="AD46" s="37">
        <f t="shared" si="1"/>
        <v>5416.666666666667</v>
      </c>
      <c r="AE46" s="28">
        <v>3500</v>
      </c>
      <c r="AF46" s="35">
        <f t="shared" si="2"/>
        <v>0.64615384615384608</v>
      </c>
      <c r="AG46" s="28" t="s">
        <v>67</v>
      </c>
      <c r="AH46" s="41">
        <v>0.214</v>
      </c>
      <c r="AI46" s="35">
        <f t="shared" si="3"/>
        <v>2.6707200000000002</v>
      </c>
      <c r="AJ46" s="41">
        <v>0.15</v>
      </c>
      <c r="AK46" s="35">
        <f t="shared" si="4"/>
        <v>2.625</v>
      </c>
      <c r="AL46" s="28"/>
      <c r="AM46" s="41"/>
      <c r="AN46" s="35"/>
      <c r="AO46" s="35">
        <f t="shared" si="5"/>
        <v>2.625</v>
      </c>
      <c r="AP46" s="35">
        <f t="shared" si="6"/>
        <v>15.105</v>
      </c>
      <c r="AQ46" s="42">
        <f t="shared" si="7"/>
        <v>0.13685714285714284</v>
      </c>
      <c r="AR46" s="43">
        <v>17.5</v>
      </c>
      <c r="AS46" s="35" t="s">
        <v>58</v>
      </c>
      <c r="AT46" s="37"/>
      <c r="AU46" s="35"/>
      <c r="AV46" s="35"/>
    </row>
    <row r="47" spans="1:49" s="1" customFormat="1" ht="79.5" customHeight="1" x14ac:dyDescent="0.25">
      <c r="A47" s="27">
        <v>46</v>
      </c>
      <c r="B47" s="44"/>
      <c r="C47" s="44"/>
      <c r="D47" s="44"/>
      <c r="E47" s="44"/>
      <c r="F47" s="44" t="s">
        <v>48</v>
      </c>
      <c r="G47" s="44" t="s">
        <v>164</v>
      </c>
      <c r="H47" s="44" t="s">
        <v>165</v>
      </c>
      <c r="I47" s="44" t="s">
        <v>249</v>
      </c>
      <c r="J47" s="44" t="s">
        <v>166</v>
      </c>
      <c r="K47" s="44" t="s">
        <v>52</v>
      </c>
      <c r="L47" s="28" t="s">
        <v>53</v>
      </c>
      <c r="M47" s="44"/>
      <c r="N47" s="44"/>
      <c r="O47" s="29" t="s">
        <v>167</v>
      </c>
      <c r="P47" s="45"/>
      <c r="Q47" s="44" t="s">
        <v>55</v>
      </c>
      <c r="R47" s="46"/>
      <c r="S47" s="47"/>
      <c r="T47" s="48" t="str">
        <f>IF(ISERROR(R47/S47),"",R47/S47)</f>
        <v/>
      </c>
      <c r="U47" s="49">
        <v>16.350000000000001</v>
      </c>
      <c r="V47" s="40"/>
      <c r="W47" s="44" t="s">
        <v>56</v>
      </c>
      <c r="X47" s="50">
        <v>41</v>
      </c>
      <c r="Y47" s="50">
        <v>50</v>
      </c>
      <c r="Z47" s="50">
        <v>55</v>
      </c>
      <c r="AA47" s="32">
        <v>2</v>
      </c>
      <c r="AB47" s="39">
        <v>2</v>
      </c>
      <c r="AC47" s="38">
        <f t="shared" si="0"/>
        <v>0.11275</v>
      </c>
      <c r="AD47" s="39">
        <f t="shared" si="1"/>
        <v>1152.9933481152993</v>
      </c>
      <c r="AE47" s="44">
        <v>3500</v>
      </c>
      <c r="AF47" s="40">
        <f t="shared" si="2"/>
        <v>3.0355769230769232</v>
      </c>
      <c r="AG47" s="44" t="s">
        <v>57</v>
      </c>
      <c r="AH47" s="51">
        <v>0.22800000000000001</v>
      </c>
      <c r="AI47" s="40">
        <f t="shared" si="3"/>
        <v>3.7278000000000007</v>
      </c>
      <c r="AJ47" s="51">
        <v>0.15</v>
      </c>
      <c r="AK47" s="40">
        <f t="shared" si="4"/>
        <v>3.5249999999999999</v>
      </c>
      <c r="AL47" s="44"/>
      <c r="AM47" s="51"/>
      <c r="AN47" s="40">
        <f>IF(ISERROR(AR47*AM47),"",AR47*AM47)</f>
        <v>0</v>
      </c>
      <c r="AO47" s="40">
        <f t="shared" si="5"/>
        <v>3.5249999999999999</v>
      </c>
      <c r="AP47" s="40">
        <f t="shared" si="6"/>
        <v>19.875</v>
      </c>
      <c r="AQ47" s="52">
        <f t="shared" si="7"/>
        <v>0.15425531914893617</v>
      </c>
      <c r="AR47" s="53">
        <v>23.5</v>
      </c>
      <c r="AS47" s="40" t="s">
        <v>58</v>
      </c>
      <c r="AT47" s="37"/>
      <c r="AU47" s="40"/>
      <c r="AV47" s="40"/>
    </row>
    <row r="48" spans="1:49" s="1" customFormat="1" ht="72" customHeight="1" x14ac:dyDescent="0.25">
      <c r="A48" s="27">
        <v>47</v>
      </c>
      <c r="B48" s="44"/>
      <c r="C48" s="44"/>
      <c r="D48" s="44"/>
      <c r="E48" s="44"/>
      <c r="F48" s="44" t="s">
        <v>48</v>
      </c>
      <c r="G48" s="44" t="s">
        <v>164</v>
      </c>
      <c r="H48" s="44" t="s">
        <v>165</v>
      </c>
      <c r="I48" s="44" t="s">
        <v>249</v>
      </c>
      <c r="J48" s="44" t="s">
        <v>145</v>
      </c>
      <c r="K48" s="44" t="s">
        <v>60</v>
      </c>
      <c r="L48" s="28" t="s">
        <v>53</v>
      </c>
      <c r="M48" s="44"/>
      <c r="N48" s="44"/>
      <c r="O48" s="29" t="s">
        <v>168</v>
      </c>
      <c r="P48" s="45"/>
      <c r="Q48" s="44" t="s">
        <v>55</v>
      </c>
      <c r="R48" s="46"/>
      <c r="S48" s="47"/>
      <c r="T48" s="48"/>
      <c r="U48" s="49">
        <v>18.45</v>
      </c>
      <c r="V48" s="40"/>
      <c r="W48" s="44" t="s">
        <v>56</v>
      </c>
      <c r="X48" s="50">
        <v>41</v>
      </c>
      <c r="Y48" s="50">
        <v>50</v>
      </c>
      <c r="Z48" s="50">
        <v>60</v>
      </c>
      <c r="AA48" s="32">
        <v>2</v>
      </c>
      <c r="AB48" s="39">
        <v>2</v>
      </c>
      <c r="AC48" s="38">
        <f t="shared" si="0"/>
        <v>0.123</v>
      </c>
      <c r="AD48" s="39">
        <f t="shared" si="1"/>
        <v>1056.9105691056911</v>
      </c>
      <c r="AE48" s="44">
        <v>3500</v>
      </c>
      <c r="AF48" s="40">
        <f t="shared" si="2"/>
        <v>3.3115384615384613</v>
      </c>
      <c r="AG48" s="44" t="s">
        <v>57</v>
      </c>
      <c r="AH48" s="51">
        <v>0.22800000000000001</v>
      </c>
      <c r="AI48" s="40">
        <f t="shared" si="3"/>
        <v>4.2065999999999999</v>
      </c>
      <c r="AJ48" s="51">
        <v>0.15</v>
      </c>
      <c r="AK48" s="40">
        <f t="shared" si="4"/>
        <v>4.05</v>
      </c>
      <c r="AL48" s="44"/>
      <c r="AM48" s="51"/>
      <c r="AN48" s="40"/>
      <c r="AO48" s="40">
        <f t="shared" si="5"/>
        <v>4.05</v>
      </c>
      <c r="AP48" s="40">
        <f t="shared" si="6"/>
        <v>22.5</v>
      </c>
      <c r="AQ48" s="52">
        <f t="shared" si="7"/>
        <v>0.16666666666666666</v>
      </c>
      <c r="AR48" s="53">
        <v>27</v>
      </c>
      <c r="AS48" s="40" t="s">
        <v>58</v>
      </c>
      <c r="AT48" s="37"/>
      <c r="AU48" s="40"/>
      <c r="AV48" s="40"/>
    </row>
    <row r="49" spans="1:48" s="1" customFormat="1" ht="67.900000000000006" customHeight="1" x14ac:dyDescent="0.25">
      <c r="A49" s="27">
        <v>48</v>
      </c>
      <c r="B49" s="44"/>
      <c r="C49" s="44"/>
      <c r="D49" s="44"/>
      <c r="E49" s="44"/>
      <c r="F49" s="44" t="s">
        <v>62</v>
      </c>
      <c r="G49" s="44" t="s">
        <v>164</v>
      </c>
      <c r="H49" s="44" t="s">
        <v>169</v>
      </c>
      <c r="I49" s="44" t="s">
        <v>251</v>
      </c>
      <c r="J49" s="44" t="s">
        <v>170</v>
      </c>
      <c r="K49" s="44" t="s">
        <v>65</v>
      </c>
      <c r="L49" s="28" t="s">
        <v>53</v>
      </c>
      <c r="M49" s="44"/>
      <c r="N49" s="44"/>
      <c r="O49" s="29" t="s">
        <v>171</v>
      </c>
      <c r="P49" s="45"/>
      <c r="Q49" s="44" t="s">
        <v>55</v>
      </c>
      <c r="R49" s="46"/>
      <c r="S49" s="47"/>
      <c r="T49" s="48"/>
      <c r="U49" s="49">
        <v>9.84</v>
      </c>
      <c r="V49" s="40"/>
      <c r="W49" s="44" t="s">
        <v>56</v>
      </c>
      <c r="X49" s="50">
        <v>30</v>
      </c>
      <c r="Y49" s="50">
        <v>25</v>
      </c>
      <c r="Z49" s="50">
        <v>24</v>
      </c>
      <c r="AA49" s="32">
        <v>2</v>
      </c>
      <c r="AB49" s="39">
        <v>2</v>
      </c>
      <c r="AC49" s="38">
        <f t="shared" si="0"/>
        <v>1.7999999999999999E-2</v>
      </c>
      <c r="AD49" s="39">
        <f t="shared" si="1"/>
        <v>7222.2222222222226</v>
      </c>
      <c r="AE49" s="44">
        <v>3500</v>
      </c>
      <c r="AF49" s="40">
        <f t="shared" si="2"/>
        <v>0.48461538461538461</v>
      </c>
      <c r="AG49" s="44" t="s">
        <v>67</v>
      </c>
      <c r="AH49" s="51">
        <v>0.214</v>
      </c>
      <c r="AI49" s="40">
        <f t="shared" si="3"/>
        <v>2.1057600000000001</v>
      </c>
      <c r="AJ49" s="51">
        <v>0.15</v>
      </c>
      <c r="AK49" s="40">
        <f t="shared" si="4"/>
        <v>2.25</v>
      </c>
      <c r="AL49" s="44"/>
      <c r="AM49" s="51"/>
      <c r="AN49" s="40"/>
      <c r="AO49" s="40">
        <f t="shared" si="5"/>
        <v>2.25</v>
      </c>
      <c r="AP49" s="40">
        <f t="shared" si="6"/>
        <v>12.09</v>
      </c>
      <c r="AQ49" s="52">
        <f t="shared" si="7"/>
        <v>0.19400000000000001</v>
      </c>
      <c r="AR49" s="53">
        <v>15</v>
      </c>
      <c r="AS49" s="40" t="s">
        <v>58</v>
      </c>
      <c r="AT49" s="37"/>
      <c r="AU49" s="40"/>
      <c r="AV49" s="40"/>
    </row>
    <row r="50" spans="1:48" s="1" customFormat="1" ht="67.5" customHeight="1" x14ac:dyDescent="0.25">
      <c r="A50" s="27">
        <v>49</v>
      </c>
      <c r="B50" s="44"/>
      <c r="C50" s="44"/>
      <c r="D50" s="44"/>
      <c r="E50" s="44"/>
      <c r="F50" s="44" t="s">
        <v>62</v>
      </c>
      <c r="G50" s="44" t="s">
        <v>164</v>
      </c>
      <c r="H50" s="44" t="s">
        <v>172</v>
      </c>
      <c r="I50" s="44" t="s">
        <v>255</v>
      </c>
      <c r="J50" s="44" t="s">
        <v>170</v>
      </c>
      <c r="K50" s="44" t="s">
        <v>70</v>
      </c>
      <c r="L50" s="28" t="s">
        <v>53</v>
      </c>
      <c r="M50" s="44"/>
      <c r="N50" s="44"/>
      <c r="O50" s="29" t="s">
        <v>173</v>
      </c>
      <c r="P50" s="45"/>
      <c r="Q50" s="44" t="s">
        <v>55</v>
      </c>
      <c r="R50" s="46"/>
      <c r="S50" s="47"/>
      <c r="T50" s="48"/>
      <c r="U50" s="49">
        <v>12.55</v>
      </c>
      <c r="V50" s="40"/>
      <c r="W50" s="44" t="s">
        <v>56</v>
      </c>
      <c r="X50" s="50">
        <v>30</v>
      </c>
      <c r="Y50" s="50">
        <v>25</v>
      </c>
      <c r="Z50" s="50">
        <v>28</v>
      </c>
      <c r="AA50" s="32">
        <v>2</v>
      </c>
      <c r="AB50" s="39">
        <v>2</v>
      </c>
      <c r="AC50" s="38">
        <f t="shared" si="0"/>
        <v>2.1000000000000001E-2</v>
      </c>
      <c r="AD50" s="39">
        <f t="shared" si="1"/>
        <v>6190.4761904761899</v>
      </c>
      <c r="AE50" s="44">
        <v>3500</v>
      </c>
      <c r="AF50" s="40">
        <f t="shared" si="2"/>
        <v>0.56538461538461549</v>
      </c>
      <c r="AG50" s="44" t="s">
        <v>67</v>
      </c>
      <c r="AH50" s="51">
        <v>0.214</v>
      </c>
      <c r="AI50" s="40">
        <f t="shared" si="3"/>
        <v>2.6857000000000002</v>
      </c>
      <c r="AJ50" s="51">
        <v>0.15</v>
      </c>
      <c r="AK50" s="40">
        <f t="shared" si="4"/>
        <v>2.7749999999999999</v>
      </c>
      <c r="AL50" s="44"/>
      <c r="AM50" s="51"/>
      <c r="AN50" s="40"/>
      <c r="AO50" s="40">
        <f t="shared" si="5"/>
        <v>2.7749999999999999</v>
      </c>
      <c r="AP50" s="40">
        <f t="shared" si="6"/>
        <v>15.325000000000001</v>
      </c>
      <c r="AQ50" s="52">
        <f t="shared" si="7"/>
        <v>0.17162162162162156</v>
      </c>
      <c r="AR50" s="53">
        <v>18.5</v>
      </c>
      <c r="AS50" s="40" t="s">
        <v>58</v>
      </c>
      <c r="AT50" s="37"/>
      <c r="AU50" s="40"/>
      <c r="AV50" s="40"/>
    </row>
    <row r="51" spans="1:48" s="1" customFormat="1" ht="66.400000000000006" customHeight="1" x14ac:dyDescent="0.25">
      <c r="A51" s="27">
        <v>50</v>
      </c>
      <c r="B51" s="44"/>
      <c r="C51" s="44"/>
      <c r="D51" s="44"/>
      <c r="E51" s="44"/>
      <c r="F51" s="44" t="s">
        <v>62</v>
      </c>
      <c r="G51" s="44" t="s">
        <v>164</v>
      </c>
      <c r="H51" s="44" t="s">
        <v>174</v>
      </c>
      <c r="I51" s="44" t="s">
        <v>253</v>
      </c>
      <c r="J51" s="44" t="s">
        <v>170</v>
      </c>
      <c r="K51" s="44" t="s">
        <v>73</v>
      </c>
      <c r="L51" s="28" t="s">
        <v>53</v>
      </c>
      <c r="M51" s="44"/>
      <c r="N51" s="44"/>
      <c r="O51" s="29" t="s">
        <v>175</v>
      </c>
      <c r="P51" s="45"/>
      <c r="Q51" s="44" t="s">
        <v>55</v>
      </c>
      <c r="R51" s="46"/>
      <c r="S51" s="47"/>
      <c r="T51" s="48"/>
      <c r="U51" s="49">
        <v>14.25</v>
      </c>
      <c r="V51" s="40"/>
      <c r="W51" s="44" t="s">
        <v>56</v>
      </c>
      <c r="X51" s="50">
        <v>30</v>
      </c>
      <c r="Y51" s="50">
        <v>25</v>
      </c>
      <c r="Z51" s="50">
        <v>32</v>
      </c>
      <c r="AA51" s="32">
        <v>2</v>
      </c>
      <c r="AB51" s="39">
        <v>2</v>
      </c>
      <c r="AC51" s="38">
        <f t="shared" si="0"/>
        <v>2.4E-2</v>
      </c>
      <c r="AD51" s="39">
        <f t="shared" si="1"/>
        <v>5416.666666666667</v>
      </c>
      <c r="AE51" s="44">
        <v>3500</v>
      </c>
      <c r="AF51" s="40">
        <f t="shared" si="2"/>
        <v>0.64615384615384608</v>
      </c>
      <c r="AG51" s="44" t="s">
        <v>67</v>
      </c>
      <c r="AH51" s="51">
        <v>0.214</v>
      </c>
      <c r="AI51" s="40">
        <f t="shared" si="3"/>
        <v>3.0495000000000001</v>
      </c>
      <c r="AJ51" s="51">
        <v>0.15</v>
      </c>
      <c r="AK51" s="40">
        <f t="shared" si="4"/>
        <v>3.15</v>
      </c>
      <c r="AL51" s="44"/>
      <c r="AM51" s="51"/>
      <c r="AN51" s="40"/>
      <c r="AO51" s="40">
        <f t="shared" si="5"/>
        <v>3.15</v>
      </c>
      <c r="AP51" s="40">
        <f t="shared" si="6"/>
        <v>17.399999999999999</v>
      </c>
      <c r="AQ51" s="52">
        <f t="shared" si="7"/>
        <v>0.17142857142857149</v>
      </c>
      <c r="AR51" s="53">
        <v>21</v>
      </c>
      <c r="AS51" s="40" t="s">
        <v>58</v>
      </c>
      <c r="AT51" s="37"/>
      <c r="AU51" s="40"/>
      <c r="AV51" s="40"/>
    </row>
    <row r="52" spans="1:48" s="1" customFormat="1" ht="79.5" customHeight="1" x14ac:dyDescent="0.25">
      <c r="A52" s="27">
        <v>51</v>
      </c>
      <c r="B52" s="28"/>
      <c r="C52" s="28"/>
      <c r="D52" s="28"/>
      <c r="E52" s="28"/>
      <c r="F52" s="28" t="s">
        <v>176</v>
      </c>
      <c r="G52" s="28" t="s">
        <v>177</v>
      </c>
      <c r="H52" s="28" t="s">
        <v>178</v>
      </c>
      <c r="I52" s="28" t="s">
        <v>256</v>
      </c>
      <c r="J52" s="28" t="s">
        <v>179</v>
      </c>
      <c r="K52" s="28" t="s">
        <v>180</v>
      </c>
      <c r="L52" s="28" t="s">
        <v>53</v>
      </c>
      <c r="M52" s="28"/>
      <c r="N52" s="28"/>
      <c r="O52" s="29" t="s">
        <v>181</v>
      </c>
      <c r="P52" s="30"/>
      <c r="Q52" s="28" t="s">
        <v>182</v>
      </c>
      <c r="R52" s="31"/>
      <c r="S52" s="32"/>
      <c r="T52" s="33" t="str">
        <f>IF(ISERROR(R52/S52),"",R52/S52)</f>
        <v/>
      </c>
      <c r="U52" s="34">
        <v>12.09</v>
      </c>
      <c r="V52" s="35"/>
      <c r="W52" s="28" t="s">
        <v>183</v>
      </c>
      <c r="X52" s="36">
        <v>41</v>
      </c>
      <c r="Y52" s="36">
        <v>26</v>
      </c>
      <c r="Z52" s="36">
        <v>38</v>
      </c>
      <c r="AA52" s="32">
        <v>2</v>
      </c>
      <c r="AB52" s="37">
        <v>2</v>
      </c>
      <c r="AC52" s="59">
        <f t="shared" si="0"/>
        <v>4.0508000000000002E-2</v>
      </c>
      <c r="AD52" s="37">
        <f t="shared" si="1"/>
        <v>3209.2426187419769</v>
      </c>
      <c r="AE52" s="28">
        <v>3500</v>
      </c>
      <c r="AF52" s="35">
        <f t="shared" si="2"/>
        <v>1.0906</v>
      </c>
      <c r="AG52" s="28" t="s">
        <v>57</v>
      </c>
      <c r="AH52" s="41">
        <v>0.22800000000000001</v>
      </c>
      <c r="AI52" s="35">
        <f t="shared" si="3"/>
        <v>2.7565200000000001</v>
      </c>
      <c r="AJ52" s="41">
        <v>0.15</v>
      </c>
      <c r="AK52" s="35">
        <f t="shared" si="4"/>
        <v>2.6999999999999997</v>
      </c>
      <c r="AL52" s="28"/>
      <c r="AM52" s="41"/>
      <c r="AN52" s="35">
        <f>IF(ISERROR(AR52*AM52),"",AR52*AM52)</f>
        <v>0</v>
      </c>
      <c r="AO52" s="35">
        <f t="shared" si="5"/>
        <v>2.6999999999999997</v>
      </c>
      <c r="AP52" s="35">
        <f t="shared" si="6"/>
        <v>14.79</v>
      </c>
      <c r="AQ52" s="42">
        <f t="shared" si="7"/>
        <v>0.17833333333333337</v>
      </c>
      <c r="AR52" s="43">
        <v>18</v>
      </c>
      <c r="AS52" s="35" t="s">
        <v>58</v>
      </c>
      <c r="AT52" s="37"/>
      <c r="AU52" s="35"/>
      <c r="AV52" s="35"/>
    </row>
    <row r="53" spans="1:48" s="1" customFormat="1" ht="72" customHeight="1" x14ac:dyDescent="0.25">
      <c r="A53" s="27">
        <v>52</v>
      </c>
      <c r="B53" s="28"/>
      <c r="C53" s="28"/>
      <c r="D53" s="28"/>
      <c r="E53" s="28"/>
      <c r="F53" s="28" t="s">
        <v>176</v>
      </c>
      <c r="G53" s="28" t="s">
        <v>177</v>
      </c>
      <c r="H53" s="28" t="s">
        <v>178</v>
      </c>
      <c r="I53" s="28" t="s">
        <v>256</v>
      </c>
      <c r="J53" s="28" t="s">
        <v>179</v>
      </c>
      <c r="K53" s="28" t="s">
        <v>184</v>
      </c>
      <c r="L53" s="28" t="s">
        <v>53</v>
      </c>
      <c r="M53" s="28"/>
      <c r="N53" s="28"/>
      <c r="O53" s="29" t="s">
        <v>185</v>
      </c>
      <c r="P53" s="30"/>
      <c r="Q53" s="28" t="s">
        <v>182</v>
      </c>
      <c r="R53" s="31"/>
      <c r="S53" s="32"/>
      <c r="T53" s="33"/>
      <c r="U53" s="34">
        <v>13.63</v>
      </c>
      <c r="V53" s="35"/>
      <c r="W53" s="28" t="s">
        <v>183</v>
      </c>
      <c r="X53" s="36">
        <v>41</v>
      </c>
      <c r="Y53" s="36">
        <v>28</v>
      </c>
      <c r="Z53" s="36">
        <v>43</v>
      </c>
      <c r="AA53" s="32">
        <v>2</v>
      </c>
      <c r="AB53" s="37">
        <v>2</v>
      </c>
      <c r="AC53" s="59">
        <f t="shared" si="0"/>
        <v>4.9363999999999998E-2</v>
      </c>
      <c r="AD53" s="37">
        <f t="shared" si="1"/>
        <v>2633.4980957783</v>
      </c>
      <c r="AE53" s="28">
        <v>3500</v>
      </c>
      <c r="AF53" s="35">
        <f t="shared" si="2"/>
        <v>1.3290307692307692</v>
      </c>
      <c r="AG53" s="28" t="s">
        <v>57</v>
      </c>
      <c r="AH53" s="41">
        <v>0.22800000000000001</v>
      </c>
      <c r="AI53" s="35">
        <f t="shared" si="3"/>
        <v>3.1076400000000004</v>
      </c>
      <c r="AJ53" s="41">
        <v>0.15</v>
      </c>
      <c r="AK53" s="35">
        <f t="shared" si="4"/>
        <v>3</v>
      </c>
      <c r="AL53" s="28"/>
      <c r="AM53" s="41"/>
      <c r="AN53" s="35"/>
      <c r="AO53" s="35">
        <f t="shared" si="5"/>
        <v>3</v>
      </c>
      <c r="AP53" s="35">
        <f t="shared" si="6"/>
        <v>16.630000000000003</v>
      </c>
      <c r="AQ53" s="42">
        <f t="shared" si="7"/>
        <v>0.16849999999999987</v>
      </c>
      <c r="AR53" s="43">
        <v>20</v>
      </c>
      <c r="AS53" s="35" t="s">
        <v>58</v>
      </c>
      <c r="AT53" s="37"/>
      <c r="AU53" s="35"/>
      <c r="AV53" s="35"/>
    </row>
    <row r="54" spans="1:48" s="1" customFormat="1" ht="67.900000000000006" customHeight="1" x14ac:dyDescent="0.25">
      <c r="A54" s="27">
        <v>53</v>
      </c>
      <c r="B54" s="28"/>
      <c r="C54" s="28"/>
      <c r="D54" s="28"/>
      <c r="E54" s="28"/>
      <c r="F54" s="28" t="s">
        <v>176</v>
      </c>
      <c r="G54" s="28" t="s">
        <v>177</v>
      </c>
      <c r="H54" s="28" t="s">
        <v>186</v>
      </c>
      <c r="I54" s="28" t="s">
        <v>257</v>
      </c>
      <c r="J54" s="28" t="s">
        <v>187</v>
      </c>
      <c r="K54" s="28" t="s">
        <v>188</v>
      </c>
      <c r="L54" s="28" t="s">
        <v>53</v>
      </c>
      <c r="M54" s="28"/>
      <c r="N54" s="28"/>
      <c r="O54" s="29" t="s">
        <v>189</v>
      </c>
      <c r="P54" s="30"/>
      <c r="Q54" s="28" t="s">
        <v>182</v>
      </c>
      <c r="R54" s="31"/>
      <c r="S54" s="32"/>
      <c r="T54" s="33"/>
      <c r="U54" s="34">
        <v>2.75</v>
      </c>
      <c r="V54" s="35"/>
      <c r="W54" s="28" t="s">
        <v>56</v>
      </c>
      <c r="X54" s="36">
        <v>26.5</v>
      </c>
      <c r="Y54" s="36">
        <v>16.5</v>
      </c>
      <c r="Z54" s="36">
        <v>21</v>
      </c>
      <c r="AA54" s="32">
        <v>2</v>
      </c>
      <c r="AB54" s="37">
        <v>2</v>
      </c>
      <c r="AC54" s="59">
        <f t="shared" si="0"/>
        <v>9.1822499999999994E-3</v>
      </c>
      <c r="AD54" s="37">
        <f t="shared" si="1"/>
        <v>14157.750006806611</v>
      </c>
      <c r="AE54" s="28">
        <v>3500</v>
      </c>
      <c r="AF54" s="35">
        <f t="shared" si="2"/>
        <v>0.24721442307692307</v>
      </c>
      <c r="AG54" s="28" t="s">
        <v>190</v>
      </c>
      <c r="AH54" s="41">
        <v>0.17299999999999999</v>
      </c>
      <c r="AI54" s="35">
        <f t="shared" si="3"/>
        <v>0.47574999999999995</v>
      </c>
      <c r="AJ54" s="41">
        <v>0.15</v>
      </c>
      <c r="AK54" s="35">
        <f t="shared" si="4"/>
        <v>0.75</v>
      </c>
      <c r="AL54" s="28"/>
      <c r="AM54" s="41"/>
      <c r="AN54" s="35"/>
      <c r="AO54" s="35">
        <f t="shared" si="5"/>
        <v>0.75</v>
      </c>
      <c r="AP54" s="35">
        <f t="shared" si="6"/>
        <v>3.5</v>
      </c>
      <c r="AQ54" s="42">
        <f t="shared" si="7"/>
        <v>0.3</v>
      </c>
      <c r="AR54" s="43">
        <v>5</v>
      </c>
      <c r="AS54" s="35" t="s">
        <v>58</v>
      </c>
      <c r="AT54" s="37"/>
      <c r="AU54" s="35"/>
      <c r="AV54" s="35"/>
    </row>
    <row r="55" spans="1:48" s="1" customFormat="1" ht="67.5" customHeight="1" x14ac:dyDescent="0.25">
      <c r="A55" s="27">
        <v>54</v>
      </c>
      <c r="B55" s="28"/>
      <c r="C55" s="28"/>
      <c r="D55" s="28"/>
      <c r="E55" s="28"/>
      <c r="F55" s="28" t="s">
        <v>176</v>
      </c>
      <c r="G55" s="28" t="s">
        <v>177</v>
      </c>
      <c r="H55" s="28" t="s">
        <v>186</v>
      </c>
      <c r="I55" s="28" t="s">
        <v>257</v>
      </c>
      <c r="J55" s="28" t="s">
        <v>187</v>
      </c>
      <c r="K55" s="28" t="s">
        <v>191</v>
      </c>
      <c r="L55" s="28" t="s">
        <v>53</v>
      </c>
      <c r="M55" s="28"/>
      <c r="N55" s="28"/>
      <c r="O55" s="29" t="s">
        <v>192</v>
      </c>
      <c r="P55" s="30"/>
      <c r="Q55" s="28" t="s">
        <v>182</v>
      </c>
      <c r="R55" s="31"/>
      <c r="S55" s="32"/>
      <c r="T55" s="33"/>
      <c r="U55" s="34">
        <v>3</v>
      </c>
      <c r="V55" s="35"/>
      <c r="W55" s="28" t="s">
        <v>56</v>
      </c>
      <c r="X55" s="36">
        <v>26.5</v>
      </c>
      <c r="Y55" s="36">
        <v>16.5</v>
      </c>
      <c r="Z55" s="36">
        <v>23.5</v>
      </c>
      <c r="AA55" s="32">
        <v>2</v>
      </c>
      <c r="AB55" s="37">
        <v>2</v>
      </c>
      <c r="AC55" s="59">
        <f t="shared" si="0"/>
        <v>1.0275375E-2</v>
      </c>
      <c r="AD55" s="37">
        <f t="shared" si="1"/>
        <v>12651.606389061226</v>
      </c>
      <c r="AE55" s="28">
        <v>3500</v>
      </c>
      <c r="AF55" s="35">
        <f t="shared" si="2"/>
        <v>0.27664471153846154</v>
      </c>
      <c r="AG55" s="28" t="s">
        <v>190</v>
      </c>
      <c r="AH55" s="41">
        <v>0.17299999999999999</v>
      </c>
      <c r="AI55" s="35">
        <f t="shared" si="3"/>
        <v>0.51899999999999991</v>
      </c>
      <c r="AJ55" s="41">
        <v>0.15</v>
      </c>
      <c r="AK55" s="35">
        <f t="shared" si="4"/>
        <v>0.89999999999999991</v>
      </c>
      <c r="AL55" s="28"/>
      <c r="AM55" s="41"/>
      <c r="AN55" s="35"/>
      <c r="AO55" s="35">
        <f t="shared" si="5"/>
        <v>0.89999999999999991</v>
      </c>
      <c r="AP55" s="35">
        <f t="shared" si="6"/>
        <v>3.9</v>
      </c>
      <c r="AQ55" s="42">
        <f t="shared" si="7"/>
        <v>0.35000000000000003</v>
      </c>
      <c r="AR55" s="43">
        <v>6</v>
      </c>
      <c r="AS55" s="35" t="s">
        <v>58</v>
      </c>
      <c r="AT55" s="37"/>
      <c r="AU55" s="35"/>
      <c r="AV55" s="35"/>
    </row>
    <row r="56" spans="1:48" s="1" customFormat="1" ht="79.5" customHeight="1" x14ac:dyDescent="0.25">
      <c r="A56" s="27">
        <v>55</v>
      </c>
      <c r="B56" s="44"/>
      <c r="C56" s="44"/>
      <c r="D56" s="44"/>
      <c r="E56" s="44"/>
      <c r="F56" s="44" t="s">
        <v>176</v>
      </c>
      <c r="G56" s="44" t="s">
        <v>193</v>
      </c>
      <c r="H56" s="44" t="s">
        <v>194</v>
      </c>
      <c r="I56" s="28" t="s">
        <v>256</v>
      </c>
      <c r="J56" s="44" t="s">
        <v>195</v>
      </c>
      <c r="K56" s="44" t="s">
        <v>180</v>
      </c>
      <c r="L56" s="28" t="s">
        <v>53</v>
      </c>
      <c r="M56" s="44"/>
      <c r="N56" s="44"/>
      <c r="O56" s="29" t="s">
        <v>196</v>
      </c>
      <c r="P56" s="45"/>
      <c r="Q56" s="44" t="s">
        <v>182</v>
      </c>
      <c r="R56" s="46"/>
      <c r="S56" s="47"/>
      <c r="T56" s="48" t="str">
        <f>IF(ISERROR(R56/S56),"",R56/S56)</f>
        <v/>
      </c>
      <c r="U56" s="49">
        <v>12.59</v>
      </c>
      <c r="V56" s="40"/>
      <c r="W56" s="44" t="s">
        <v>183</v>
      </c>
      <c r="X56" s="50">
        <v>41</v>
      </c>
      <c r="Y56" s="50">
        <v>26</v>
      </c>
      <c r="Z56" s="50">
        <v>38</v>
      </c>
      <c r="AA56" s="32">
        <v>2</v>
      </c>
      <c r="AB56" s="39">
        <v>2</v>
      </c>
      <c r="AC56" s="38">
        <f t="shared" si="0"/>
        <v>4.0508000000000002E-2</v>
      </c>
      <c r="AD56" s="39">
        <f t="shared" si="1"/>
        <v>3209.2426187419769</v>
      </c>
      <c r="AE56" s="44">
        <v>3500</v>
      </c>
      <c r="AF56" s="40">
        <f t="shared" si="2"/>
        <v>1.0906</v>
      </c>
      <c r="AG56" s="44" t="s">
        <v>57</v>
      </c>
      <c r="AH56" s="51">
        <v>0.22800000000000001</v>
      </c>
      <c r="AI56" s="40">
        <f t="shared" si="3"/>
        <v>2.87052</v>
      </c>
      <c r="AJ56" s="51">
        <v>0.15</v>
      </c>
      <c r="AK56" s="40">
        <f t="shared" si="4"/>
        <v>2.85</v>
      </c>
      <c r="AL56" s="44"/>
      <c r="AM56" s="51"/>
      <c r="AN56" s="40">
        <f>IF(ISERROR(AR56*AM56),"",AR56*AM56)</f>
        <v>0</v>
      </c>
      <c r="AO56" s="40">
        <f t="shared" si="5"/>
        <v>2.85</v>
      </c>
      <c r="AP56" s="40">
        <f t="shared" si="6"/>
        <v>15.44</v>
      </c>
      <c r="AQ56" s="52">
        <f t="shared" si="7"/>
        <v>0.1873684210526316</v>
      </c>
      <c r="AR56" s="53">
        <v>19</v>
      </c>
      <c r="AS56" s="40" t="s">
        <v>58</v>
      </c>
      <c r="AT56" s="37"/>
      <c r="AU56" s="35"/>
      <c r="AV56" s="35"/>
    </row>
    <row r="57" spans="1:48" s="1" customFormat="1" ht="72" customHeight="1" x14ac:dyDescent="0.25">
      <c r="A57" s="27">
        <v>56</v>
      </c>
      <c r="B57" s="44"/>
      <c r="C57" s="44"/>
      <c r="D57" s="44"/>
      <c r="E57" s="44"/>
      <c r="F57" s="44" t="s">
        <v>176</v>
      </c>
      <c r="G57" s="44" t="s">
        <v>193</v>
      </c>
      <c r="H57" s="44" t="s">
        <v>194</v>
      </c>
      <c r="I57" s="28" t="s">
        <v>256</v>
      </c>
      <c r="J57" s="44" t="s">
        <v>195</v>
      </c>
      <c r="K57" s="44" t="s">
        <v>184</v>
      </c>
      <c r="L57" s="28" t="s">
        <v>53</v>
      </c>
      <c r="M57" s="44"/>
      <c r="N57" s="44"/>
      <c r="O57" s="29" t="s">
        <v>197</v>
      </c>
      <c r="P57" s="45"/>
      <c r="Q57" s="44" t="s">
        <v>182</v>
      </c>
      <c r="R57" s="46"/>
      <c r="S57" s="47"/>
      <c r="T57" s="48"/>
      <c r="U57" s="49">
        <v>14.23</v>
      </c>
      <c r="V57" s="40"/>
      <c r="W57" s="44" t="s">
        <v>183</v>
      </c>
      <c r="X57" s="50">
        <v>41</v>
      </c>
      <c r="Y57" s="50">
        <v>28</v>
      </c>
      <c r="Z57" s="50">
        <v>43</v>
      </c>
      <c r="AA57" s="32">
        <v>2</v>
      </c>
      <c r="AB57" s="39">
        <v>2</v>
      </c>
      <c r="AC57" s="38">
        <f t="shared" si="0"/>
        <v>4.9363999999999998E-2</v>
      </c>
      <c r="AD57" s="39">
        <f t="shared" si="1"/>
        <v>2633.4980957783</v>
      </c>
      <c r="AE57" s="44">
        <v>3500</v>
      </c>
      <c r="AF57" s="40">
        <f t="shared" si="2"/>
        <v>1.3290307692307692</v>
      </c>
      <c r="AG57" s="44" t="s">
        <v>57</v>
      </c>
      <c r="AH57" s="51">
        <v>0.22800000000000001</v>
      </c>
      <c r="AI57" s="40">
        <f t="shared" si="3"/>
        <v>3.2444400000000004</v>
      </c>
      <c r="AJ57" s="51">
        <v>0.15</v>
      </c>
      <c r="AK57" s="40">
        <f t="shared" si="4"/>
        <v>3.15</v>
      </c>
      <c r="AL57" s="44"/>
      <c r="AM57" s="51"/>
      <c r="AN57" s="40"/>
      <c r="AO57" s="40">
        <f t="shared" si="5"/>
        <v>3.15</v>
      </c>
      <c r="AP57" s="40">
        <f t="shared" si="6"/>
        <v>17.38</v>
      </c>
      <c r="AQ57" s="52">
        <f t="shared" si="7"/>
        <v>0.17238095238095244</v>
      </c>
      <c r="AR57" s="53">
        <v>21</v>
      </c>
      <c r="AS57" s="40" t="s">
        <v>58</v>
      </c>
      <c r="AT57" s="37"/>
      <c r="AU57" s="35"/>
      <c r="AV57" s="35"/>
    </row>
    <row r="58" spans="1:48" s="1" customFormat="1" ht="67.900000000000006" customHeight="1" x14ac:dyDescent="0.25">
      <c r="A58" s="27">
        <v>57</v>
      </c>
      <c r="B58" s="44"/>
      <c r="C58" s="44"/>
      <c r="D58" s="44"/>
      <c r="E58" s="44"/>
      <c r="F58" s="44" t="s">
        <v>176</v>
      </c>
      <c r="G58" s="44" t="s">
        <v>193</v>
      </c>
      <c r="H58" s="44" t="s">
        <v>198</v>
      </c>
      <c r="I58" s="28" t="s">
        <v>257</v>
      </c>
      <c r="J58" s="44" t="s">
        <v>199</v>
      </c>
      <c r="K58" s="44" t="s">
        <v>188</v>
      </c>
      <c r="L58" s="28" t="s">
        <v>53</v>
      </c>
      <c r="M58" s="44"/>
      <c r="N58" s="44"/>
      <c r="O58" s="29" t="s">
        <v>200</v>
      </c>
      <c r="P58" s="45"/>
      <c r="Q58" s="44" t="s">
        <v>182</v>
      </c>
      <c r="R58" s="46"/>
      <c r="S58" s="47"/>
      <c r="T58" s="48"/>
      <c r="U58" s="49">
        <v>2.75</v>
      </c>
      <c r="V58" s="40"/>
      <c r="W58" s="44" t="s">
        <v>56</v>
      </c>
      <c r="X58" s="50">
        <v>26.5</v>
      </c>
      <c r="Y58" s="50">
        <v>16.5</v>
      </c>
      <c r="Z58" s="50">
        <v>21</v>
      </c>
      <c r="AA58" s="32">
        <v>2</v>
      </c>
      <c r="AB58" s="39">
        <v>2</v>
      </c>
      <c r="AC58" s="38">
        <f t="shared" si="0"/>
        <v>9.1822499999999994E-3</v>
      </c>
      <c r="AD58" s="39">
        <f t="shared" si="1"/>
        <v>14157.750006806611</v>
      </c>
      <c r="AE58" s="44">
        <v>3500</v>
      </c>
      <c r="AF58" s="40">
        <f t="shared" si="2"/>
        <v>0.24721442307692307</v>
      </c>
      <c r="AG58" s="44" t="s">
        <v>190</v>
      </c>
      <c r="AH58" s="51">
        <v>0.17299999999999999</v>
      </c>
      <c r="AI58" s="40">
        <f t="shared" si="3"/>
        <v>0.47574999999999995</v>
      </c>
      <c r="AJ58" s="51">
        <v>0.15</v>
      </c>
      <c r="AK58" s="40">
        <f t="shared" si="4"/>
        <v>0.82499999999999996</v>
      </c>
      <c r="AL58" s="44"/>
      <c r="AM58" s="51"/>
      <c r="AN58" s="40"/>
      <c r="AO58" s="40">
        <f t="shared" si="5"/>
        <v>0.82499999999999996</v>
      </c>
      <c r="AP58" s="40">
        <f t="shared" si="6"/>
        <v>3.5750000000000002</v>
      </c>
      <c r="AQ58" s="52">
        <f t="shared" si="7"/>
        <v>0.35</v>
      </c>
      <c r="AR58" s="53">
        <v>5.5</v>
      </c>
      <c r="AS58" s="40" t="s">
        <v>58</v>
      </c>
      <c r="AT58" s="37"/>
      <c r="AU58" s="35"/>
      <c r="AV58" s="35"/>
    </row>
    <row r="59" spans="1:48" s="1" customFormat="1" ht="67.5" customHeight="1" x14ac:dyDescent="0.25">
      <c r="A59" s="27">
        <v>58</v>
      </c>
      <c r="B59" s="44"/>
      <c r="C59" s="44"/>
      <c r="D59" s="44"/>
      <c r="E59" s="44"/>
      <c r="F59" s="44" t="s">
        <v>176</v>
      </c>
      <c r="G59" s="44" t="s">
        <v>193</v>
      </c>
      <c r="H59" s="44" t="s">
        <v>198</v>
      </c>
      <c r="I59" s="28" t="s">
        <v>257</v>
      </c>
      <c r="J59" s="44" t="s">
        <v>199</v>
      </c>
      <c r="K59" s="44" t="s">
        <v>191</v>
      </c>
      <c r="L59" s="28" t="s">
        <v>53</v>
      </c>
      <c r="M59" s="44"/>
      <c r="N59" s="44"/>
      <c r="O59" s="29" t="s">
        <v>201</v>
      </c>
      <c r="P59" s="45"/>
      <c r="Q59" s="44" t="s">
        <v>182</v>
      </c>
      <c r="R59" s="46"/>
      <c r="S59" s="47"/>
      <c r="T59" s="48"/>
      <c r="U59" s="49">
        <v>3</v>
      </c>
      <c r="V59" s="40"/>
      <c r="W59" s="44" t="s">
        <v>56</v>
      </c>
      <c r="X59" s="50">
        <v>26.5</v>
      </c>
      <c r="Y59" s="50">
        <v>16.5</v>
      </c>
      <c r="Z59" s="50">
        <v>23.5</v>
      </c>
      <c r="AA59" s="32">
        <v>2</v>
      </c>
      <c r="AB59" s="39">
        <v>2</v>
      </c>
      <c r="AC59" s="38">
        <f t="shared" si="0"/>
        <v>1.0275375E-2</v>
      </c>
      <c r="AD59" s="39">
        <f t="shared" si="1"/>
        <v>12651.606389061226</v>
      </c>
      <c r="AE59" s="44">
        <v>3500</v>
      </c>
      <c r="AF59" s="40">
        <f t="shared" si="2"/>
        <v>0.27664471153846154</v>
      </c>
      <c r="AG59" s="44" t="s">
        <v>190</v>
      </c>
      <c r="AH59" s="51">
        <v>0.17299999999999999</v>
      </c>
      <c r="AI59" s="40">
        <f t="shared" si="3"/>
        <v>0.51899999999999991</v>
      </c>
      <c r="AJ59" s="51">
        <v>0.15</v>
      </c>
      <c r="AK59" s="40">
        <f t="shared" si="4"/>
        <v>0.97499999999999998</v>
      </c>
      <c r="AL59" s="44"/>
      <c r="AM59" s="51"/>
      <c r="AN59" s="40"/>
      <c r="AO59" s="40">
        <f t="shared" si="5"/>
        <v>0.97499999999999998</v>
      </c>
      <c r="AP59" s="40">
        <f t="shared" si="6"/>
        <v>3.9750000000000001</v>
      </c>
      <c r="AQ59" s="52">
        <f t="shared" si="7"/>
        <v>0.38846153846153847</v>
      </c>
      <c r="AR59" s="53">
        <v>6.5</v>
      </c>
      <c r="AS59" s="40" t="s">
        <v>58</v>
      </c>
      <c r="AT59" s="37"/>
      <c r="AU59" s="35"/>
      <c r="AV59" s="35"/>
    </row>
    <row r="60" spans="1:48" s="1" customFormat="1" ht="79.5" customHeight="1" x14ac:dyDescent="0.25">
      <c r="A60" s="27">
        <v>59</v>
      </c>
      <c r="B60" s="28"/>
      <c r="C60" s="28"/>
      <c r="D60" s="28"/>
      <c r="E60" s="28"/>
      <c r="F60" s="28" t="s">
        <v>176</v>
      </c>
      <c r="G60" s="28" t="s">
        <v>202</v>
      </c>
      <c r="H60" s="28" t="s">
        <v>203</v>
      </c>
      <c r="I60" s="28" t="s">
        <v>256</v>
      </c>
      <c r="J60" s="28" t="s">
        <v>204</v>
      </c>
      <c r="K60" s="28" t="s">
        <v>180</v>
      </c>
      <c r="L60" s="28" t="s">
        <v>53</v>
      </c>
      <c r="M60" s="28"/>
      <c r="N60" s="28"/>
      <c r="O60" s="29" t="s">
        <v>205</v>
      </c>
      <c r="P60" s="30"/>
      <c r="Q60" s="28" t="s">
        <v>182</v>
      </c>
      <c r="R60" s="31"/>
      <c r="S60" s="32"/>
      <c r="T60" s="33" t="str">
        <f>IF(ISERROR(R60/S60),"",R60/S60)</f>
        <v/>
      </c>
      <c r="U60" s="34">
        <v>12.09</v>
      </c>
      <c r="V60" s="35"/>
      <c r="W60" s="28" t="s">
        <v>183</v>
      </c>
      <c r="X60" s="36">
        <v>41</v>
      </c>
      <c r="Y60" s="36">
        <v>26</v>
      </c>
      <c r="Z60" s="36">
        <v>38</v>
      </c>
      <c r="AA60" s="32">
        <v>2</v>
      </c>
      <c r="AB60" s="37">
        <v>2</v>
      </c>
      <c r="AC60" s="59">
        <f t="shared" si="0"/>
        <v>4.0508000000000002E-2</v>
      </c>
      <c r="AD60" s="37">
        <f t="shared" si="1"/>
        <v>3209.2426187419769</v>
      </c>
      <c r="AE60" s="28">
        <v>3500</v>
      </c>
      <c r="AF60" s="35">
        <f t="shared" si="2"/>
        <v>1.0906</v>
      </c>
      <c r="AG60" s="28" t="s">
        <v>57</v>
      </c>
      <c r="AH60" s="41">
        <v>0.22800000000000001</v>
      </c>
      <c r="AI60" s="35">
        <f t="shared" si="3"/>
        <v>2.7565200000000001</v>
      </c>
      <c r="AJ60" s="41">
        <v>0.15</v>
      </c>
      <c r="AK60" s="35">
        <f t="shared" si="4"/>
        <v>2.6999999999999997</v>
      </c>
      <c r="AL60" s="28"/>
      <c r="AM60" s="41"/>
      <c r="AN60" s="35">
        <f>IF(ISERROR(AR60*AM60),"",AR60*AM60)</f>
        <v>0</v>
      </c>
      <c r="AO60" s="35">
        <f t="shared" si="5"/>
        <v>2.6999999999999997</v>
      </c>
      <c r="AP60" s="35">
        <f t="shared" si="6"/>
        <v>14.79</v>
      </c>
      <c r="AQ60" s="42">
        <f t="shared" si="7"/>
        <v>0.17833333333333337</v>
      </c>
      <c r="AR60" s="43">
        <v>18</v>
      </c>
      <c r="AS60" s="35" t="s">
        <v>58</v>
      </c>
      <c r="AT60" s="37"/>
      <c r="AU60" s="35"/>
      <c r="AV60" s="35"/>
    </row>
    <row r="61" spans="1:48" s="1" customFormat="1" ht="72" customHeight="1" x14ac:dyDescent="0.25">
      <c r="A61" s="27">
        <v>60</v>
      </c>
      <c r="B61" s="28"/>
      <c r="C61" s="28"/>
      <c r="D61" s="28"/>
      <c r="E61" s="28"/>
      <c r="F61" s="28" t="s">
        <v>176</v>
      </c>
      <c r="G61" s="28" t="s">
        <v>202</v>
      </c>
      <c r="H61" s="28" t="s">
        <v>203</v>
      </c>
      <c r="I61" s="28" t="s">
        <v>256</v>
      </c>
      <c r="J61" s="28" t="s">
        <v>204</v>
      </c>
      <c r="K61" s="28" t="s">
        <v>184</v>
      </c>
      <c r="L61" s="28" t="s">
        <v>53</v>
      </c>
      <c r="M61" s="28"/>
      <c r="N61" s="28"/>
      <c r="O61" s="29" t="s">
        <v>206</v>
      </c>
      <c r="P61" s="30"/>
      <c r="Q61" s="28" t="s">
        <v>182</v>
      </c>
      <c r="R61" s="31"/>
      <c r="S61" s="32"/>
      <c r="T61" s="33"/>
      <c r="U61" s="34">
        <v>13.63</v>
      </c>
      <c r="V61" s="35"/>
      <c r="W61" s="28" t="s">
        <v>183</v>
      </c>
      <c r="X61" s="36">
        <v>41</v>
      </c>
      <c r="Y61" s="36">
        <v>28</v>
      </c>
      <c r="Z61" s="36">
        <v>43</v>
      </c>
      <c r="AA61" s="32">
        <v>2</v>
      </c>
      <c r="AB61" s="37">
        <v>2</v>
      </c>
      <c r="AC61" s="59">
        <f t="shared" si="0"/>
        <v>4.9363999999999998E-2</v>
      </c>
      <c r="AD61" s="37">
        <f t="shared" si="1"/>
        <v>2633.4980957783</v>
      </c>
      <c r="AE61" s="28">
        <v>3500</v>
      </c>
      <c r="AF61" s="35">
        <f t="shared" si="2"/>
        <v>1.3290307692307692</v>
      </c>
      <c r="AG61" s="28" t="s">
        <v>57</v>
      </c>
      <c r="AH61" s="41">
        <v>0.22800000000000001</v>
      </c>
      <c r="AI61" s="35">
        <f t="shared" si="3"/>
        <v>3.1076400000000004</v>
      </c>
      <c r="AJ61" s="41">
        <v>0.15</v>
      </c>
      <c r="AK61" s="35">
        <f t="shared" si="4"/>
        <v>3</v>
      </c>
      <c r="AL61" s="28"/>
      <c r="AM61" s="41"/>
      <c r="AN61" s="35"/>
      <c r="AO61" s="35">
        <f t="shared" si="5"/>
        <v>3</v>
      </c>
      <c r="AP61" s="35">
        <f t="shared" si="6"/>
        <v>16.630000000000003</v>
      </c>
      <c r="AQ61" s="42">
        <f t="shared" si="7"/>
        <v>0.16849999999999987</v>
      </c>
      <c r="AR61" s="43">
        <v>20</v>
      </c>
      <c r="AS61" s="35" t="s">
        <v>58</v>
      </c>
      <c r="AT61" s="37"/>
      <c r="AU61" s="35"/>
      <c r="AV61" s="35"/>
    </row>
    <row r="62" spans="1:48" s="1" customFormat="1" ht="67.900000000000006" customHeight="1" x14ac:dyDescent="0.25">
      <c r="A62" s="27">
        <v>61</v>
      </c>
      <c r="B62" s="28"/>
      <c r="C62" s="28"/>
      <c r="D62" s="28"/>
      <c r="E62" s="28"/>
      <c r="F62" s="28" t="s">
        <v>176</v>
      </c>
      <c r="G62" s="28" t="s">
        <v>202</v>
      </c>
      <c r="H62" s="28" t="s">
        <v>207</v>
      </c>
      <c r="I62" s="28" t="s">
        <v>257</v>
      </c>
      <c r="J62" s="28" t="s">
        <v>208</v>
      </c>
      <c r="K62" s="28" t="s">
        <v>188</v>
      </c>
      <c r="L62" s="28" t="s">
        <v>53</v>
      </c>
      <c r="M62" s="28"/>
      <c r="N62" s="28"/>
      <c r="O62" s="29" t="s">
        <v>209</v>
      </c>
      <c r="P62" s="30"/>
      <c r="Q62" s="28" t="s">
        <v>182</v>
      </c>
      <c r="R62" s="31"/>
      <c r="S62" s="32"/>
      <c r="T62" s="33"/>
      <c r="U62" s="34">
        <v>2.75</v>
      </c>
      <c r="V62" s="35"/>
      <c r="W62" s="28" t="s">
        <v>56</v>
      </c>
      <c r="X62" s="36">
        <v>26.5</v>
      </c>
      <c r="Y62" s="36">
        <v>16.5</v>
      </c>
      <c r="Z62" s="36">
        <v>21</v>
      </c>
      <c r="AA62" s="32">
        <v>2</v>
      </c>
      <c r="AB62" s="37">
        <v>2</v>
      </c>
      <c r="AC62" s="59">
        <f t="shared" si="0"/>
        <v>9.1822499999999994E-3</v>
      </c>
      <c r="AD62" s="37">
        <f t="shared" si="1"/>
        <v>14157.750006806611</v>
      </c>
      <c r="AE62" s="28">
        <v>3500</v>
      </c>
      <c r="AF62" s="35">
        <f t="shared" si="2"/>
        <v>0.24721442307692307</v>
      </c>
      <c r="AG62" s="28" t="s">
        <v>190</v>
      </c>
      <c r="AH62" s="41">
        <v>0.17299999999999999</v>
      </c>
      <c r="AI62" s="35">
        <f t="shared" si="3"/>
        <v>0.47574999999999995</v>
      </c>
      <c r="AJ62" s="41">
        <v>0.15</v>
      </c>
      <c r="AK62" s="35">
        <f t="shared" si="4"/>
        <v>0.75</v>
      </c>
      <c r="AL62" s="28"/>
      <c r="AM62" s="41"/>
      <c r="AN62" s="35"/>
      <c r="AO62" s="35">
        <f t="shared" si="5"/>
        <v>0.75</v>
      </c>
      <c r="AP62" s="35">
        <f t="shared" si="6"/>
        <v>3.5</v>
      </c>
      <c r="AQ62" s="42">
        <f t="shared" si="7"/>
        <v>0.3</v>
      </c>
      <c r="AR62" s="43">
        <v>5</v>
      </c>
      <c r="AS62" s="35" t="s">
        <v>58</v>
      </c>
      <c r="AT62" s="37"/>
      <c r="AU62" s="35"/>
      <c r="AV62" s="35"/>
    </row>
    <row r="63" spans="1:48" s="1" customFormat="1" ht="67.5" customHeight="1" x14ac:dyDescent="0.25">
      <c r="A63" s="27">
        <v>62</v>
      </c>
      <c r="B63" s="28"/>
      <c r="C63" s="28"/>
      <c r="D63" s="28"/>
      <c r="E63" s="28"/>
      <c r="F63" s="28" t="s">
        <v>176</v>
      </c>
      <c r="G63" s="28" t="s">
        <v>202</v>
      </c>
      <c r="H63" s="28" t="s">
        <v>207</v>
      </c>
      <c r="I63" s="28" t="s">
        <v>257</v>
      </c>
      <c r="J63" s="28" t="s">
        <v>208</v>
      </c>
      <c r="K63" s="28" t="s">
        <v>191</v>
      </c>
      <c r="L63" s="28" t="s">
        <v>53</v>
      </c>
      <c r="M63" s="28"/>
      <c r="N63" s="28"/>
      <c r="O63" s="29" t="s">
        <v>210</v>
      </c>
      <c r="P63" s="30"/>
      <c r="Q63" s="28" t="s">
        <v>182</v>
      </c>
      <c r="R63" s="31"/>
      <c r="S63" s="32"/>
      <c r="T63" s="33"/>
      <c r="U63" s="34">
        <v>3</v>
      </c>
      <c r="V63" s="35"/>
      <c r="W63" s="28" t="s">
        <v>56</v>
      </c>
      <c r="X63" s="36">
        <v>26.5</v>
      </c>
      <c r="Y63" s="36">
        <v>16.5</v>
      </c>
      <c r="Z63" s="36">
        <v>23.5</v>
      </c>
      <c r="AA63" s="32">
        <v>2</v>
      </c>
      <c r="AB63" s="37">
        <v>2</v>
      </c>
      <c r="AC63" s="59">
        <f t="shared" si="0"/>
        <v>1.0275375E-2</v>
      </c>
      <c r="AD63" s="37">
        <f t="shared" si="1"/>
        <v>12651.606389061226</v>
      </c>
      <c r="AE63" s="28">
        <v>3500</v>
      </c>
      <c r="AF63" s="35">
        <f t="shared" si="2"/>
        <v>0.27664471153846154</v>
      </c>
      <c r="AG63" s="28" t="s">
        <v>190</v>
      </c>
      <c r="AH63" s="41">
        <v>0.17299999999999999</v>
      </c>
      <c r="AI63" s="35">
        <f t="shared" si="3"/>
        <v>0.51899999999999991</v>
      </c>
      <c r="AJ63" s="41">
        <v>0.15</v>
      </c>
      <c r="AK63" s="35">
        <f t="shared" si="4"/>
        <v>0.89999999999999991</v>
      </c>
      <c r="AL63" s="28"/>
      <c r="AM63" s="41"/>
      <c r="AN63" s="35"/>
      <c r="AO63" s="35">
        <f t="shared" si="5"/>
        <v>0.89999999999999991</v>
      </c>
      <c r="AP63" s="35">
        <f t="shared" si="6"/>
        <v>3.9</v>
      </c>
      <c r="AQ63" s="42">
        <f t="shared" si="7"/>
        <v>0.35000000000000003</v>
      </c>
      <c r="AR63" s="43">
        <v>6</v>
      </c>
      <c r="AS63" s="35" t="s">
        <v>58</v>
      </c>
      <c r="AT63" s="37"/>
      <c r="AU63" s="35"/>
      <c r="AV63" s="35"/>
    </row>
    <row r="64" spans="1:48" s="1" customFormat="1" ht="79.5" customHeight="1" x14ac:dyDescent="0.25">
      <c r="A64" s="27">
        <v>63</v>
      </c>
      <c r="B64" s="44"/>
      <c r="C64" s="44"/>
      <c r="D64" s="44"/>
      <c r="E64" s="44"/>
      <c r="F64" s="44" t="s">
        <v>176</v>
      </c>
      <c r="G64" s="44" t="s">
        <v>211</v>
      </c>
      <c r="H64" s="44" t="s">
        <v>212</v>
      </c>
      <c r="I64" s="28" t="s">
        <v>256</v>
      </c>
      <c r="J64" s="44" t="s">
        <v>213</v>
      </c>
      <c r="K64" s="44" t="s">
        <v>180</v>
      </c>
      <c r="L64" s="28" t="s">
        <v>53</v>
      </c>
      <c r="M64" s="44"/>
      <c r="N64" s="44"/>
      <c r="O64" s="29" t="s">
        <v>214</v>
      </c>
      <c r="P64" s="45"/>
      <c r="Q64" s="44" t="s">
        <v>182</v>
      </c>
      <c r="R64" s="46"/>
      <c r="S64" s="47"/>
      <c r="T64" s="48" t="str">
        <f>IF(ISERROR(R64/S64),"",R64/S64)</f>
        <v/>
      </c>
      <c r="U64" s="49">
        <v>13.55</v>
      </c>
      <c r="V64" s="40"/>
      <c r="W64" s="44" t="s">
        <v>183</v>
      </c>
      <c r="X64" s="50">
        <v>41</v>
      </c>
      <c r="Y64" s="50">
        <v>26</v>
      </c>
      <c r="Z64" s="50">
        <v>38</v>
      </c>
      <c r="AA64" s="32">
        <v>2</v>
      </c>
      <c r="AB64" s="39">
        <v>2</v>
      </c>
      <c r="AC64" s="38">
        <f t="shared" si="0"/>
        <v>4.0508000000000002E-2</v>
      </c>
      <c r="AD64" s="39">
        <f t="shared" si="1"/>
        <v>3209.2426187419769</v>
      </c>
      <c r="AE64" s="44">
        <v>3500</v>
      </c>
      <c r="AF64" s="40">
        <f t="shared" si="2"/>
        <v>1.0906</v>
      </c>
      <c r="AG64" s="44" t="s">
        <v>57</v>
      </c>
      <c r="AH64" s="51">
        <v>0.22800000000000001</v>
      </c>
      <c r="AI64" s="40">
        <f t="shared" si="3"/>
        <v>3.0894000000000004</v>
      </c>
      <c r="AJ64" s="51">
        <v>0.15</v>
      </c>
      <c r="AK64" s="40">
        <f t="shared" si="4"/>
        <v>2.85</v>
      </c>
      <c r="AL64" s="44"/>
      <c r="AM64" s="51"/>
      <c r="AN64" s="40">
        <f>IF(ISERROR(AR64*AM64),"",AR64*AM64)</f>
        <v>0</v>
      </c>
      <c r="AO64" s="40">
        <f t="shared" si="5"/>
        <v>2.85</v>
      </c>
      <c r="AP64" s="40">
        <f t="shared" si="6"/>
        <v>16.400000000000002</v>
      </c>
      <c r="AQ64" s="52">
        <f t="shared" si="7"/>
        <v>0.13684210526315779</v>
      </c>
      <c r="AR64" s="53">
        <v>19</v>
      </c>
      <c r="AS64" s="40" t="s">
        <v>58</v>
      </c>
      <c r="AT64" s="37"/>
      <c r="AU64" s="35"/>
      <c r="AV64" s="35"/>
    </row>
    <row r="65" spans="1:48" s="1" customFormat="1" ht="72" customHeight="1" x14ac:dyDescent="0.25">
      <c r="A65" s="27">
        <v>64</v>
      </c>
      <c r="B65" s="44"/>
      <c r="C65" s="44"/>
      <c r="D65" s="44"/>
      <c r="E65" s="44"/>
      <c r="F65" s="44" t="s">
        <v>176</v>
      </c>
      <c r="G65" s="44" t="s">
        <v>211</v>
      </c>
      <c r="H65" s="44" t="s">
        <v>212</v>
      </c>
      <c r="I65" s="28" t="s">
        <v>256</v>
      </c>
      <c r="J65" s="44" t="s">
        <v>213</v>
      </c>
      <c r="K65" s="44" t="s">
        <v>184</v>
      </c>
      <c r="L65" s="28" t="s">
        <v>53</v>
      </c>
      <c r="M65" s="44"/>
      <c r="N65" s="44"/>
      <c r="O65" s="29" t="s">
        <v>215</v>
      </c>
      <c r="P65" s="45"/>
      <c r="Q65" s="44" t="s">
        <v>182</v>
      </c>
      <c r="R65" s="46"/>
      <c r="S65" s="47"/>
      <c r="T65" s="48"/>
      <c r="U65" s="49">
        <v>15.37</v>
      </c>
      <c r="V65" s="40"/>
      <c r="W65" s="44" t="s">
        <v>183</v>
      </c>
      <c r="X65" s="50">
        <v>41</v>
      </c>
      <c r="Y65" s="50">
        <v>28</v>
      </c>
      <c r="Z65" s="50">
        <v>43</v>
      </c>
      <c r="AA65" s="32">
        <v>2</v>
      </c>
      <c r="AB65" s="39">
        <v>2</v>
      </c>
      <c r="AC65" s="38">
        <f t="shared" si="0"/>
        <v>4.9363999999999998E-2</v>
      </c>
      <c r="AD65" s="39">
        <f t="shared" si="1"/>
        <v>2633.4980957783</v>
      </c>
      <c r="AE65" s="44">
        <v>3500</v>
      </c>
      <c r="AF65" s="40">
        <f t="shared" si="2"/>
        <v>1.3290307692307692</v>
      </c>
      <c r="AG65" s="44" t="s">
        <v>57</v>
      </c>
      <c r="AH65" s="51">
        <v>0.22800000000000001</v>
      </c>
      <c r="AI65" s="40">
        <f t="shared" si="3"/>
        <v>3.5043600000000001</v>
      </c>
      <c r="AJ65" s="51">
        <v>0.15</v>
      </c>
      <c r="AK65" s="40">
        <f t="shared" si="4"/>
        <v>3.15</v>
      </c>
      <c r="AL65" s="44"/>
      <c r="AM65" s="51"/>
      <c r="AN65" s="40"/>
      <c r="AO65" s="40">
        <f t="shared" si="5"/>
        <v>3.15</v>
      </c>
      <c r="AP65" s="40">
        <f t="shared" si="6"/>
        <v>18.52</v>
      </c>
      <c r="AQ65" s="52">
        <f t="shared" si="7"/>
        <v>0.11809523809523811</v>
      </c>
      <c r="AR65" s="53">
        <v>21</v>
      </c>
      <c r="AS65" s="40" t="s">
        <v>58</v>
      </c>
      <c r="AT65" s="37"/>
      <c r="AU65" s="35"/>
      <c r="AV65" s="35"/>
    </row>
    <row r="66" spans="1:48" s="1" customFormat="1" ht="67.900000000000006" customHeight="1" x14ac:dyDescent="0.25">
      <c r="A66" s="27">
        <v>65</v>
      </c>
      <c r="B66" s="44"/>
      <c r="C66" s="44"/>
      <c r="D66" s="44"/>
      <c r="E66" s="44"/>
      <c r="F66" s="44" t="s">
        <v>176</v>
      </c>
      <c r="G66" s="44" t="s">
        <v>211</v>
      </c>
      <c r="H66" s="44" t="s">
        <v>216</v>
      </c>
      <c r="I66" s="44" t="s">
        <v>258</v>
      </c>
      <c r="J66" s="44" t="s">
        <v>217</v>
      </c>
      <c r="K66" s="44" t="s">
        <v>188</v>
      </c>
      <c r="L66" s="28" t="s">
        <v>53</v>
      </c>
      <c r="M66" s="44"/>
      <c r="N66" s="44"/>
      <c r="O66" s="29" t="s">
        <v>218</v>
      </c>
      <c r="P66" s="45"/>
      <c r="Q66" s="44" t="s">
        <v>182</v>
      </c>
      <c r="R66" s="46"/>
      <c r="S66" s="47"/>
      <c r="T66" s="48"/>
      <c r="U66" s="49">
        <v>2.85</v>
      </c>
      <c r="V66" s="40"/>
      <c r="W66" s="44" t="s">
        <v>56</v>
      </c>
      <c r="X66" s="50">
        <v>26.5</v>
      </c>
      <c r="Y66" s="50">
        <v>16.5</v>
      </c>
      <c r="Z66" s="50">
        <v>21</v>
      </c>
      <c r="AA66" s="32">
        <v>2</v>
      </c>
      <c r="AB66" s="39">
        <v>2</v>
      </c>
      <c r="AC66" s="38">
        <f t="shared" ref="AC66:AC79" si="8">IF(X66="","",X66*Y66*Z66/1000000)</f>
        <v>9.1822499999999994E-3</v>
      </c>
      <c r="AD66" s="39">
        <f t="shared" ref="AD66:AD79" si="9">IF(AB66="","",65/AC66*AB66)</f>
        <v>14157.750006806611</v>
      </c>
      <c r="AE66" s="44">
        <v>3500</v>
      </c>
      <c r="AF66" s="40">
        <f t="shared" ref="AF66:AF79" si="10">IF(ISERROR(AE66/AD66),"",AE66/AD66)</f>
        <v>0.24721442307692307</v>
      </c>
      <c r="AG66" s="44" t="s">
        <v>190</v>
      </c>
      <c r="AH66" s="51">
        <v>0.17299999999999999</v>
      </c>
      <c r="AI66" s="40">
        <f t="shared" ref="AI66:AI79" si="11">IF(ISERROR(U66*AH66),"",U66*AH66)</f>
        <v>0.49304999999999999</v>
      </c>
      <c r="AJ66" s="51">
        <v>0.15</v>
      </c>
      <c r="AK66" s="40">
        <f t="shared" ref="AK66:AK79" si="12">IF(ISERROR(AR66*AJ66),"",AR66*AJ66)</f>
        <v>0.82499999999999996</v>
      </c>
      <c r="AL66" s="44"/>
      <c r="AM66" s="51"/>
      <c r="AN66" s="40"/>
      <c r="AO66" s="40">
        <f t="shared" ref="AO66:AO79" si="13">IF(ISERROR(AK66+AN66),"",AK66+AN66)</f>
        <v>0.82499999999999996</v>
      </c>
      <c r="AP66" s="40">
        <f t="shared" ref="AP66:AP79" si="14">IF(ISERROR(U66+AO66),"",U66+AO66)</f>
        <v>3.6749999999999998</v>
      </c>
      <c r="AQ66" s="52">
        <f t="shared" ref="AQ66:AQ79" si="15">IF(ISERROR((AR66-AP66)/AR66),"",(AR66-AP66)/AR66)</f>
        <v>0.33181818181818185</v>
      </c>
      <c r="AR66" s="53">
        <v>5.5</v>
      </c>
      <c r="AS66" s="40" t="s">
        <v>58</v>
      </c>
      <c r="AT66" s="37"/>
      <c r="AU66" s="35"/>
      <c r="AV66" s="35"/>
    </row>
    <row r="67" spans="1:48" s="1" customFormat="1" ht="67.5" customHeight="1" x14ac:dyDescent="0.25">
      <c r="A67" s="27">
        <v>66</v>
      </c>
      <c r="B67" s="44"/>
      <c r="C67" s="44"/>
      <c r="D67" s="44"/>
      <c r="E67" s="44"/>
      <c r="F67" s="44" t="s">
        <v>176</v>
      </c>
      <c r="G67" s="44" t="s">
        <v>211</v>
      </c>
      <c r="H67" s="44" t="s">
        <v>216</v>
      </c>
      <c r="I67" s="44" t="s">
        <v>258</v>
      </c>
      <c r="J67" s="44" t="s">
        <v>217</v>
      </c>
      <c r="K67" s="44" t="s">
        <v>191</v>
      </c>
      <c r="L67" s="28" t="s">
        <v>53</v>
      </c>
      <c r="M67" s="44"/>
      <c r="N67" s="44"/>
      <c r="O67" s="29" t="s">
        <v>219</v>
      </c>
      <c r="P67" s="45"/>
      <c r="Q67" s="44" t="s">
        <v>182</v>
      </c>
      <c r="R67" s="46"/>
      <c r="S67" s="47"/>
      <c r="T67" s="48"/>
      <c r="U67" s="49">
        <v>3.1</v>
      </c>
      <c r="V67" s="40"/>
      <c r="W67" s="44" t="s">
        <v>56</v>
      </c>
      <c r="X67" s="50">
        <v>26.5</v>
      </c>
      <c r="Y67" s="50">
        <v>16.5</v>
      </c>
      <c r="Z67" s="50">
        <v>23.5</v>
      </c>
      <c r="AA67" s="32">
        <v>2</v>
      </c>
      <c r="AB67" s="39">
        <v>2</v>
      </c>
      <c r="AC67" s="38">
        <f t="shared" si="8"/>
        <v>1.0275375E-2</v>
      </c>
      <c r="AD67" s="39">
        <f t="shared" si="9"/>
        <v>12651.606389061226</v>
      </c>
      <c r="AE67" s="44">
        <v>3500</v>
      </c>
      <c r="AF67" s="40">
        <f t="shared" si="10"/>
        <v>0.27664471153846154</v>
      </c>
      <c r="AG67" s="44" t="s">
        <v>190</v>
      </c>
      <c r="AH67" s="51">
        <v>0.17299999999999999</v>
      </c>
      <c r="AI67" s="40">
        <f t="shared" si="11"/>
        <v>0.5363</v>
      </c>
      <c r="AJ67" s="51">
        <v>0.15</v>
      </c>
      <c r="AK67" s="40">
        <f t="shared" si="12"/>
        <v>0.97499999999999998</v>
      </c>
      <c r="AL67" s="44"/>
      <c r="AM67" s="51"/>
      <c r="AN67" s="40"/>
      <c r="AO67" s="40">
        <f t="shared" si="13"/>
        <v>0.97499999999999998</v>
      </c>
      <c r="AP67" s="40">
        <f t="shared" si="14"/>
        <v>4.0750000000000002</v>
      </c>
      <c r="AQ67" s="52">
        <f t="shared" si="15"/>
        <v>0.37307692307692303</v>
      </c>
      <c r="AR67" s="53">
        <v>6.5</v>
      </c>
      <c r="AS67" s="40" t="s">
        <v>58</v>
      </c>
      <c r="AT67" s="37"/>
      <c r="AU67" s="35"/>
      <c r="AV67" s="35"/>
    </row>
    <row r="68" spans="1:48" s="1" customFormat="1" ht="79.5" customHeight="1" x14ac:dyDescent="0.25">
      <c r="A68" s="27">
        <v>67</v>
      </c>
      <c r="B68" s="28"/>
      <c r="C68" s="28"/>
      <c r="D68" s="28"/>
      <c r="E68" s="28"/>
      <c r="F68" s="28" t="s">
        <v>176</v>
      </c>
      <c r="G68" s="28" t="s">
        <v>220</v>
      </c>
      <c r="H68" s="28" t="s">
        <v>221</v>
      </c>
      <c r="I68" s="28" t="s">
        <v>256</v>
      </c>
      <c r="J68" s="28" t="s">
        <v>213</v>
      </c>
      <c r="K68" s="28" t="s">
        <v>180</v>
      </c>
      <c r="L68" s="28" t="s">
        <v>53</v>
      </c>
      <c r="M68" s="28"/>
      <c r="N68" s="28"/>
      <c r="O68" s="29" t="s">
        <v>222</v>
      </c>
      <c r="P68" s="30"/>
      <c r="Q68" s="28" t="s">
        <v>182</v>
      </c>
      <c r="R68" s="31"/>
      <c r="S68" s="32"/>
      <c r="T68" s="33" t="str">
        <f>IF(ISERROR(R68/S68),"",R68/S68)</f>
        <v/>
      </c>
      <c r="U68" s="34">
        <v>13.72</v>
      </c>
      <c r="V68" s="35"/>
      <c r="W68" s="28" t="s">
        <v>183</v>
      </c>
      <c r="X68" s="36">
        <v>41</v>
      </c>
      <c r="Y68" s="36">
        <v>26</v>
      </c>
      <c r="Z68" s="36">
        <v>38</v>
      </c>
      <c r="AA68" s="32">
        <v>2</v>
      </c>
      <c r="AB68" s="37">
        <v>2</v>
      </c>
      <c r="AC68" s="59">
        <f t="shared" si="8"/>
        <v>4.0508000000000002E-2</v>
      </c>
      <c r="AD68" s="37">
        <f t="shared" si="9"/>
        <v>3209.2426187419769</v>
      </c>
      <c r="AE68" s="28">
        <v>3500</v>
      </c>
      <c r="AF68" s="35">
        <f t="shared" si="10"/>
        <v>1.0906</v>
      </c>
      <c r="AG68" s="28" t="s">
        <v>57</v>
      </c>
      <c r="AH68" s="41">
        <v>0.22800000000000001</v>
      </c>
      <c r="AI68" s="35">
        <f t="shared" si="11"/>
        <v>3.1281600000000003</v>
      </c>
      <c r="AJ68" s="41">
        <v>0.15</v>
      </c>
      <c r="AK68" s="35">
        <f t="shared" si="12"/>
        <v>2.85</v>
      </c>
      <c r="AL68" s="28"/>
      <c r="AM68" s="41"/>
      <c r="AN68" s="35">
        <f>IF(ISERROR(AR68*AM68),"",AR68*AM68)</f>
        <v>0</v>
      </c>
      <c r="AO68" s="35">
        <f t="shared" si="13"/>
        <v>2.85</v>
      </c>
      <c r="AP68" s="35">
        <f t="shared" si="14"/>
        <v>16.57</v>
      </c>
      <c r="AQ68" s="42">
        <f t="shared" si="15"/>
        <v>0.12789473684210526</v>
      </c>
      <c r="AR68" s="43">
        <v>19</v>
      </c>
      <c r="AS68" s="35" t="s">
        <v>58</v>
      </c>
      <c r="AT68" s="37"/>
      <c r="AU68" s="35"/>
      <c r="AV68" s="35"/>
    </row>
    <row r="69" spans="1:48" s="1" customFormat="1" ht="72" customHeight="1" x14ac:dyDescent="0.25">
      <c r="A69" s="27">
        <v>68</v>
      </c>
      <c r="B69" s="28"/>
      <c r="C69" s="28"/>
      <c r="D69" s="28"/>
      <c r="E69" s="28"/>
      <c r="F69" s="28" t="s">
        <v>176</v>
      </c>
      <c r="G69" s="28" t="s">
        <v>220</v>
      </c>
      <c r="H69" s="28" t="s">
        <v>221</v>
      </c>
      <c r="I69" s="28" t="s">
        <v>256</v>
      </c>
      <c r="J69" s="28" t="s">
        <v>213</v>
      </c>
      <c r="K69" s="28" t="s">
        <v>184</v>
      </c>
      <c r="L69" s="28" t="s">
        <v>53</v>
      </c>
      <c r="M69" s="28"/>
      <c r="N69" s="28"/>
      <c r="O69" s="29" t="s">
        <v>223</v>
      </c>
      <c r="P69" s="30"/>
      <c r="Q69" s="28" t="s">
        <v>182</v>
      </c>
      <c r="R69" s="31"/>
      <c r="S69" s="32"/>
      <c r="T69" s="33"/>
      <c r="U69" s="34">
        <v>15.57</v>
      </c>
      <c r="V69" s="35"/>
      <c r="W69" s="28" t="s">
        <v>183</v>
      </c>
      <c r="X69" s="36">
        <v>41</v>
      </c>
      <c r="Y69" s="36">
        <v>28</v>
      </c>
      <c r="Z69" s="36">
        <v>43</v>
      </c>
      <c r="AA69" s="32">
        <v>2</v>
      </c>
      <c r="AB69" s="37">
        <v>2</v>
      </c>
      <c r="AC69" s="59">
        <f t="shared" si="8"/>
        <v>4.9363999999999998E-2</v>
      </c>
      <c r="AD69" s="37">
        <f t="shared" si="9"/>
        <v>2633.4980957783</v>
      </c>
      <c r="AE69" s="28">
        <v>3500</v>
      </c>
      <c r="AF69" s="35">
        <f t="shared" si="10"/>
        <v>1.3290307692307692</v>
      </c>
      <c r="AG69" s="28" t="s">
        <v>57</v>
      </c>
      <c r="AH69" s="41">
        <v>0.22800000000000001</v>
      </c>
      <c r="AI69" s="35">
        <f t="shared" si="11"/>
        <v>3.54996</v>
      </c>
      <c r="AJ69" s="41">
        <v>0.15</v>
      </c>
      <c r="AK69" s="35">
        <f t="shared" si="12"/>
        <v>3.15</v>
      </c>
      <c r="AL69" s="28"/>
      <c r="AM69" s="41"/>
      <c r="AN69" s="35"/>
      <c r="AO69" s="35">
        <f t="shared" si="13"/>
        <v>3.15</v>
      </c>
      <c r="AP69" s="35">
        <f t="shared" si="14"/>
        <v>18.72</v>
      </c>
      <c r="AQ69" s="42">
        <f t="shared" si="15"/>
        <v>0.10857142857142862</v>
      </c>
      <c r="AR69" s="43">
        <v>21</v>
      </c>
      <c r="AS69" s="35" t="s">
        <v>58</v>
      </c>
      <c r="AT69" s="37"/>
      <c r="AU69" s="35"/>
      <c r="AV69" s="35"/>
    </row>
    <row r="70" spans="1:48" s="1" customFormat="1" ht="67.900000000000006" customHeight="1" x14ac:dyDescent="0.25">
      <c r="A70" s="27">
        <v>69</v>
      </c>
      <c r="B70" s="28"/>
      <c r="C70" s="28"/>
      <c r="D70" s="28"/>
      <c r="E70" s="28"/>
      <c r="F70" s="28" t="s">
        <v>176</v>
      </c>
      <c r="G70" s="28" t="s">
        <v>220</v>
      </c>
      <c r="H70" s="28" t="s">
        <v>224</v>
      </c>
      <c r="I70" s="44" t="s">
        <v>258</v>
      </c>
      <c r="J70" s="28" t="s">
        <v>217</v>
      </c>
      <c r="K70" s="28" t="s">
        <v>188</v>
      </c>
      <c r="L70" s="28" t="s">
        <v>53</v>
      </c>
      <c r="M70" s="28"/>
      <c r="N70" s="28"/>
      <c r="O70" s="29" t="s">
        <v>225</v>
      </c>
      <c r="P70" s="30"/>
      <c r="Q70" s="28" t="s">
        <v>182</v>
      </c>
      <c r="R70" s="31"/>
      <c r="S70" s="32"/>
      <c r="T70" s="33"/>
      <c r="U70" s="34">
        <v>2.85</v>
      </c>
      <c r="V70" s="35"/>
      <c r="W70" s="28" t="s">
        <v>56</v>
      </c>
      <c r="X70" s="36">
        <v>26.5</v>
      </c>
      <c r="Y70" s="36">
        <v>16.5</v>
      </c>
      <c r="Z70" s="36">
        <v>21</v>
      </c>
      <c r="AA70" s="32">
        <v>2</v>
      </c>
      <c r="AB70" s="37">
        <v>2</v>
      </c>
      <c r="AC70" s="59">
        <f t="shared" si="8"/>
        <v>9.1822499999999994E-3</v>
      </c>
      <c r="AD70" s="37">
        <f t="shared" si="9"/>
        <v>14157.750006806611</v>
      </c>
      <c r="AE70" s="28">
        <v>3500</v>
      </c>
      <c r="AF70" s="35">
        <f t="shared" si="10"/>
        <v>0.24721442307692307</v>
      </c>
      <c r="AG70" s="28" t="s">
        <v>190</v>
      </c>
      <c r="AH70" s="41">
        <v>0.17299999999999999</v>
      </c>
      <c r="AI70" s="35">
        <f t="shared" si="11"/>
        <v>0.49304999999999999</v>
      </c>
      <c r="AJ70" s="41">
        <v>0.15</v>
      </c>
      <c r="AK70" s="35">
        <f t="shared" si="12"/>
        <v>0.82499999999999996</v>
      </c>
      <c r="AL70" s="28"/>
      <c r="AM70" s="41"/>
      <c r="AN70" s="35"/>
      <c r="AO70" s="35">
        <f t="shared" si="13"/>
        <v>0.82499999999999996</v>
      </c>
      <c r="AP70" s="35">
        <f t="shared" si="14"/>
        <v>3.6749999999999998</v>
      </c>
      <c r="AQ70" s="42">
        <f t="shared" si="15"/>
        <v>0.33181818181818185</v>
      </c>
      <c r="AR70" s="43">
        <v>5.5</v>
      </c>
      <c r="AS70" s="35" t="s">
        <v>58</v>
      </c>
      <c r="AT70" s="37"/>
      <c r="AU70" s="35"/>
      <c r="AV70" s="35"/>
    </row>
    <row r="71" spans="1:48" s="1" customFormat="1" ht="67.5" customHeight="1" x14ac:dyDescent="0.25">
      <c r="A71" s="27">
        <v>70</v>
      </c>
      <c r="B71" s="28"/>
      <c r="C71" s="28"/>
      <c r="D71" s="28"/>
      <c r="E71" s="28"/>
      <c r="F71" s="28" t="s">
        <v>176</v>
      </c>
      <c r="G71" s="28" t="s">
        <v>220</v>
      </c>
      <c r="H71" s="28" t="s">
        <v>224</v>
      </c>
      <c r="I71" s="44" t="s">
        <v>258</v>
      </c>
      <c r="J71" s="28" t="s">
        <v>217</v>
      </c>
      <c r="K71" s="28" t="s">
        <v>191</v>
      </c>
      <c r="L71" s="28" t="s">
        <v>53</v>
      </c>
      <c r="M71" s="28"/>
      <c r="N71" s="28"/>
      <c r="O71" s="29" t="s">
        <v>226</v>
      </c>
      <c r="P71" s="30"/>
      <c r="Q71" s="28" t="s">
        <v>182</v>
      </c>
      <c r="R71" s="31"/>
      <c r="S71" s="32"/>
      <c r="T71" s="33"/>
      <c r="U71" s="34">
        <v>3.1</v>
      </c>
      <c r="V71" s="35"/>
      <c r="W71" s="28" t="s">
        <v>56</v>
      </c>
      <c r="X71" s="36">
        <v>26.5</v>
      </c>
      <c r="Y71" s="36">
        <v>16.5</v>
      </c>
      <c r="Z71" s="36">
        <v>23.5</v>
      </c>
      <c r="AA71" s="32">
        <v>2</v>
      </c>
      <c r="AB71" s="37">
        <v>2</v>
      </c>
      <c r="AC71" s="59">
        <f t="shared" si="8"/>
        <v>1.0275375E-2</v>
      </c>
      <c r="AD71" s="37">
        <f t="shared" si="9"/>
        <v>12651.606389061226</v>
      </c>
      <c r="AE71" s="28">
        <v>3500</v>
      </c>
      <c r="AF71" s="35">
        <f t="shared" si="10"/>
        <v>0.27664471153846154</v>
      </c>
      <c r="AG71" s="28" t="s">
        <v>190</v>
      </c>
      <c r="AH71" s="41">
        <v>0.17299999999999999</v>
      </c>
      <c r="AI71" s="35">
        <f t="shared" si="11"/>
        <v>0.5363</v>
      </c>
      <c r="AJ71" s="41">
        <v>0.15</v>
      </c>
      <c r="AK71" s="35">
        <f t="shared" si="12"/>
        <v>0.97499999999999998</v>
      </c>
      <c r="AL71" s="28"/>
      <c r="AM71" s="41"/>
      <c r="AN71" s="35"/>
      <c r="AO71" s="35">
        <f t="shared" si="13"/>
        <v>0.97499999999999998</v>
      </c>
      <c r="AP71" s="35">
        <f t="shared" si="14"/>
        <v>4.0750000000000002</v>
      </c>
      <c r="AQ71" s="42">
        <f t="shared" si="15"/>
        <v>0.37307692307692303</v>
      </c>
      <c r="AR71" s="43">
        <v>6.5</v>
      </c>
      <c r="AS71" s="35" t="s">
        <v>58</v>
      </c>
      <c r="AT71" s="37"/>
      <c r="AU71" s="35"/>
      <c r="AV71" s="35"/>
    </row>
    <row r="72" spans="1:48" s="1" customFormat="1" ht="79.5" customHeight="1" x14ac:dyDescent="0.25">
      <c r="A72" s="27">
        <v>71</v>
      </c>
      <c r="B72" s="44"/>
      <c r="C72" s="44"/>
      <c r="D72" s="44"/>
      <c r="E72" s="44"/>
      <c r="F72" s="44" t="s">
        <v>176</v>
      </c>
      <c r="G72" s="44" t="s">
        <v>227</v>
      </c>
      <c r="H72" s="44" t="s">
        <v>228</v>
      </c>
      <c r="I72" s="28" t="s">
        <v>256</v>
      </c>
      <c r="J72" s="44" t="s">
        <v>229</v>
      </c>
      <c r="K72" s="44" t="s">
        <v>180</v>
      </c>
      <c r="L72" s="28" t="s">
        <v>53</v>
      </c>
      <c r="M72" s="44"/>
      <c r="N72" s="44"/>
      <c r="O72" s="29" t="s">
        <v>230</v>
      </c>
      <c r="P72" s="45"/>
      <c r="Q72" s="44" t="s">
        <v>182</v>
      </c>
      <c r="R72" s="46"/>
      <c r="S72" s="47"/>
      <c r="T72" s="48" t="str">
        <f>IF(ISERROR(R72/S72),"",R72/S72)</f>
        <v/>
      </c>
      <c r="U72" s="49">
        <v>13.03</v>
      </c>
      <c r="V72" s="40"/>
      <c r="W72" s="44" t="s">
        <v>183</v>
      </c>
      <c r="X72" s="50">
        <v>41</v>
      </c>
      <c r="Y72" s="50">
        <v>26</v>
      </c>
      <c r="Z72" s="50">
        <v>38</v>
      </c>
      <c r="AA72" s="32">
        <v>2</v>
      </c>
      <c r="AB72" s="39">
        <v>2</v>
      </c>
      <c r="AC72" s="38">
        <f t="shared" si="8"/>
        <v>4.0508000000000002E-2</v>
      </c>
      <c r="AD72" s="39">
        <f t="shared" si="9"/>
        <v>3209.2426187419769</v>
      </c>
      <c r="AE72" s="44">
        <v>3500</v>
      </c>
      <c r="AF72" s="40">
        <f t="shared" si="10"/>
        <v>1.0906</v>
      </c>
      <c r="AG72" s="44" t="s">
        <v>57</v>
      </c>
      <c r="AH72" s="51">
        <v>0.22800000000000001</v>
      </c>
      <c r="AI72" s="40">
        <f t="shared" si="11"/>
        <v>2.9708399999999999</v>
      </c>
      <c r="AJ72" s="51">
        <v>0.15</v>
      </c>
      <c r="AK72" s="40">
        <f t="shared" si="12"/>
        <v>2.85</v>
      </c>
      <c r="AL72" s="44"/>
      <c r="AM72" s="51"/>
      <c r="AN72" s="40">
        <f>IF(ISERROR(AR72*AM72),"",AR72*AM72)</f>
        <v>0</v>
      </c>
      <c r="AO72" s="40">
        <f t="shared" si="13"/>
        <v>2.85</v>
      </c>
      <c r="AP72" s="40">
        <f t="shared" si="14"/>
        <v>15.879999999999999</v>
      </c>
      <c r="AQ72" s="52">
        <f t="shared" si="15"/>
        <v>0.16421052631578953</v>
      </c>
      <c r="AR72" s="53">
        <v>19</v>
      </c>
      <c r="AS72" s="40" t="s">
        <v>58</v>
      </c>
      <c r="AT72" s="37"/>
      <c r="AU72" s="35"/>
      <c r="AV72" s="35"/>
    </row>
    <row r="73" spans="1:48" s="1" customFormat="1" ht="72" customHeight="1" x14ac:dyDescent="0.25">
      <c r="A73" s="27">
        <v>72</v>
      </c>
      <c r="B73" s="44"/>
      <c r="C73" s="44"/>
      <c r="D73" s="44"/>
      <c r="E73" s="44"/>
      <c r="F73" s="44" t="s">
        <v>176</v>
      </c>
      <c r="G73" s="44" t="s">
        <v>227</v>
      </c>
      <c r="H73" s="44" t="s">
        <v>228</v>
      </c>
      <c r="I73" s="28" t="s">
        <v>256</v>
      </c>
      <c r="J73" s="44" t="s">
        <v>229</v>
      </c>
      <c r="K73" s="44" t="s">
        <v>184</v>
      </c>
      <c r="L73" s="28" t="s">
        <v>53</v>
      </c>
      <c r="M73" s="44"/>
      <c r="N73" s="44"/>
      <c r="O73" s="29" t="s">
        <v>231</v>
      </c>
      <c r="P73" s="45"/>
      <c r="Q73" s="44" t="s">
        <v>182</v>
      </c>
      <c r="R73" s="46"/>
      <c r="S73" s="47"/>
      <c r="T73" s="48"/>
      <c r="U73" s="49">
        <v>14.7</v>
      </c>
      <c r="V73" s="40"/>
      <c r="W73" s="44" t="s">
        <v>183</v>
      </c>
      <c r="X73" s="50">
        <v>41</v>
      </c>
      <c r="Y73" s="50">
        <v>28</v>
      </c>
      <c r="Z73" s="50">
        <v>43</v>
      </c>
      <c r="AA73" s="32">
        <v>2</v>
      </c>
      <c r="AB73" s="39">
        <v>2</v>
      </c>
      <c r="AC73" s="38">
        <f t="shared" si="8"/>
        <v>4.9363999999999998E-2</v>
      </c>
      <c r="AD73" s="39">
        <f t="shared" si="9"/>
        <v>2633.4980957783</v>
      </c>
      <c r="AE73" s="44">
        <v>3500</v>
      </c>
      <c r="AF73" s="40">
        <f t="shared" si="10"/>
        <v>1.3290307692307692</v>
      </c>
      <c r="AG73" s="44" t="s">
        <v>57</v>
      </c>
      <c r="AH73" s="51">
        <v>0.22800000000000001</v>
      </c>
      <c r="AI73" s="40">
        <f t="shared" si="11"/>
        <v>3.3515999999999999</v>
      </c>
      <c r="AJ73" s="51">
        <v>0.15</v>
      </c>
      <c r="AK73" s="40">
        <f t="shared" si="12"/>
        <v>3.15</v>
      </c>
      <c r="AL73" s="44"/>
      <c r="AM73" s="51"/>
      <c r="AN73" s="40"/>
      <c r="AO73" s="40">
        <f t="shared" si="13"/>
        <v>3.15</v>
      </c>
      <c r="AP73" s="40">
        <f t="shared" si="14"/>
        <v>17.849999999999998</v>
      </c>
      <c r="AQ73" s="52">
        <f t="shared" si="15"/>
        <v>0.15000000000000011</v>
      </c>
      <c r="AR73" s="53">
        <v>21</v>
      </c>
      <c r="AS73" s="40" t="s">
        <v>58</v>
      </c>
      <c r="AT73" s="37"/>
      <c r="AU73" s="35"/>
      <c r="AV73" s="35"/>
    </row>
    <row r="74" spans="1:48" s="1" customFormat="1" ht="67.900000000000006" customHeight="1" x14ac:dyDescent="0.25">
      <c r="A74" s="27">
        <v>73</v>
      </c>
      <c r="B74" s="44"/>
      <c r="C74" s="44"/>
      <c r="D74" s="44"/>
      <c r="E74" s="44"/>
      <c r="F74" s="44" t="s">
        <v>176</v>
      </c>
      <c r="G74" s="44" t="s">
        <v>227</v>
      </c>
      <c r="H74" s="44" t="s">
        <v>232</v>
      </c>
      <c r="I74" s="44" t="s">
        <v>257</v>
      </c>
      <c r="J74" s="44" t="s">
        <v>233</v>
      </c>
      <c r="K74" s="44" t="s">
        <v>188</v>
      </c>
      <c r="L74" s="28" t="s">
        <v>53</v>
      </c>
      <c r="M74" s="44"/>
      <c r="N74" s="44"/>
      <c r="O74" s="29" t="s">
        <v>234</v>
      </c>
      <c r="P74" s="45"/>
      <c r="Q74" s="44" t="s">
        <v>182</v>
      </c>
      <c r="R74" s="46"/>
      <c r="S74" s="47"/>
      <c r="T74" s="48"/>
      <c r="U74" s="49">
        <v>2.85</v>
      </c>
      <c r="V74" s="40"/>
      <c r="W74" s="44" t="s">
        <v>56</v>
      </c>
      <c r="X74" s="50">
        <v>26.5</v>
      </c>
      <c r="Y74" s="50">
        <v>16.5</v>
      </c>
      <c r="Z74" s="50">
        <v>21</v>
      </c>
      <c r="AA74" s="32">
        <v>2</v>
      </c>
      <c r="AB74" s="39">
        <v>2</v>
      </c>
      <c r="AC74" s="38">
        <f t="shared" si="8"/>
        <v>9.1822499999999994E-3</v>
      </c>
      <c r="AD74" s="39">
        <f t="shared" si="9"/>
        <v>14157.750006806611</v>
      </c>
      <c r="AE74" s="44">
        <v>3500</v>
      </c>
      <c r="AF74" s="40">
        <f t="shared" si="10"/>
        <v>0.24721442307692307</v>
      </c>
      <c r="AG74" s="44" t="s">
        <v>190</v>
      </c>
      <c r="AH74" s="51">
        <v>0.17299999999999999</v>
      </c>
      <c r="AI74" s="40">
        <f t="shared" si="11"/>
        <v>0.49304999999999999</v>
      </c>
      <c r="AJ74" s="51">
        <v>0.15</v>
      </c>
      <c r="AK74" s="40">
        <f t="shared" si="12"/>
        <v>0.82499999999999996</v>
      </c>
      <c r="AL74" s="44"/>
      <c r="AM74" s="51"/>
      <c r="AN74" s="40"/>
      <c r="AO74" s="40">
        <f t="shared" si="13"/>
        <v>0.82499999999999996</v>
      </c>
      <c r="AP74" s="40">
        <f t="shared" si="14"/>
        <v>3.6749999999999998</v>
      </c>
      <c r="AQ74" s="52">
        <f t="shared" si="15"/>
        <v>0.33181818181818185</v>
      </c>
      <c r="AR74" s="53">
        <v>5.5</v>
      </c>
      <c r="AS74" s="40" t="s">
        <v>58</v>
      </c>
      <c r="AT74" s="37"/>
      <c r="AU74" s="35"/>
      <c r="AV74" s="35"/>
    </row>
    <row r="75" spans="1:48" s="1" customFormat="1" ht="67.5" customHeight="1" x14ac:dyDescent="0.25">
      <c r="A75" s="27">
        <v>74</v>
      </c>
      <c r="B75" s="44"/>
      <c r="C75" s="44"/>
      <c r="D75" s="44"/>
      <c r="E75" s="44"/>
      <c r="F75" s="44" t="s">
        <v>176</v>
      </c>
      <c r="G75" s="44" t="s">
        <v>227</v>
      </c>
      <c r="H75" s="44" t="s">
        <v>232</v>
      </c>
      <c r="I75" s="44" t="s">
        <v>257</v>
      </c>
      <c r="J75" s="44" t="s">
        <v>233</v>
      </c>
      <c r="K75" s="44" t="s">
        <v>191</v>
      </c>
      <c r="L75" s="28" t="s">
        <v>53</v>
      </c>
      <c r="M75" s="44"/>
      <c r="N75" s="44"/>
      <c r="O75" s="29" t="s">
        <v>235</v>
      </c>
      <c r="P75" s="45"/>
      <c r="Q75" s="44" t="s">
        <v>182</v>
      </c>
      <c r="R75" s="46"/>
      <c r="S75" s="47"/>
      <c r="T75" s="48"/>
      <c r="U75" s="49">
        <v>3.1</v>
      </c>
      <c r="V75" s="40"/>
      <c r="W75" s="44" t="s">
        <v>56</v>
      </c>
      <c r="X75" s="50">
        <v>26.5</v>
      </c>
      <c r="Y75" s="50">
        <v>16.5</v>
      </c>
      <c r="Z75" s="50">
        <v>23.5</v>
      </c>
      <c r="AA75" s="32">
        <v>2</v>
      </c>
      <c r="AB75" s="39">
        <v>2</v>
      </c>
      <c r="AC75" s="38">
        <f t="shared" si="8"/>
        <v>1.0275375E-2</v>
      </c>
      <c r="AD75" s="39">
        <f t="shared" si="9"/>
        <v>12651.606389061226</v>
      </c>
      <c r="AE75" s="44">
        <v>3500</v>
      </c>
      <c r="AF75" s="40">
        <f t="shared" si="10"/>
        <v>0.27664471153846154</v>
      </c>
      <c r="AG75" s="44" t="s">
        <v>190</v>
      </c>
      <c r="AH75" s="51">
        <v>0.17299999999999999</v>
      </c>
      <c r="AI75" s="40">
        <f t="shared" si="11"/>
        <v>0.5363</v>
      </c>
      <c r="AJ75" s="51">
        <v>0.15</v>
      </c>
      <c r="AK75" s="40">
        <f t="shared" si="12"/>
        <v>0.97499999999999998</v>
      </c>
      <c r="AL75" s="44"/>
      <c r="AM75" s="51"/>
      <c r="AN75" s="40"/>
      <c r="AO75" s="40">
        <f t="shared" si="13"/>
        <v>0.97499999999999998</v>
      </c>
      <c r="AP75" s="40">
        <f t="shared" si="14"/>
        <v>4.0750000000000002</v>
      </c>
      <c r="AQ75" s="52">
        <f t="shared" si="15"/>
        <v>0.37307692307692303</v>
      </c>
      <c r="AR75" s="53">
        <v>6.5</v>
      </c>
      <c r="AS75" s="40" t="s">
        <v>58</v>
      </c>
      <c r="AT75" s="37"/>
      <c r="AU75" s="35"/>
      <c r="AV75" s="35"/>
    </row>
    <row r="76" spans="1:48" s="1" customFormat="1" ht="79.5" customHeight="1" x14ac:dyDescent="0.25">
      <c r="A76" s="27">
        <v>75</v>
      </c>
      <c r="B76" s="28"/>
      <c r="C76" s="28"/>
      <c r="D76" s="28"/>
      <c r="E76" s="28"/>
      <c r="F76" s="28" t="s">
        <v>176</v>
      </c>
      <c r="G76" s="28" t="s">
        <v>236</v>
      </c>
      <c r="H76" s="28" t="s">
        <v>237</v>
      </c>
      <c r="I76" s="28" t="s">
        <v>256</v>
      </c>
      <c r="J76" s="28" t="s">
        <v>238</v>
      </c>
      <c r="K76" s="28" t="s">
        <v>180</v>
      </c>
      <c r="L76" s="28" t="s">
        <v>53</v>
      </c>
      <c r="M76" s="28"/>
      <c r="N76" s="28"/>
      <c r="O76" s="29" t="s">
        <v>239</v>
      </c>
      <c r="P76" s="30"/>
      <c r="Q76" s="28" t="s">
        <v>182</v>
      </c>
      <c r="R76" s="31"/>
      <c r="S76" s="32"/>
      <c r="T76" s="33" t="str">
        <f>IF(ISERROR(R76/S76),"",R76/S76)</f>
        <v/>
      </c>
      <c r="U76" s="34">
        <v>12.22</v>
      </c>
      <c r="V76" s="35"/>
      <c r="W76" s="28" t="s">
        <v>183</v>
      </c>
      <c r="X76" s="36">
        <v>41</v>
      </c>
      <c r="Y76" s="36">
        <v>26</v>
      </c>
      <c r="Z76" s="36">
        <v>38</v>
      </c>
      <c r="AA76" s="32">
        <v>2</v>
      </c>
      <c r="AB76" s="37">
        <v>2</v>
      </c>
      <c r="AC76" s="59">
        <f t="shared" si="8"/>
        <v>4.0508000000000002E-2</v>
      </c>
      <c r="AD76" s="37">
        <f t="shared" si="9"/>
        <v>3209.2426187419769</v>
      </c>
      <c r="AE76" s="28">
        <v>3500</v>
      </c>
      <c r="AF76" s="35">
        <f t="shared" si="10"/>
        <v>1.0906</v>
      </c>
      <c r="AG76" s="28" t="s">
        <v>57</v>
      </c>
      <c r="AH76" s="41">
        <v>0.22800000000000001</v>
      </c>
      <c r="AI76" s="35">
        <f t="shared" si="11"/>
        <v>2.7861600000000002</v>
      </c>
      <c r="AJ76" s="41">
        <v>0.15</v>
      </c>
      <c r="AK76" s="35">
        <f t="shared" si="12"/>
        <v>2.6999999999999997</v>
      </c>
      <c r="AL76" s="28"/>
      <c r="AM76" s="41"/>
      <c r="AN76" s="35">
        <f>IF(ISERROR(AR76*AM76),"",AR76*AM76)</f>
        <v>0</v>
      </c>
      <c r="AO76" s="35">
        <f t="shared" si="13"/>
        <v>2.6999999999999997</v>
      </c>
      <c r="AP76" s="35">
        <f t="shared" si="14"/>
        <v>14.92</v>
      </c>
      <c r="AQ76" s="42">
        <f t="shared" si="15"/>
        <v>0.1711111111111111</v>
      </c>
      <c r="AR76" s="43">
        <v>18</v>
      </c>
      <c r="AS76" s="35" t="s">
        <v>58</v>
      </c>
      <c r="AT76" s="37"/>
      <c r="AU76" s="35"/>
      <c r="AV76" s="35"/>
    </row>
    <row r="77" spans="1:48" s="1" customFormat="1" ht="72" customHeight="1" x14ac:dyDescent="0.25">
      <c r="A77" s="27">
        <v>76</v>
      </c>
      <c r="B77" s="28"/>
      <c r="C77" s="28"/>
      <c r="D77" s="28"/>
      <c r="E77" s="28"/>
      <c r="F77" s="28" t="s">
        <v>176</v>
      </c>
      <c r="G77" s="28" t="s">
        <v>236</v>
      </c>
      <c r="H77" s="28" t="s">
        <v>237</v>
      </c>
      <c r="I77" s="28" t="s">
        <v>256</v>
      </c>
      <c r="J77" s="28" t="s">
        <v>238</v>
      </c>
      <c r="K77" s="28" t="s">
        <v>184</v>
      </c>
      <c r="L77" s="28" t="s">
        <v>53</v>
      </c>
      <c r="M77" s="28"/>
      <c r="N77" s="28"/>
      <c r="O77" s="29" t="s">
        <v>240</v>
      </c>
      <c r="P77" s="30"/>
      <c r="Q77" s="28" t="s">
        <v>182</v>
      </c>
      <c r="R77" s="31"/>
      <c r="S77" s="32"/>
      <c r="T77" s="33"/>
      <c r="U77" s="34">
        <v>13.57</v>
      </c>
      <c r="V77" s="35"/>
      <c r="W77" s="28" t="s">
        <v>183</v>
      </c>
      <c r="X77" s="36">
        <v>41</v>
      </c>
      <c r="Y77" s="36">
        <v>28</v>
      </c>
      <c r="Z77" s="36">
        <v>43</v>
      </c>
      <c r="AA77" s="32">
        <v>2</v>
      </c>
      <c r="AB77" s="37">
        <v>2</v>
      </c>
      <c r="AC77" s="59">
        <f t="shared" si="8"/>
        <v>4.9363999999999998E-2</v>
      </c>
      <c r="AD77" s="37">
        <f t="shared" si="9"/>
        <v>2633.4980957783</v>
      </c>
      <c r="AE77" s="28">
        <v>3500</v>
      </c>
      <c r="AF77" s="35">
        <f t="shared" si="10"/>
        <v>1.3290307692307692</v>
      </c>
      <c r="AG77" s="28" t="s">
        <v>57</v>
      </c>
      <c r="AH77" s="41">
        <v>0.22800000000000001</v>
      </c>
      <c r="AI77" s="35">
        <f t="shared" si="11"/>
        <v>3.09396</v>
      </c>
      <c r="AJ77" s="41">
        <v>0.15</v>
      </c>
      <c r="AK77" s="35">
        <f t="shared" si="12"/>
        <v>3</v>
      </c>
      <c r="AL77" s="28"/>
      <c r="AM77" s="41"/>
      <c r="AN77" s="35"/>
      <c r="AO77" s="35">
        <f t="shared" si="13"/>
        <v>3</v>
      </c>
      <c r="AP77" s="35">
        <f t="shared" si="14"/>
        <v>16.57</v>
      </c>
      <c r="AQ77" s="42">
        <f t="shared" si="15"/>
        <v>0.17149999999999999</v>
      </c>
      <c r="AR77" s="43">
        <v>20</v>
      </c>
      <c r="AS77" s="35" t="s">
        <v>58</v>
      </c>
      <c r="AT77" s="37"/>
      <c r="AU77" s="35"/>
      <c r="AV77" s="35"/>
    </row>
    <row r="78" spans="1:48" s="1" customFormat="1" ht="67.900000000000006" customHeight="1" x14ac:dyDescent="0.25">
      <c r="A78" s="27">
        <v>77</v>
      </c>
      <c r="B78" s="28"/>
      <c r="C78" s="28"/>
      <c r="D78" s="28"/>
      <c r="E78" s="28"/>
      <c r="F78" s="28" t="s">
        <v>176</v>
      </c>
      <c r="G78" s="28" t="s">
        <v>236</v>
      </c>
      <c r="H78" s="28" t="s">
        <v>241</v>
      </c>
      <c r="I78" s="44" t="s">
        <v>257</v>
      </c>
      <c r="J78" s="28" t="s">
        <v>242</v>
      </c>
      <c r="K78" s="28" t="s">
        <v>188</v>
      </c>
      <c r="L78" s="28" t="s">
        <v>53</v>
      </c>
      <c r="M78" s="28"/>
      <c r="N78" s="28"/>
      <c r="O78" s="29" t="s">
        <v>243</v>
      </c>
      <c r="P78" s="30"/>
      <c r="Q78" s="28" t="s">
        <v>182</v>
      </c>
      <c r="R78" s="31"/>
      <c r="S78" s="32"/>
      <c r="T78" s="33"/>
      <c r="U78" s="34">
        <v>3</v>
      </c>
      <c r="V78" s="35"/>
      <c r="W78" s="28" t="s">
        <v>56</v>
      </c>
      <c r="X78" s="36">
        <v>26.5</v>
      </c>
      <c r="Y78" s="36">
        <v>16.5</v>
      </c>
      <c r="Z78" s="36">
        <v>21</v>
      </c>
      <c r="AA78" s="32">
        <v>2</v>
      </c>
      <c r="AB78" s="37">
        <v>2</v>
      </c>
      <c r="AC78" s="59">
        <f t="shared" si="8"/>
        <v>9.1822499999999994E-3</v>
      </c>
      <c r="AD78" s="37">
        <f t="shared" si="9"/>
        <v>14157.750006806611</v>
      </c>
      <c r="AE78" s="28">
        <v>3500</v>
      </c>
      <c r="AF78" s="35">
        <f t="shared" si="10"/>
        <v>0.24721442307692307</v>
      </c>
      <c r="AG78" s="28" t="s">
        <v>190</v>
      </c>
      <c r="AH78" s="41">
        <v>0.17299999999999999</v>
      </c>
      <c r="AI78" s="35">
        <f t="shared" si="11"/>
        <v>0.51899999999999991</v>
      </c>
      <c r="AJ78" s="41">
        <v>0.15</v>
      </c>
      <c r="AK78" s="35">
        <f t="shared" si="12"/>
        <v>0.75</v>
      </c>
      <c r="AL78" s="28"/>
      <c r="AM78" s="41"/>
      <c r="AN78" s="35"/>
      <c r="AO78" s="35">
        <f t="shared" si="13"/>
        <v>0.75</v>
      </c>
      <c r="AP78" s="35">
        <f t="shared" si="14"/>
        <v>3.75</v>
      </c>
      <c r="AQ78" s="42">
        <f t="shared" si="15"/>
        <v>0.25</v>
      </c>
      <c r="AR78" s="43">
        <v>5</v>
      </c>
      <c r="AS78" s="35" t="s">
        <v>58</v>
      </c>
      <c r="AT78" s="37"/>
      <c r="AU78" s="35"/>
      <c r="AV78" s="35"/>
    </row>
    <row r="79" spans="1:48" s="1" customFormat="1" ht="67.5" customHeight="1" x14ac:dyDescent="0.25">
      <c r="A79" s="27">
        <v>78</v>
      </c>
      <c r="B79" s="28"/>
      <c r="C79" s="28"/>
      <c r="D79" s="28"/>
      <c r="E79" s="28"/>
      <c r="F79" s="28" t="s">
        <v>176</v>
      </c>
      <c r="G79" s="28" t="s">
        <v>236</v>
      </c>
      <c r="H79" s="28" t="s">
        <v>241</v>
      </c>
      <c r="I79" s="44" t="s">
        <v>257</v>
      </c>
      <c r="J79" s="28" t="s">
        <v>242</v>
      </c>
      <c r="K79" s="28" t="s">
        <v>191</v>
      </c>
      <c r="L79" s="28" t="s">
        <v>53</v>
      </c>
      <c r="M79" s="28"/>
      <c r="N79" s="28"/>
      <c r="O79" s="29" t="s">
        <v>244</v>
      </c>
      <c r="P79" s="30"/>
      <c r="Q79" s="28" t="s">
        <v>182</v>
      </c>
      <c r="R79" s="31"/>
      <c r="S79" s="32"/>
      <c r="T79" s="33"/>
      <c r="U79" s="34">
        <v>3.2</v>
      </c>
      <c r="V79" s="35"/>
      <c r="W79" s="28" t="s">
        <v>56</v>
      </c>
      <c r="X79" s="36">
        <v>26.5</v>
      </c>
      <c r="Y79" s="36">
        <v>16.5</v>
      </c>
      <c r="Z79" s="36">
        <v>23.5</v>
      </c>
      <c r="AA79" s="32">
        <v>2</v>
      </c>
      <c r="AB79" s="37">
        <v>2</v>
      </c>
      <c r="AC79" s="59">
        <f t="shared" si="8"/>
        <v>1.0275375E-2</v>
      </c>
      <c r="AD79" s="37">
        <f t="shared" si="9"/>
        <v>12651.606389061226</v>
      </c>
      <c r="AE79" s="28">
        <v>3500</v>
      </c>
      <c r="AF79" s="35">
        <f t="shared" si="10"/>
        <v>0.27664471153846154</v>
      </c>
      <c r="AG79" s="28" t="s">
        <v>190</v>
      </c>
      <c r="AH79" s="41">
        <v>0.17299999999999999</v>
      </c>
      <c r="AI79" s="35">
        <f t="shared" si="11"/>
        <v>0.55359999999999998</v>
      </c>
      <c r="AJ79" s="41">
        <v>0.15</v>
      </c>
      <c r="AK79" s="35">
        <f t="shared" si="12"/>
        <v>0.89999999999999991</v>
      </c>
      <c r="AL79" s="28"/>
      <c r="AM79" s="41"/>
      <c r="AN79" s="35"/>
      <c r="AO79" s="35">
        <f t="shared" si="13"/>
        <v>0.89999999999999991</v>
      </c>
      <c r="AP79" s="35">
        <f t="shared" si="14"/>
        <v>4.0999999999999996</v>
      </c>
      <c r="AQ79" s="42">
        <f t="shared" si="15"/>
        <v>0.31666666666666671</v>
      </c>
      <c r="AR79" s="43">
        <v>6</v>
      </c>
      <c r="AS79" s="35" t="s">
        <v>58</v>
      </c>
      <c r="AT79" s="37"/>
      <c r="AU79" s="35"/>
      <c r="AV79" s="35"/>
    </row>
  </sheetData>
  <protectedRanges>
    <protectedRange sqref="D2:E2" name="Range1_2"/>
    <protectedRange sqref="L2" name="Range1_9"/>
    <protectedRange sqref="K2 AG2:AG5 K8 K10:K11 K13 K15 K17:K20 AC2:AE20 AG6:AH20 AJ2:AU20 L8:L20 U6:Z20 AB9:AB20 M8:T8 M9:N9 P9:T9 M10:T10 L2:N7 P2:T7 M11:N20 P11:T20 AW7:AX20 AX2:AX6 A20:H20 J20 I20:I21 A2:J19 I32" name="Range1"/>
    <protectedRange sqref="AF2:AF20" name="Range1_3"/>
    <protectedRange sqref="AW2:AW6" name="Range1_5"/>
    <protectedRange sqref="AY6:AY22 BC2:BC21 AZ22:BC22" name="Range1_6"/>
    <protectedRange sqref="AS1 AT2:AT79 P36 P26 P21 P16 P11 Q2:AR79 A2:N79" name="Range1_1"/>
    <protectedRange sqref="P37:P79 P27:P35 P22:P25 P17:P20 P12:P15 P2:P10" name="Range1_1_1"/>
  </protectedRanges>
  <autoFilter ref="E1:E20" xr:uid="{00000000-0009-0000-0000-000000000000}"/>
  <phoneticPr fontId="12" type="noConversion"/>
  <pageMargins left="0.75" right="0.75" top="1" bottom="1" header="0.5" footer="0.5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_2" rangeCreator="" othersAccessPermission="edit"/>
    <arrUserId title="Range1_9" rangeCreator="" othersAccessPermission="edit"/>
    <arrUserId title="Range1" rangeCreator="" othersAccessPermission="edit"/>
    <arrUserId title="Range1_3" rangeCreator="" othersAccessPermission="edit"/>
    <arrUserId title="Range1_5" rangeCreator="" othersAccessPermission="edit"/>
    <arrUserId title="Range1_6" rangeCreator="" othersAccessPermission="edit"/>
    <arrUserId title="Range1_1" rangeCreator="" othersAccessPermission="edit"/>
    <arrUserId title="Range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张莉</cp:lastModifiedBy>
  <dcterms:created xsi:type="dcterms:W3CDTF">2026-01-04T08:01:00Z</dcterms:created>
  <dcterms:modified xsi:type="dcterms:W3CDTF">2026-06-22T08:39:30Z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DDCBA23441F145E4834A5DDEDF0CB6BB_13</vt:lpwstr>
  </property>
  <property fmtid="{D5CDD505-2E9C-101B-9397-08002B2CF9AE}" pid="3" name="KSOProductBuildVer">
    <vt:lpwstr>2052-12.1.0.25835</vt:lpwstr>
  </property>
  <property fmtid="{D5CDD505-2E9C-101B-9397-08002B2CF9AE}" pid="4" name="CalculationRule">
    <vt:i4>0</vt:i4>
  </property>
</Properties>
</file>