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B8C1588-20D9-4B59-956B-CF76AC907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6" i="5" l="1"/>
  <c r="AR16" i="5"/>
  <c r="AO16" i="5"/>
  <c r="AL16" i="5"/>
  <c r="AS16" i="5" s="1"/>
  <c r="AD16" i="5"/>
  <c r="AE16" i="5" s="1"/>
  <c r="AG16" i="5" s="1"/>
  <c r="AY15" i="5"/>
  <c r="AR15" i="5"/>
  <c r="AS15" i="5" s="1"/>
  <c r="AO15" i="5"/>
  <c r="AL15" i="5"/>
  <c r="AD15" i="5"/>
  <c r="AE15" i="5" s="1"/>
  <c r="AG15" i="5" s="1"/>
  <c r="AY14" i="5"/>
  <c r="AR14" i="5"/>
  <c r="AO14" i="5"/>
  <c r="AL14" i="5"/>
  <c r="AS14" i="5" s="1"/>
  <c r="AD14" i="5"/>
  <c r="AE14" i="5" s="1"/>
  <c r="AG14" i="5" s="1"/>
  <c r="AT15" i="5" l="1"/>
  <c r="AJ15" i="5"/>
  <c r="AJ14" i="5"/>
  <c r="AT14" i="5"/>
  <c r="AJ16" i="5"/>
  <c r="AT16" i="5"/>
  <c r="AX16" i="5" l="1"/>
  <c r="AU16" i="5"/>
  <c r="AX14" i="5"/>
  <c r="AU14" i="5"/>
  <c r="AU15" i="5"/>
  <c r="AX15" i="5"/>
  <c r="AY13" i="5" l="1"/>
  <c r="AR13" i="5"/>
  <c r="AO13" i="5"/>
  <c r="AL13" i="5"/>
  <c r="AS13" i="5" s="1"/>
  <c r="AD13" i="5"/>
  <c r="AE13" i="5" s="1"/>
  <c r="AG13" i="5" s="1"/>
  <c r="AY12" i="5"/>
  <c r="AR12" i="5"/>
  <c r="AS12" i="5" s="1"/>
  <c r="AO12" i="5"/>
  <c r="AL12" i="5"/>
  <c r="AD12" i="5"/>
  <c r="AE12" i="5" s="1"/>
  <c r="AG12" i="5" s="1"/>
  <c r="AT12" i="5" l="1"/>
  <c r="AJ12" i="5"/>
  <c r="AJ13" i="5"/>
  <c r="AT13" i="5"/>
  <c r="AX13" i="5" l="1"/>
  <c r="AU13" i="5"/>
  <c r="AU12" i="5"/>
  <c r="AX12" i="5"/>
  <c r="AY11" i="5" l="1"/>
  <c r="AR11" i="5"/>
  <c r="AO11" i="5"/>
  <c r="AL11" i="5"/>
  <c r="AS11" i="5" s="1"/>
  <c r="AD11" i="5"/>
  <c r="AE11" i="5" s="1"/>
  <c r="AG11" i="5" s="1"/>
  <c r="AY10" i="5"/>
  <c r="AR10" i="5"/>
  <c r="AS10" i="5" s="1"/>
  <c r="AO10" i="5"/>
  <c r="AL10" i="5"/>
  <c r="AD10" i="5"/>
  <c r="AE10" i="5" s="1"/>
  <c r="AG10" i="5" s="1"/>
  <c r="AJ11" i="5" l="1"/>
  <c r="AT11" i="5"/>
  <c r="AT10" i="5"/>
  <c r="AJ10" i="5"/>
  <c r="AU10" i="5" l="1"/>
  <c r="AX10" i="5"/>
  <c r="AX11" i="5"/>
  <c r="AU11" i="5"/>
  <c r="AY9" i="5" l="1"/>
  <c r="AR9" i="5"/>
  <c r="AO9" i="5"/>
  <c r="AL9" i="5"/>
  <c r="AS9" i="5" s="1"/>
  <c r="AD9" i="5"/>
  <c r="AE9" i="5" s="1"/>
  <c r="AG9" i="5" s="1"/>
  <c r="AY8" i="5"/>
  <c r="AR8" i="5"/>
  <c r="AS8" i="5" s="1"/>
  <c r="AO8" i="5"/>
  <c r="AL8" i="5"/>
  <c r="AD8" i="5"/>
  <c r="AE8" i="5" s="1"/>
  <c r="AG8" i="5" s="1"/>
  <c r="AY7" i="5"/>
  <c r="AR7" i="5"/>
  <c r="AO7" i="5"/>
  <c r="AL7" i="5"/>
  <c r="AS7" i="5" s="1"/>
  <c r="AD7" i="5"/>
  <c r="AE7" i="5" s="1"/>
  <c r="AG7" i="5" s="1"/>
  <c r="AY6" i="5"/>
  <c r="AR6" i="5"/>
  <c r="AO6" i="5"/>
  <c r="AL6" i="5"/>
  <c r="AD6" i="5"/>
  <c r="AE6" i="5" s="1"/>
  <c r="AG6" i="5" s="1"/>
  <c r="AS6" i="5" l="1"/>
  <c r="AT6" i="5"/>
  <c r="AJ6" i="5"/>
  <c r="AT8" i="5"/>
  <c r="AJ8" i="5"/>
  <c r="AJ7" i="5"/>
  <c r="AT7" i="5"/>
  <c r="AJ9" i="5"/>
  <c r="AT9" i="5"/>
  <c r="AX9" i="5" l="1"/>
  <c r="AU9" i="5"/>
  <c r="AU8" i="5"/>
  <c r="AX8" i="5"/>
  <c r="AX7" i="5"/>
  <c r="AU7" i="5"/>
  <c r="AU6" i="5"/>
  <c r="AX6" i="5"/>
  <c r="AY5" i="5" l="1"/>
  <c r="AR5" i="5"/>
  <c r="AO5" i="5"/>
  <c r="AL5" i="5"/>
  <c r="AD5" i="5"/>
  <c r="AE5" i="5" s="1"/>
  <c r="AG5" i="5" s="1"/>
  <c r="AS5" i="5" l="1"/>
  <c r="AT5" i="5" s="1"/>
  <c r="AJ5" i="5"/>
  <c r="AX5" i="5" l="1"/>
  <c r="AU5" i="5"/>
  <c r="AY4" i="5" l="1"/>
  <c r="AR4" i="5"/>
  <c r="AO4" i="5"/>
  <c r="AL4" i="5"/>
  <c r="AS4" i="5" s="1"/>
  <c r="AD4" i="5"/>
  <c r="AE4" i="5" s="1"/>
  <c r="AG4" i="5" s="1"/>
  <c r="AY3" i="5"/>
  <c r="AR3" i="5"/>
  <c r="AO3" i="5"/>
  <c r="AL3" i="5"/>
  <c r="AD3" i="5"/>
  <c r="AE3" i="5" s="1"/>
  <c r="AG3" i="5" s="1"/>
  <c r="AR2" i="5"/>
  <c r="AO2" i="5"/>
  <c r="AJ4" i="5" l="1"/>
  <c r="AT4" i="5"/>
  <c r="AS3" i="5"/>
  <c r="AT3" i="5" s="1"/>
  <c r="AJ3" i="5"/>
  <c r="AL2" i="5"/>
  <c r="AS2" i="5" s="1"/>
  <c r="AY2" i="5"/>
  <c r="AD2" i="5"/>
  <c r="AE2" i="5" s="1"/>
  <c r="AG2" i="5" s="1"/>
  <c r="AJ2" i="5"/>
  <c r="AX4" i="5" l="1"/>
  <c r="AU4" i="5"/>
  <c r="AX3" i="5"/>
  <c r="AU3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<sst xmlns="http://schemas.openxmlformats.org/spreadsheetml/2006/main" count="216" uniqueCount="94">
  <si>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</si>
  <si>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</si>
  <si>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</si>
  <si>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</si>
  <si>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</si>
  <si>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</si>
  <si>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</si>
  <si>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</si>
  <si>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</si>
  <si>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</si>
  <si>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</si>
  <si>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</si>
  <si>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</si>
  <si>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</si>
  <si>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</si>
  <si>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</si>
  <si>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</si>
  <si>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</si>
  <si>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</si>
  <si>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</si>
  <si>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</si>
  <si>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</si>
  <si>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</si>
  <si>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</si>
  <si>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</si>
  <si>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</si>
  <si>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</si>
  <si>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</si>
  <si>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</si>
  <si>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</si>
  <si>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</si>
  <si>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</si>
  <si>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</si>
  <si>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</si>
  <si>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</si>
  <si>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</si>
  <si>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</si>
  <si>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</si>
  <si>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</si>
  <si>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</si>
  <si>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</si>
  <si>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</si>
  <si>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</si>
  <si>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</si>
  <si>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</si>
  <si>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</si>
  <si>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</si>
  <si>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</si>
  <si>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</si>
  <si>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</si>
  <si>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</si>
  <si>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</si>
  <si>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</si>
  <si>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</si>
  <si>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9" type="noConversion"/>
  </si>
  <si>
    <t>100% polyester</t>
    <phoneticPr fontId="69" type="noConversion"/>
  </si>
  <si>
    <t>Freya</t>
    <phoneticPr fontId="69" type="noConversion"/>
  </si>
  <si>
    <t>Comforter front: 100% polyester fox fur 330gsm burn out pieced with 250gsm solid fox fur. Back: 220gsm polyester high pile. Filling: 300gsm polyester filling. Pillowcase/fitted sheet: 100% polyester mink 180gsm solid</t>
    <phoneticPr fontId="69" type="noConversion"/>
  </si>
  <si>
    <t xml:space="preserve"> White</t>
    <phoneticPr fontId="69" type="noConversion"/>
  </si>
  <si>
    <t>Beige</t>
    <phoneticPr fontId="69" type="noConversion"/>
  </si>
  <si>
    <t>Tara</t>
    <phoneticPr fontId="69" type="noConversion"/>
  </si>
  <si>
    <t>Comforter front: 100% polyester ribbed fur 400gsm. Back: 180gsm polyester micro mink. Filling: 300gsm polyester filling. Pillowcase/fitted sheet: 100% polyester mink 180gsm solid</t>
    <phoneticPr fontId="69" type="noConversion"/>
  </si>
  <si>
    <t xml:space="preserve"> Grey</t>
    <phoneticPr fontId="69" type="noConversion"/>
  </si>
  <si>
    <t>Cheetah</t>
    <phoneticPr fontId="69" type="noConversion"/>
  </si>
  <si>
    <t>Comforter front: 100% polyester 260gsm rabbit fur back print with brushed. Back: 220gsm Flannel matching to the frontl. Filling: 300gsm polyester filling.Pillowcase/Fitted sheet: 220gsm  solid Flannel matching to the front.</t>
    <phoneticPr fontId="69" type="noConversion"/>
  </si>
  <si>
    <t>Brown</t>
    <phoneticPr fontId="69" type="noConversion"/>
  </si>
  <si>
    <t>Calla</t>
    <phoneticPr fontId="69" type="noConversion"/>
  </si>
  <si>
    <t>Comforter front: 100% polyester bunny fur 600gsm printed. Back: 180gsm polyester mink. Filling: 300gsm polyester filling. Pillowcase/fitted sheet: 100% polyester mink 180gsm solid.</t>
    <phoneticPr fontId="69" type="noConversion"/>
  </si>
  <si>
    <t>Thea</t>
    <phoneticPr fontId="69" type="noConversion"/>
  </si>
  <si>
    <t>Comforter front: 100% polyester 220gsm jacquard sherpa.  Back: 200gsm polyester flannel. Filling: 300gsm polyester filling. Pillowcase/fitted sheet: 100% polyester flannel 200gsm.   Cushion, 100% polyester.</t>
    <phoneticPr fontId="69" type="noConversion"/>
  </si>
  <si>
    <t>Pink</t>
    <phoneticPr fontId="69" type="noConversion"/>
  </si>
  <si>
    <t>Ivory</t>
    <phoneticPr fontId="69" type="noConversion"/>
  </si>
  <si>
    <t>Lilac</t>
    <phoneticPr fontId="69" type="noConversion"/>
  </si>
  <si>
    <t>WL10-364</t>
  </si>
  <si>
    <t>WL10-365</t>
  </si>
  <si>
    <t>WL10-366</t>
  </si>
  <si>
    <t>WL10-367</t>
  </si>
  <si>
    <t>WL10-368</t>
  </si>
  <si>
    <t>WL10-369</t>
  </si>
  <si>
    <t>WL10-370</t>
  </si>
  <si>
    <t>WL10-371</t>
  </si>
  <si>
    <t>WL10-372</t>
  </si>
  <si>
    <t>WL10-373</t>
  </si>
  <si>
    <t>WL10-374</t>
  </si>
  <si>
    <t>WL10-375</t>
  </si>
  <si>
    <t>WL10-376</t>
  </si>
  <si>
    <t>WL10-377</t>
  </si>
  <si>
    <t>WL10-378</t>
  </si>
  <si>
    <t>100% polyester 4pc Comf Set</t>
    <phoneticPr fontId="69" type="noConversion"/>
  </si>
  <si>
    <t>100% polyester 6pc Comf Set</t>
    <phoneticPr fontId="69" type="noConversion"/>
  </si>
  <si>
    <t>100% polyester 5pc Comf Set</t>
    <phoneticPr fontId="69" type="noConversion"/>
  </si>
  <si>
    <t>Twin
1 Comforter 170cm W x240 cm L
1 Fitted sheet 120cmx200cm+30cmD
1 pillow sham 51cm W x76cm L
1 pillow case 51cm Wx76cm L</t>
    <phoneticPr fontId="69" type="noConversion"/>
  </si>
  <si>
    <t>King
1 Comforter 260cm Wx240cm L
1 Fitted sheet 200cmx200cm+30cmD
2 pillow sham 51cm W x76cm L (2)
2 pillow case 51cm Wx76cm L (2)</t>
    <phoneticPr fontId="69" type="noConversion"/>
  </si>
  <si>
    <t>Twin
1 Comforter 170cm W x240 cm L
1 Fitted sheet 120cmx200cm+30cmD
1 pillow sham 51cm W x76cm L
1 pillow case 51cm Wx76cm L
1 Cushion 30cm W x 40 cm L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</si>
</sst>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3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192" fontId="1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78" fontId="4" fillId="0" borderId="1" xfId="4" applyNumberFormat="1" applyBorder="1" applyAlignment="1">
      <alignment wrapText="1"/>
    </xf>
    <xf numFmtId="1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3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3" fillId="6" borderId="2" xfId="4" applyNumberFormat="1" applyFont="1" applyFill="1" applyBorder="1" applyAlignment="1">
      <alignment horizontal="center" wrapText="1"/>
    </xf>
    <xf numFmtId="178" fontId="3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3" fillId="0" borderId="1" xfId="4" applyNumberFormat="1" applyFont="1" applyBorder="1" applyAlignment="1">
      <alignment horizontal="center" wrapText="1"/>
    </xf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179" fontId="4" fillId="0" borderId="1" xfId="4" applyNumberFormat="1" applyBorder="1" applyAlignment="1">
      <alignment wrapText="1"/>
    </xf>
    <xf numFmtId="2" fontId="4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4" fillId="0" borderId="2" xfId="4" applyNumberFormat="1" applyBorder="1" applyAlignment="1">
      <alignment wrapText="1"/>
    </xf>
    <xf numFmtId="1" fontId="4" fillId="2" borderId="1" xfId="4" applyNumberFormat="1" applyFill="1" applyBorder="1" applyAlignment="1">
      <alignment wrapText="1"/>
    </xf>
    <xf numFmtId="178" fontId="4" fillId="2" borderId="1" xfId="4" applyNumberFormat="1" applyFill="1" applyBorder="1" applyAlignment="1">
      <alignment wrapText="1"/>
    </xf>
    <xf numFmtId="10" fontId="4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4" fillId="0" borderId="0" xfId="4" applyNumberFormat="1" applyAlignment="1">
      <alignment wrapText="1"/>
    </xf>
    <xf numFmtId="180" fontId="3" fillId="0" borderId="1" xfId="4" applyNumberFormat="1" applyFont="1" applyBorder="1" applyAlignment="1">
      <alignment horizontal="center" wrapText="1"/>
    </xf>
    <xf numFmtId="180" fontId="4" fillId="0" borderId="1" xfId="4" applyNumberFormat="1" applyBorder="1" applyAlignment="1">
      <alignment wrapText="1"/>
    </xf>
    <xf numFmtId="181" fontId="4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4" fillId="2" borderId="1" xfId="4" applyNumberForma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180" fontId="3" fillId="4" borderId="1" xfId="4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95" fontId="4" fillId="0" borderId="1" xfId="4" applyNumberFormat="1" applyBorder="1" applyAlignment="1">
      <alignment wrapText="1"/>
    </xf>
    <xf numFmtId="0" fontId="5" fillId="5" borderId="1" xfId="0" applyFont="1" applyFill="1" applyBorder="1" applyAlignment="1">
      <alignment horizontal="left" vertical="center"/>
    </xf>
  </cellXfs>
  <cellStyles count="7783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29" xfId="7781" xr:uid="{6671A964-EB5A-463D-ADFA-2E41146913AE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3E05BFCD-14A4-48C8-996A-2A80D70E1771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 6" xfId="7782" xr:uid="{86CBEB8D-7ECF-4DA5-AA17-BF03EDA5AD1B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workbookViewId="0">
      <selection activeCell="P16" sqref="P2:P16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13" style="3" customWidth="1"/>
    <col min="11" max="11" width="8.42578125" style="3" customWidth="1"/>
    <col min="12" max="12" width="42.4257812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81" customHeight="1">
      <c r="A2" s="28">
        <v>1</v>
      </c>
      <c r="B2" s="29"/>
      <c r="C2" s="29"/>
      <c r="D2" s="29"/>
      <c r="E2" s="29"/>
      <c r="F2" s="29" t="s">
        <v>47</v>
      </c>
      <c r="G2" s="29" t="s">
        <v>56</v>
      </c>
      <c r="H2" s="29" t="s">
        <v>88</v>
      </c>
      <c r="I2" s="29" t="s">
        <v>54</v>
      </c>
      <c r="J2" s="29" t="s">
        <v>57</v>
      </c>
      <c r="K2" s="29" t="s">
        <v>55</v>
      </c>
      <c r="L2" s="48" t="s">
        <v>91</v>
      </c>
      <c r="M2" s="29" t="s">
        <v>58</v>
      </c>
      <c r="N2" s="29"/>
      <c r="O2" s="29"/>
      <c r="P2" s="50" t="s">
        <v>73</v>
      </c>
      <c r="Q2" s="29"/>
      <c r="R2" s="29" t="s">
        <v>44</v>
      </c>
      <c r="S2" s="30">
        <v>172.8</v>
      </c>
      <c r="T2" s="42">
        <v>7.7</v>
      </c>
      <c r="U2" s="32">
        <v>22.44</v>
      </c>
      <c r="V2" s="33">
        <v>22.44</v>
      </c>
      <c r="W2" s="49"/>
      <c r="X2" s="29" t="s">
        <v>3</v>
      </c>
      <c r="Y2" s="42">
        <v>57</v>
      </c>
      <c r="Z2" s="42">
        <v>52</v>
      </c>
      <c r="AA2" s="42">
        <v>60</v>
      </c>
      <c r="AB2" s="31">
        <v>2</v>
      </c>
      <c r="AC2" s="10">
        <v>2</v>
      </c>
      <c r="AD2" s="45">
        <f>IF(Y2="","",Y2*Z2*AA2/1000000)</f>
        <v>0.17799999999999999</v>
      </c>
      <c r="AE2" s="34">
        <f>IF(AC2="","",65/AD2*AC2)</f>
        <v>730</v>
      </c>
      <c r="AF2" s="29">
        <v>3500</v>
      </c>
      <c r="AG2" s="35">
        <f>IF(ISERROR(AF2/AE2),"",AF2/AE2)</f>
        <v>4.79</v>
      </c>
      <c r="AH2" s="29"/>
      <c r="AI2" s="36">
        <v>0</v>
      </c>
      <c r="AJ2" s="35">
        <f>IF(ISERROR(V2*AI2),"",V2*AI2)</f>
        <v>0</v>
      </c>
      <c r="AK2" s="36">
        <v>0</v>
      </c>
      <c r="AL2" s="35">
        <f t="shared" ref="AL2" si="0">IF(ISERROR(AV2*AK2),"",AV2*AK2)</f>
        <v>0</v>
      </c>
      <c r="AM2" s="29"/>
      <c r="AN2" s="36">
        <v>0</v>
      </c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" si="1">IF(ISERROR(V2+AS2),"",V2+AS2)</f>
        <v>22.44</v>
      </c>
      <c r="AU2" s="37">
        <f>IF(ISERROR((AV2-AT2)/AV2),"",(AV2-AT2)/AV2)</f>
        <v>0.14019999999999999</v>
      </c>
      <c r="AV2" s="9">
        <v>26.1</v>
      </c>
      <c r="AW2" s="10">
        <v>60</v>
      </c>
      <c r="AX2" s="35">
        <f t="shared" ref="AX2" si="2">IF(ISERROR(AT2*AW2),"",AT2*AW2)</f>
        <v>1346.4</v>
      </c>
      <c r="AY2" s="35">
        <f t="shared" ref="AY2" si="3">IF(ISERROR(AV2*AW2),"",AV2*AW2)</f>
        <v>1566</v>
      </c>
      <c r="BA2" s="40"/>
      <c r="BB2" s="3"/>
    </row>
    <row r="3" spans="1:54" ht="81" customHeight="1">
      <c r="A3" s="28">
        <v>2</v>
      </c>
      <c r="B3" s="29"/>
      <c r="C3" s="29"/>
      <c r="D3" s="29"/>
      <c r="E3" s="29"/>
      <c r="F3" s="29" t="s">
        <v>47</v>
      </c>
      <c r="G3" s="29" t="s">
        <v>56</v>
      </c>
      <c r="H3" s="29" t="s">
        <v>89</v>
      </c>
      <c r="I3" s="29" t="s">
        <v>54</v>
      </c>
      <c r="J3" s="29" t="s">
        <v>57</v>
      </c>
      <c r="K3" s="29" t="s">
        <v>55</v>
      </c>
      <c r="L3" s="48" t="s">
        <v>92</v>
      </c>
      <c r="M3" s="29" t="s">
        <v>58</v>
      </c>
      <c r="N3" s="29"/>
      <c r="O3" s="29"/>
      <c r="P3" s="50" t="s">
        <v>74</v>
      </c>
      <c r="Q3" s="29"/>
      <c r="R3" s="29" t="s">
        <v>44</v>
      </c>
      <c r="S3" s="30">
        <v>253.3</v>
      </c>
      <c r="T3" s="42">
        <v>7.7</v>
      </c>
      <c r="U3" s="32">
        <v>32.9</v>
      </c>
      <c r="V3" s="33">
        <v>32.9</v>
      </c>
      <c r="W3" s="49"/>
      <c r="X3" s="29" t="s">
        <v>3</v>
      </c>
      <c r="Y3" s="42">
        <v>57</v>
      </c>
      <c r="Z3" s="42">
        <v>52</v>
      </c>
      <c r="AA3" s="42">
        <v>70</v>
      </c>
      <c r="AB3" s="31">
        <v>2</v>
      </c>
      <c r="AC3" s="10">
        <v>2</v>
      </c>
      <c r="AD3" s="45">
        <f>IF(Y3="","",Y3*Z3*AA3/1000000)</f>
        <v>0.20699999999999999</v>
      </c>
      <c r="AE3" s="34">
        <f>IF(AC3="","",65/AD3*AC3)</f>
        <v>628</v>
      </c>
      <c r="AF3" s="29">
        <v>3500</v>
      </c>
      <c r="AG3" s="35">
        <f>IF(ISERROR(AF3/AE3),"",AF3/AE3)</f>
        <v>5.57</v>
      </c>
      <c r="AH3" s="29"/>
      <c r="AI3" s="36">
        <v>0</v>
      </c>
      <c r="AJ3" s="35">
        <f>IF(ISERROR(V3*AI3),"",V3*AI3)</f>
        <v>0</v>
      </c>
      <c r="AK3" s="36">
        <v>0</v>
      </c>
      <c r="AL3" s="35">
        <f t="shared" ref="AL3:AL4" si="4">IF(ISERROR(AV3*AK3),"",AV3*AK3)</f>
        <v>0</v>
      </c>
      <c r="AM3" s="29"/>
      <c r="AN3" s="36">
        <v>0</v>
      </c>
      <c r="AO3" s="35">
        <f>IF(ISERROR(AV3*AN3),"",AV3*AN3)</f>
        <v>0</v>
      </c>
      <c r="AP3" s="29"/>
      <c r="AQ3" s="36"/>
      <c r="AR3" s="35">
        <f>IF(ISERROR(AV3*AQ3),"",AV3*AQ3)</f>
        <v>0</v>
      </c>
      <c r="AS3" s="35">
        <f>IF(ISERROR(AL3+AO3+AR3),"",AL3+AO3+AR3)</f>
        <v>0</v>
      </c>
      <c r="AT3" s="35">
        <f t="shared" ref="AT3:AT4" si="5">IF(ISERROR(V3+AS3),"",V3+AS3)</f>
        <v>32.9</v>
      </c>
      <c r="AU3" s="37">
        <f>IF(ISERROR((AV3-AT3)/AV3),"",(AV3-AT3)/AV3)</f>
        <v>0.125</v>
      </c>
      <c r="AV3" s="9">
        <v>37.6</v>
      </c>
      <c r="AW3" s="10">
        <v>170</v>
      </c>
      <c r="AX3" s="35">
        <f t="shared" ref="AX3:AX4" si="6">IF(ISERROR(AT3*AW3),"",AT3*AW3)</f>
        <v>5593</v>
      </c>
      <c r="AY3" s="35">
        <f t="shared" ref="AY3:AY4" si="7">IF(ISERROR(AV3*AW3),"",AV3*AW3)</f>
        <v>6392</v>
      </c>
      <c r="BA3" s="40"/>
      <c r="BB3" s="3"/>
    </row>
    <row r="4" spans="1:54" ht="81" customHeight="1">
      <c r="A4" s="28">
        <v>3</v>
      </c>
      <c r="B4" s="29"/>
      <c r="C4" s="29"/>
      <c r="D4" s="29"/>
      <c r="E4" s="29"/>
      <c r="F4" s="29" t="s">
        <v>47</v>
      </c>
      <c r="G4" s="29" t="s">
        <v>56</v>
      </c>
      <c r="H4" s="29" t="s">
        <v>88</v>
      </c>
      <c r="I4" s="29" t="s">
        <v>54</v>
      </c>
      <c r="J4" s="29" t="s">
        <v>57</v>
      </c>
      <c r="K4" s="29" t="s">
        <v>55</v>
      </c>
      <c r="L4" s="48" t="s">
        <v>91</v>
      </c>
      <c r="M4" s="29" t="s">
        <v>59</v>
      </c>
      <c r="N4" s="29"/>
      <c r="O4" s="29"/>
      <c r="P4" s="50" t="s">
        <v>75</v>
      </c>
      <c r="Q4" s="29"/>
      <c r="R4" s="29" t="s">
        <v>44</v>
      </c>
      <c r="S4" s="30">
        <v>172.8</v>
      </c>
      <c r="T4" s="42">
        <v>7.7</v>
      </c>
      <c r="U4" s="32">
        <v>22.44</v>
      </c>
      <c r="V4" s="33">
        <v>22.44</v>
      </c>
      <c r="W4" s="49"/>
      <c r="X4" s="29" t="s">
        <v>3</v>
      </c>
      <c r="Y4" s="42">
        <v>57</v>
      </c>
      <c r="Z4" s="42">
        <v>52</v>
      </c>
      <c r="AA4" s="42">
        <v>60</v>
      </c>
      <c r="AB4" s="31">
        <v>2</v>
      </c>
      <c r="AC4" s="10">
        <v>2</v>
      </c>
      <c r="AD4" s="45">
        <f>IF(Y4="","",Y4*Z4*AA4/1000000)</f>
        <v>0.17799999999999999</v>
      </c>
      <c r="AE4" s="34">
        <f>IF(AC4="","",65/AD4*AC4)</f>
        <v>730</v>
      </c>
      <c r="AF4" s="29">
        <v>3500</v>
      </c>
      <c r="AG4" s="35">
        <f>IF(ISERROR(AF4/AE4),"",AF4/AE4)</f>
        <v>4.79</v>
      </c>
      <c r="AH4" s="29"/>
      <c r="AI4" s="36">
        <v>0</v>
      </c>
      <c r="AJ4" s="35">
        <f>IF(ISERROR(V4*AI4),"",V4*AI4)</f>
        <v>0</v>
      </c>
      <c r="AK4" s="36">
        <v>0</v>
      </c>
      <c r="AL4" s="35">
        <f t="shared" si="4"/>
        <v>0</v>
      </c>
      <c r="AM4" s="29"/>
      <c r="AN4" s="36">
        <v>0</v>
      </c>
      <c r="AO4" s="35">
        <f>IF(ISERROR(AV4*AN4),"",AV4*AN4)</f>
        <v>0</v>
      </c>
      <c r="AP4" s="29"/>
      <c r="AQ4" s="36"/>
      <c r="AR4" s="35">
        <f>IF(ISERROR(AV4*AQ4),"",AV4*AQ4)</f>
        <v>0</v>
      </c>
      <c r="AS4" s="35">
        <f>IF(ISERROR(AL4+AO4+AR4),"",AL4+AO4+AR4)</f>
        <v>0</v>
      </c>
      <c r="AT4" s="35">
        <f t="shared" si="5"/>
        <v>22.44</v>
      </c>
      <c r="AU4" s="37">
        <f>IF(ISERROR((AV4-AT4)/AV4),"",(AV4-AT4)/AV4)</f>
        <v>0.14019999999999999</v>
      </c>
      <c r="AV4" s="9">
        <v>26.1</v>
      </c>
      <c r="AW4" s="10">
        <v>60</v>
      </c>
      <c r="AX4" s="35">
        <f t="shared" si="6"/>
        <v>1346.4</v>
      </c>
      <c r="AY4" s="35">
        <f t="shared" si="7"/>
        <v>1566</v>
      </c>
      <c r="BA4" s="40"/>
      <c r="BB4" s="3"/>
    </row>
    <row r="5" spans="1:54" ht="81" customHeight="1">
      <c r="A5" s="28">
        <v>4</v>
      </c>
      <c r="B5" s="29"/>
      <c r="C5" s="29"/>
      <c r="D5" s="29"/>
      <c r="E5" s="29"/>
      <c r="F5" s="29" t="s">
        <v>47</v>
      </c>
      <c r="G5" s="29" t="s">
        <v>56</v>
      </c>
      <c r="H5" s="29" t="s">
        <v>89</v>
      </c>
      <c r="I5" s="29" t="s">
        <v>54</v>
      </c>
      <c r="J5" s="29" t="s">
        <v>57</v>
      </c>
      <c r="K5" s="29" t="s">
        <v>55</v>
      </c>
      <c r="L5" s="48" t="s">
        <v>92</v>
      </c>
      <c r="M5" s="29" t="s">
        <v>59</v>
      </c>
      <c r="N5" s="29"/>
      <c r="O5" s="29"/>
      <c r="P5" s="50" t="s">
        <v>76</v>
      </c>
      <c r="Q5" s="29"/>
      <c r="R5" s="29" t="s">
        <v>44</v>
      </c>
      <c r="S5" s="30">
        <v>253.3</v>
      </c>
      <c r="T5" s="42">
        <v>7.7</v>
      </c>
      <c r="U5" s="32">
        <v>32.9</v>
      </c>
      <c r="V5" s="33">
        <v>32.9</v>
      </c>
      <c r="W5" s="49"/>
      <c r="X5" s="29" t="s">
        <v>3</v>
      </c>
      <c r="Y5" s="42">
        <v>57</v>
      </c>
      <c r="Z5" s="42">
        <v>52</v>
      </c>
      <c r="AA5" s="42">
        <v>60</v>
      </c>
      <c r="AB5" s="31">
        <v>2</v>
      </c>
      <c r="AC5" s="10">
        <v>2</v>
      </c>
      <c r="AD5" s="45">
        <f>IF(Y5="","",Y5*Z5*AA5/1000000)</f>
        <v>0.17799999999999999</v>
      </c>
      <c r="AE5" s="34">
        <f>IF(AC5="","",65/AD5*AC5)</f>
        <v>730</v>
      </c>
      <c r="AF5" s="29">
        <v>3500</v>
      </c>
      <c r="AG5" s="35">
        <f>IF(ISERROR(AF5/AE5),"",AF5/AE5)</f>
        <v>4.79</v>
      </c>
      <c r="AH5" s="29"/>
      <c r="AI5" s="36">
        <v>0</v>
      </c>
      <c r="AJ5" s="35">
        <f>IF(ISERROR(V5*AI5),"",V5*AI5)</f>
        <v>0</v>
      </c>
      <c r="AK5" s="36">
        <v>0</v>
      </c>
      <c r="AL5" s="35">
        <f t="shared" ref="AL5:AL16" si="8">IF(ISERROR(AV5*AK5),"",AV5*AK5)</f>
        <v>0</v>
      </c>
      <c r="AM5" s="29"/>
      <c r="AN5" s="36">
        <v>0</v>
      </c>
      <c r="AO5" s="35">
        <f>IF(ISERROR(AV5*AN5),"",AV5*AN5)</f>
        <v>0</v>
      </c>
      <c r="AP5" s="29"/>
      <c r="AQ5" s="36"/>
      <c r="AR5" s="35">
        <f>IF(ISERROR(AV5*AQ5),"",AV5*AQ5)</f>
        <v>0</v>
      </c>
      <c r="AS5" s="35">
        <f>IF(ISERROR(AL5+AO5+AR5),"",AL5+AO5+AR5)</f>
        <v>0</v>
      </c>
      <c r="AT5" s="35">
        <f t="shared" ref="AT5:AT16" si="9">IF(ISERROR(V5+AS5),"",V5+AS5)</f>
        <v>32.9</v>
      </c>
      <c r="AU5" s="37">
        <f>IF(ISERROR((AV5-AT5)/AV5),"",(AV5-AT5)/AV5)</f>
        <v>0.125</v>
      </c>
      <c r="AV5" s="9">
        <v>37.6</v>
      </c>
      <c r="AW5" s="10">
        <v>210</v>
      </c>
      <c r="AX5" s="35">
        <f t="shared" ref="AX5:AX16" si="10">IF(ISERROR(AT5*AW5),"",AT5*AW5)</f>
        <v>6909</v>
      </c>
      <c r="AY5" s="35">
        <f t="shared" ref="AY5:AY16" si="11">IF(ISERROR(AV5*AW5),"",AV5*AW5)</f>
        <v>7896</v>
      </c>
      <c r="BA5" s="40"/>
      <c r="BB5" s="3"/>
    </row>
    <row r="6" spans="1:54" ht="81" customHeight="1">
      <c r="A6" s="28">
        <v>1</v>
      </c>
      <c r="B6" s="29"/>
      <c r="C6" s="29"/>
      <c r="D6" s="29"/>
      <c r="E6" s="29"/>
      <c r="F6" s="29" t="s">
        <v>47</v>
      </c>
      <c r="G6" s="29" t="s">
        <v>60</v>
      </c>
      <c r="H6" s="29" t="s">
        <v>88</v>
      </c>
      <c r="I6" s="29" t="s">
        <v>54</v>
      </c>
      <c r="J6" s="29" t="s">
        <v>61</v>
      </c>
      <c r="K6" s="29" t="s">
        <v>55</v>
      </c>
      <c r="L6" s="48" t="s">
        <v>91</v>
      </c>
      <c r="M6" s="29" t="s">
        <v>62</v>
      </c>
      <c r="N6" s="29"/>
      <c r="O6" s="29"/>
      <c r="P6" s="50" t="s">
        <v>77</v>
      </c>
      <c r="Q6" s="29"/>
      <c r="R6" s="29" t="s">
        <v>44</v>
      </c>
      <c r="S6" s="30">
        <v>168.7</v>
      </c>
      <c r="T6" s="42">
        <v>7.7</v>
      </c>
      <c r="U6" s="32">
        <v>21.91</v>
      </c>
      <c r="V6" s="33">
        <v>21.91</v>
      </c>
      <c r="W6" s="49"/>
      <c r="X6" s="29" t="s">
        <v>3</v>
      </c>
      <c r="Y6" s="42">
        <v>57</v>
      </c>
      <c r="Z6" s="42">
        <v>52</v>
      </c>
      <c r="AA6" s="42">
        <v>60</v>
      </c>
      <c r="AB6" s="31">
        <v>2</v>
      </c>
      <c r="AC6" s="10">
        <v>2</v>
      </c>
      <c r="AD6" s="45">
        <f>IF(Y6="","",Y6*Z6*AA6/1000000)</f>
        <v>0.17799999999999999</v>
      </c>
      <c r="AE6" s="34">
        <f>IF(AC6="","",65/AD6*AC6)</f>
        <v>730</v>
      </c>
      <c r="AF6" s="29">
        <v>3500</v>
      </c>
      <c r="AG6" s="35">
        <f>IF(ISERROR(AF6/AE6),"",AF6/AE6)</f>
        <v>4.79</v>
      </c>
      <c r="AH6" s="29"/>
      <c r="AI6" s="36">
        <v>0</v>
      </c>
      <c r="AJ6" s="35">
        <f>IF(ISERROR(V6*AI6),"",V6*AI6)</f>
        <v>0</v>
      </c>
      <c r="AK6" s="36">
        <v>0</v>
      </c>
      <c r="AL6" s="35">
        <f t="shared" si="8"/>
        <v>0</v>
      </c>
      <c r="AM6" s="29"/>
      <c r="AN6" s="36">
        <v>0</v>
      </c>
      <c r="AO6" s="35">
        <f>IF(ISERROR(AV6*AN6),"",AV6*AN6)</f>
        <v>0</v>
      </c>
      <c r="AP6" s="29"/>
      <c r="AQ6" s="36"/>
      <c r="AR6" s="35">
        <f>IF(ISERROR(AV6*AQ6),"",AV6*AQ6)</f>
        <v>0</v>
      </c>
      <c r="AS6" s="35">
        <f>IF(ISERROR(AL6+AO6+AR6),"",AL6+AO6+AR6)</f>
        <v>0</v>
      </c>
      <c r="AT6" s="35">
        <f t="shared" si="9"/>
        <v>21.91</v>
      </c>
      <c r="AU6" s="37">
        <f>IF(ISERROR((AV6-AT6)/AV6),"",(AV6-AT6)/AV6)</f>
        <v>0.14749999999999999</v>
      </c>
      <c r="AV6" s="9">
        <v>25.7</v>
      </c>
      <c r="AW6" s="10">
        <v>60</v>
      </c>
      <c r="AX6" s="35">
        <f t="shared" si="10"/>
        <v>1314.6</v>
      </c>
      <c r="AY6" s="35">
        <f t="shared" si="11"/>
        <v>1542</v>
      </c>
      <c r="BA6" s="40"/>
      <c r="BB6" s="3"/>
    </row>
    <row r="7" spans="1:54" ht="81" customHeight="1">
      <c r="A7" s="28">
        <v>2</v>
      </c>
      <c r="B7" s="29"/>
      <c r="C7" s="29"/>
      <c r="D7" s="29"/>
      <c r="E7" s="29"/>
      <c r="F7" s="29" t="s">
        <v>47</v>
      </c>
      <c r="G7" s="29" t="s">
        <v>60</v>
      </c>
      <c r="H7" s="29" t="s">
        <v>89</v>
      </c>
      <c r="I7" s="29" t="s">
        <v>54</v>
      </c>
      <c r="J7" s="29" t="s">
        <v>61</v>
      </c>
      <c r="K7" s="29" t="s">
        <v>55</v>
      </c>
      <c r="L7" s="48" t="s">
        <v>92</v>
      </c>
      <c r="M7" s="29" t="s">
        <v>62</v>
      </c>
      <c r="N7" s="29"/>
      <c r="O7" s="29"/>
      <c r="P7" s="50" t="s">
        <v>78</v>
      </c>
      <c r="Q7" s="29"/>
      <c r="R7" s="29" t="s">
        <v>44</v>
      </c>
      <c r="S7" s="30">
        <v>243.5</v>
      </c>
      <c r="T7" s="42">
        <v>7.7</v>
      </c>
      <c r="U7" s="32">
        <v>31.62</v>
      </c>
      <c r="V7" s="33">
        <v>31.62</v>
      </c>
      <c r="W7" s="49"/>
      <c r="X7" s="29" t="s">
        <v>3</v>
      </c>
      <c r="Y7" s="42">
        <v>57</v>
      </c>
      <c r="Z7" s="42">
        <v>52</v>
      </c>
      <c r="AA7" s="42">
        <v>70</v>
      </c>
      <c r="AB7" s="31">
        <v>2</v>
      </c>
      <c r="AC7" s="10">
        <v>2</v>
      </c>
      <c r="AD7" s="45">
        <f>IF(Y7="","",Y7*Z7*AA7/1000000)</f>
        <v>0.20699999999999999</v>
      </c>
      <c r="AE7" s="34">
        <f>IF(AC7="","",65/AD7*AC7)</f>
        <v>628</v>
      </c>
      <c r="AF7" s="29">
        <v>3500</v>
      </c>
      <c r="AG7" s="35">
        <f>IF(ISERROR(AF7/AE7),"",AF7/AE7)</f>
        <v>5.57</v>
      </c>
      <c r="AH7" s="29"/>
      <c r="AI7" s="36">
        <v>0</v>
      </c>
      <c r="AJ7" s="35">
        <f>IF(ISERROR(V7*AI7),"",V7*AI7)</f>
        <v>0</v>
      </c>
      <c r="AK7" s="36">
        <v>0</v>
      </c>
      <c r="AL7" s="35">
        <f t="shared" si="8"/>
        <v>0</v>
      </c>
      <c r="AM7" s="29"/>
      <c r="AN7" s="36">
        <v>0</v>
      </c>
      <c r="AO7" s="35">
        <f>IF(ISERROR(AV7*AN7),"",AV7*AN7)</f>
        <v>0</v>
      </c>
      <c r="AP7" s="29"/>
      <c r="AQ7" s="36"/>
      <c r="AR7" s="35">
        <f>IF(ISERROR(AV7*AQ7),"",AV7*AQ7)</f>
        <v>0</v>
      </c>
      <c r="AS7" s="35">
        <f>IF(ISERROR(AL7+AO7+AR7),"",AL7+AO7+AR7)</f>
        <v>0</v>
      </c>
      <c r="AT7" s="35">
        <f t="shared" si="9"/>
        <v>31.62</v>
      </c>
      <c r="AU7" s="37">
        <f>IF(ISERROR((AV7-AT7)/AV7),"",(AV7-AT7)/AV7)</f>
        <v>0.1431</v>
      </c>
      <c r="AV7" s="9">
        <v>36.9</v>
      </c>
      <c r="AW7" s="10">
        <v>160</v>
      </c>
      <c r="AX7" s="35">
        <f t="shared" si="10"/>
        <v>5059.2</v>
      </c>
      <c r="AY7" s="35">
        <f t="shared" si="11"/>
        <v>5904</v>
      </c>
      <c r="BA7" s="40"/>
      <c r="BB7" s="3"/>
    </row>
    <row r="8" spans="1:54" ht="81" customHeight="1">
      <c r="A8" s="28">
        <v>3</v>
      </c>
      <c r="B8" s="29"/>
      <c r="C8" s="29"/>
      <c r="D8" s="29"/>
      <c r="E8" s="29"/>
      <c r="F8" s="29" t="s">
        <v>47</v>
      </c>
      <c r="G8" s="29" t="s">
        <v>60</v>
      </c>
      <c r="H8" s="29" t="s">
        <v>88</v>
      </c>
      <c r="I8" s="29" t="s">
        <v>54</v>
      </c>
      <c r="J8" s="29" t="s">
        <v>61</v>
      </c>
      <c r="K8" s="29" t="s">
        <v>55</v>
      </c>
      <c r="L8" s="48" t="s">
        <v>91</v>
      </c>
      <c r="M8" s="29" t="s">
        <v>59</v>
      </c>
      <c r="N8" s="29"/>
      <c r="O8" s="29"/>
      <c r="P8" s="50" t="s">
        <v>79</v>
      </c>
      <c r="Q8" s="29"/>
      <c r="R8" s="29" t="s">
        <v>44</v>
      </c>
      <c r="S8" s="30">
        <v>168.7</v>
      </c>
      <c r="T8" s="42">
        <v>7.7</v>
      </c>
      <c r="U8" s="32">
        <v>21.91</v>
      </c>
      <c r="V8" s="33">
        <v>21.91</v>
      </c>
      <c r="W8" s="49"/>
      <c r="X8" s="29" t="s">
        <v>3</v>
      </c>
      <c r="Y8" s="42">
        <v>57</v>
      </c>
      <c r="Z8" s="42">
        <v>52</v>
      </c>
      <c r="AA8" s="42">
        <v>60</v>
      </c>
      <c r="AB8" s="31">
        <v>2</v>
      </c>
      <c r="AC8" s="10">
        <v>2</v>
      </c>
      <c r="AD8" s="45">
        <f>IF(Y8="","",Y8*Z8*AA8/1000000)</f>
        <v>0.17799999999999999</v>
      </c>
      <c r="AE8" s="34">
        <f>IF(AC8="","",65/AD8*AC8)</f>
        <v>730</v>
      </c>
      <c r="AF8" s="29">
        <v>3500</v>
      </c>
      <c r="AG8" s="35">
        <f>IF(ISERROR(AF8/AE8),"",AF8/AE8)</f>
        <v>4.79</v>
      </c>
      <c r="AH8" s="29"/>
      <c r="AI8" s="36">
        <v>0</v>
      </c>
      <c r="AJ8" s="35">
        <f>IF(ISERROR(V8*AI8),"",V8*AI8)</f>
        <v>0</v>
      </c>
      <c r="AK8" s="36">
        <v>0</v>
      </c>
      <c r="AL8" s="35">
        <f t="shared" si="8"/>
        <v>0</v>
      </c>
      <c r="AM8" s="29"/>
      <c r="AN8" s="36">
        <v>0</v>
      </c>
      <c r="AO8" s="35">
        <f>IF(ISERROR(AV8*AN8),"",AV8*AN8)</f>
        <v>0</v>
      </c>
      <c r="AP8" s="29"/>
      <c r="AQ8" s="36"/>
      <c r="AR8" s="35">
        <f>IF(ISERROR(AV8*AQ8),"",AV8*AQ8)</f>
        <v>0</v>
      </c>
      <c r="AS8" s="35">
        <f>IF(ISERROR(AL8+AO8+AR8),"",AL8+AO8+AR8)</f>
        <v>0</v>
      </c>
      <c r="AT8" s="35">
        <f t="shared" si="9"/>
        <v>21.91</v>
      </c>
      <c r="AU8" s="37">
        <f>IF(ISERROR((AV8-AT8)/AV8),"",(AV8-AT8)/AV8)</f>
        <v>0.14749999999999999</v>
      </c>
      <c r="AV8" s="9">
        <v>25.7</v>
      </c>
      <c r="AW8" s="10">
        <v>60</v>
      </c>
      <c r="AX8" s="35">
        <f t="shared" si="10"/>
        <v>1314.6</v>
      </c>
      <c r="AY8" s="35">
        <f t="shared" si="11"/>
        <v>1542</v>
      </c>
      <c r="BA8" s="40"/>
      <c r="BB8" s="3"/>
    </row>
    <row r="9" spans="1:54" ht="81" customHeight="1">
      <c r="A9" s="28">
        <v>4</v>
      </c>
      <c r="B9" s="29"/>
      <c r="C9" s="29"/>
      <c r="D9" s="29"/>
      <c r="E9" s="29"/>
      <c r="F9" s="29" t="s">
        <v>47</v>
      </c>
      <c r="G9" s="29" t="s">
        <v>60</v>
      </c>
      <c r="H9" s="29" t="s">
        <v>89</v>
      </c>
      <c r="I9" s="29" t="s">
        <v>54</v>
      </c>
      <c r="J9" s="29" t="s">
        <v>61</v>
      </c>
      <c r="K9" s="29" t="s">
        <v>55</v>
      </c>
      <c r="L9" s="48" t="s">
        <v>92</v>
      </c>
      <c r="M9" s="29" t="s">
        <v>59</v>
      </c>
      <c r="N9" s="29"/>
      <c r="O9" s="29"/>
      <c r="P9" s="50" t="s">
        <v>80</v>
      </c>
      <c r="Q9" s="29"/>
      <c r="R9" s="29" t="s">
        <v>44</v>
      </c>
      <c r="S9" s="30">
        <v>243.5</v>
      </c>
      <c r="T9" s="42">
        <v>7.7</v>
      </c>
      <c r="U9" s="32">
        <v>31.62</v>
      </c>
      <c r="V9" s="33">
        <v>31.62</v>
      </c>
      <c r="W9" s="49"/>
      <c r="X9" s="29" t="s">
        <v>3</v>
      </c>
      <c r="Y9" s="42">
        <v>57</v>
      </c>
      <c r="Z9" s="42">
        <v>52</v>
      </c>
      <c r="AA9" s="42">
        <v>60</v>
      </c>
      <c r="AB9" s="31">
        <v>2</v>
      </c>
      <c r="AC9" s="10">
        <v>2</v>
      </c>
      <c r="AD9" s="45">
        <f>IF(Y9="","",Y9*Z9*AA9/1000000)</f>
        <v>0.17799999999999999</v>
      </c>
      <c r="AE9" s="34">
        <f>IF(AC9="","",65/AD9*AC9)</f>
        <v>730</v>
      </c>
      <c r="AF9" s="29">
        <v>3500</v>
      </c>
      <c r="AG9" s="35">
        <f>IF(ISERROR(AF9/AE9),"",AF9/AE9)</f>
        <v>4.79</v>
      </c>
      <c r="AH9" s="29"/>
      <c r="AI9" s="36">
        <v>0</v>
      </c>
      <c r="AJ9" s="35">
        <f>IF(ISERROR(V9*AI9),"",V9*AI9)</f>
        <v>0</v>
      </c>
      <c r="AK9" s="36">
        <v>0</v>
      </c>
      <c r="AL9" s="35">
        <f t="shared" si="8"/>
        <v>0</v>
      </c>
      <c r="AM9" s="29"/>
      <c r="AN9" s="36">
        <v>0</v>
      </c>
      <c r="AO9" s="35">
        <f>IF(ISERROR(AV9*AN9),"",AV9*AN9)</f>
        <v>0</v>
      </c>
      <c r="AP9" s="29"/>
      <c r="AQ9" s="36"/>
      <c r="AR9" s="35">
        <f>IF(ISERROR(AV9*AQ9),"",AV9*AQ9)</f>
        <v>0</v>
      </c>
      <c r="AS9" s="35">
        <f>IF(ISERROR(AL9+AO9+AR9),"",AL9+AO9+AR9)</f>
        <v>0</v>
      </c>
      <c r="AT9" s="35">
        <f t="shared" si="9"/>
        <v>31.62</v>
      </c>
      <c r="AU9" s="37">
        <f>IF(ISERROR((AV9-AT9)/AV9),"",(AV9-AT9)/AV9)</f>
        <v>0.1431</v>
      </c>
      <c r="AV9" s="9">
        <v>36.9</v>
      </c>
      <c r="AW9" s="10">
        <v>180</v>
      </c>
      <c r="AX9" s="35">
        <f t="shared" si="10"/>
        <v>5691.6</v>
      </c>
      <c r="AY9" s="35">
        <f t="shared" si="11"/>
        <v>6642</v>
      </c>
      <c r="BA9" s="40"/>
      <c r="BB9" s="3"/>
    </row>
    <row r="10" spans="1:54" ht="81" customHeight="1">
      <c r="A10" s="28">
        <v>1</v>
      </c>
      <c r="B10" s="29"/>
      <c r="C10" s="29"/>
      <c r="D10" s="29"/>
      <c r="E10" s="29"/>
      <c r="F10" s="29" t="s">
        <v>47</v>
      </c>
      <c r="G10" s="29" t="s">
        <v>63</v>
      </c>
      <c r="H10" s="29" t="s">
        <v>88</v>
      </c>
      <c r="I10" s="29" t="s">
        <v>54</v>
      </c>
      <c r="J10" s="29" t="s">
        <v>64</v>
      </c>
      <c r="K10" s="29" t="s">
        <v>55</v>
      </c>
      <c r="L10" s="48" t="s">
        <v>91</v>
      </c>
      <c r="M10" s="29" t="s">
        <v>65</v>
      </c>
      <c r="N10" s="29"/>
      <c r="O10" s="29"/>
      <c r="P10" s="50" t="s">
        <v>81</v>
      </c>
      <c r="Q10" s="29"/>
      <c r="R10" s="29" t="s">
        <v>44</v>
      </c>
      <c r="S10" s="30">
        <v>147.30000000000001</v>
      </c>
      <c r="T10" s="42">
        <v>7.7</v>
      </c>
      <c r="U10" s="32">
        <v>19.13</v>
      </c>
      <c r="V10" s="33">
        <v>19.13</v>
      </c>
      <c r="W10" s="49"/>
      <c r="X10" s="29" t="s">
        <v>3</v>
      </c>
      <c r="Y10" s="42">
        <v>57</v>
      </c>
      <c r="Z10" s="42">
        <v>52</v>
      </c>
      <c r="AA10" s="42">
        <v>60</v>
      </c>
      <c r="AB10" s="31">
        <v>2</v>
      </c>
      <c r="AC10" s="10">
        <v>2</v>
      </c>
      <c r="AD10" s="45">
        <f>IF(Y10="","",Y10*Z10*AA10/1000000)</f>
        <v>0.17799999999999999</v>
      </c>
      <c r="AE10" s="34">
        <f>IF(AC10="","",65/AD10*AC10)</f>
        <v>730</v>
      </c>
      <c r="AF10" s="29">
        <v>3500</v>
      </c>
      <c r="AG10" s="35">
        <f>IF(ISERROR(AF10/AE10),"",AF10/AE10)</f>
        <v>4.79</v>
      </c>
      <c r="AH10" s="29"/>
      <c r="AI10" s="36">
        <v>0</v>
      </c>
      <c r="AJ10" s="35">
        <f>IF(ISERROR(V10*AI10),"",V10*AI10)</f>
        <v>0</v>
      </c>
      <c r="AK10" s="36">
        <v>0</v>
      </c>
      <c r="AL10" s="35">
        <f t="shared" si="8"/>
        <v>0</v>
      </c>
      <c r="AM10" s="29"/>
      <c r="AN10" s="36">
        <v>0</v>
      </c>
      <c r="AO10" s="35">
        <f>IF(ISERROR(AV10*AN10),"",AV10*AN10)</f>
        <v>0</v>
      </c>
      <c r="AP10" s="29"/>
      <c r="AQ10" s="36"/>
      <c r="AR10" s="35">
        <f>IF(ISERROR(AV10*AQ10),"",AV10*AQ10)</f>
        <v>0</v>
      </c>
      <c r="AS10" s="35">
        <f>IF(ISERROR(AL10+AO10+AR10),"",AL10+AO10+AR10)</f>
        <v>0</v>
      </c>
      <c r="AT10" s="35">
        <f t="shared" si="9"/>
        <v>19.13</v>
      </c>
      <c r="AU10" s="37">
        <f>IF(ISERROR((AV10-AT10)/AV10),"",(AV10-AT10)/AV10)</f>
        <v>0.25559999999999999</v>
      </c>
      <c r="AV10" s="9">
        <v>25.7</v>
      </c>
      <c r="AW10" s="10">
        <v>60</v>
      </c>
      <c r="AX10" s="35">
        <f t="shared" si="10"/>
        <v>1147.8</v>
      </c>
      <c r="AY10" s="35">
        <f t="shared" si="11"/>
        <v>1542</v>
      </c>
      <c r="BA10" s="40"/>
      <c r="BB10" s="3"/>
    </row>
    <row r="11" spans="1:54" ht="81" customHeight="1">
      <c r="A11" s="28">
        <v>2</v>
      </c>
      <c r="B11" s="29"/>
      <c r="C11" s="29"/>
      <c r="D11" s="29"/>
      <c r="E11" s="29"/>
      <c r="F11" s="29" t="s">
        <v>47</v>
      </c>
      <c r="G11" s="29" t="s">
        <v>63</v>
      </c>
      <c r="H11" s="29" t="s">
        <v>89</v>
      </c>
      <c r="I11" s="29" t="s">
        <v>54</v>
      </c>
      <c r="J11" s="29" t="s">
        <v>64</v>
      </c>
      <c r="K11" s="29" t="s">
        <v>55</v>
      </c>
      <c r="L11" s="48" t="s">
        <v>92</v>
      </c>
      <c r="M11" s="29" t="s">
        <v>65</v>
      </c>
      <c r="N11" s="29"/>
      <c r="O11" s="29"/>
      <c r="P11" s="50" t="s">
        <v>82</v>
      </c>
      <c r="Q11" s="29"/>
      <c r="R11" s="29" t="s">
        <v>44</v>
      </c>
      <c r="S11" s="30">
        <v>208.7</v>
      </c>
      <c r="T11" s="42">
        <v>7.7</v>
      </c>
      <c r="U11" s="32">
        <v>27.1</v>
      </c>
      <c r="V11" s="33">
        <v>27.1</v>
      </c>
      <c r="W11" s="49"/>
      <c r="X11" s="29" t="s">
        <v>3</v>
      </c>
      <c r="Y11" s="42">
        <v>57</v>
      </c>
      <c r="Z11" s="42">
        <v>52</v>
      </c>
      <c r="AA11" s="42">
        <v>70</v>
      </c>
      <c r="AB11" s="31">
        <v>2</v>
      </c>
      <c r="AC11" s="10">
        <v>2</v>
      </c>
      <c r="AD11" s="45">
        <f>IF(Y11="","",Y11*Z11*AA11/1000000)</f>
        <v>0.20699999999999999</v>
      </c>
      <c r="AE11" s="34">
        <f>IF(AC11="","",65/AD11*AC11)</f>
        <v>628</v>
      </c>
      <c r="AF11" s="29">
        <v>3500</v>
      </c>
      <c r="AG11" s="35">
        <f>IF(ISERROR(AF11/AE11),"",AF11/AE11)</f>
        <v>5.57</v>
      </c>
      <c r="AH11" s="29"/>
      <c r="AI11" s="36">
        <v>0</v>
      </c>
      <c r="AJ11" s="35">
        <f>IF(ISERROR(V11*AI11),"",V11*AI11)</f>
        <v>0</v>
      </c>
      <c r="AK11" s="36">
        <v>0</v>
      </c>
      <c r="AL11" s="35">
        <f t="shared" si="8"/>
        <v>0</v>
      </c>
      <c r="AM11" s="29"/>
      <c r="AN11" s="36">
        <v>0</v>
      </c>
      <c r="AO11" s="35">
        <f>IF(ISERROR(AV11*AN11),"",AV11*AN11)</f>
        <v>0</v>
      </c>
      <c r="AP11" s="29"/>
      <c r="AQ11" s="36"/>
      <c r="AR11" s="35">
        <f>IF(ISERROR(AV11*AQ11),"",AV11*AQ11)</f>
        <v>0</v>
      </c>
      <c r="AS11" s="35">
        <f>IF(ISERROR(AL11+AO11+AR11),"",AL11+AO11+AR11)</f>
        <v>0</v>
      </c>
      <c r="AT11" s="35">
        <f t="shared" si="9"/>
        <v>27.1</v>
      </c>
      <c r="AU11" s="37">
        <f>IF(ISERROR((AV11-AT11)/AV11),"",(AV11-AT11)/AV11)</f>
        <v>0.2656</v>
      </c>
      <c r="AV11" s="9">
        <v>36.9</v>
      </c>
      <c r="AW11" s="10">
        <v>200</v>
      </c>
      <c r="AX11" s="35">
        <f t="shared" si="10"/>
        <v>5420</v>
      </c>
      <c r="AY11" s="35">
        <f t="shared" si="11"/>
        <v>7380</v>
      </c>
      <c r="BA11" s="40"/>
      <c r="BB11" s="3"/>
    </row>
    <row r="12" spans="1:54" ht="81" customHeight="1">
      <c r="A12" s="28">
        <v>1</v>
      </c>
      <c r="B12" s="29"/>
      <c r="C12" s="29"/>
      <c r="D12" s="29"/>
      <c r="E12" s="29"/>
      <c r="F12" s="29" t="s">
        <v>47</v>
      </c>
      <c r="G12" s="29" t="s">
        <v>66</v>
      </c>
      <c r="H12" s="29" t="s">
        <v>88</v>
      </c>
      <c r="I12" s="29" t="s">
        <v>54</v>
      </c>
      <c r="J12" s="29" t="s">
        <v>67</v>
      </c>
      <c r="K12" s="29" t="s">
        <v>55</v>
      </c>
      <c r="L12" s="48" t="s">
        <v>91</v>
      </c>
      <c r="M12" s="29" t="s">
        <v>59</v>
      </c>
      <c r="N12" s="29"/>
      <c r="O12" s="29"/>
      <c r="P12" s="50" t="s">
        <v>83</v>
      </c>
      <c r="Q12" s="29"/>
      <c r="R12" s="29" t="s">
        <v>44</v>
      </c>
      <c r="S12" s="30">
        <v>163.27000000000001</v>
      </c>
      <c r="T12" s="42">
        <v>7.7</v>
      </c>
      <c r="U12" s="32">
        <v>21.2</v>
      </c>
      <c r="V12" s="33">
        <v>21.2</v>
      </c>
      <c r="W12" s="49"/>
      <c r="X12" s="29" t="s">
        <v>3</v>
      </c>
      <c r="Y12" s="42">
        <v>57</v>
      </c>
      <c r="Z12" s="42">
        <v>52</v>
      </c>
      <c r="AA12" s="42">
        <v>60</v>
      </c>
      <c r="AB12" s="31">
        <v>2</v>
      </c>
      <c r="AC12" s="10">
        <v>2</v>
      </c>
      <c r="AD12" s="45">
        <f>IF(Y12="","",Y12*Z12*AA12/1000000)</f>
        <v>0.17799999999999999</v>
      </c>
      <c r="AE12" s="34">
        <f>IF(AC12="","",65/AD12*AC12)</f>
        <v>730</v>
      </c>
      <c r="AF12" s="29">
        <v>3500</v>
      </c>
      <c r="AG12" s="35">
        <f>IF(ISERROR(AF12/AE12),"",AF12/AE12)</f>
        <v>4.79</v>
      </c>
      <c r="AH12" s="29"/>
      <c r="AI12" s="36">
        <v>0</v>
      </c>
      <c r="AJ12" s="35">
        <f>IF(ISERROR(V12*AI12),"",V12*AI12)</f>
        <v>0</v>
      </c>
      <c r="AK12" s="36">
        <v>0</v>
      </c>
      <c r="AL12" s="35">
        <f t="shared" si="8"/>
        <v>0</v>
      </c>
      <c r="AM12" s="29"/>
      <c r="AN12" s="36">
        <v>0</v>
      </c>
      <c r="AO12" s="35">
        <f>IF(ISERROR(AV12*AN12),"",AV12*AN12)</f>
        <v>0</v>
      </c>
      <c r="AP12" s="29"/>
      <c r="AQ12" s="36"/>
      <c r="AR12" s="35">
        <f>IF(ISERROR(AV12*AQ12),"",AV12*AQ12)</f>
        <v>0</v>
      </c>
      <c r="AS12" s="35">
        <f>IF(ISERROR(AL12+AO12+AR12),"",AL12+AO12+AR12)</f>
        <v>0</v>
      </c>
      <c r="AT12" s="35">
        <f t="shared" si="9"/>
        <v>21.2</v>
      </c>
      <c r="AU12" s="37">
        <f>IF(ISERROR((AV12-AT12)/AV12),"",(AV12-AT12)/AV12)</f>
        <v>0.17510000000000001</v>
      </c>
      <c r="AV12" s="9">
        <v>25.7</v>
      </c>
      <c r="AW12" s="10">
        <v>60</v>
      </c>
      <c r="AX12" s="35">
        <f t="shared" si="10"/>
        <v>1272</v>
      </c>
      <c r="AY12" s="35">
        <f t="shared" si="11"/>
        <v>1542</v>
      </c>
      <c r="BA12" s="40"/>
      <c r="BB12" s="3"/>
    </row>
    <row r="13" spans="1:54" ht="81" customHeight="1">
      <c r="A13" s="28">
        <v>2</v>
      </c>
      <c r="B13" s="29"/>
      <c r="C13" s="29"/>
      <c r="D13" s="29"/>
      <c r="E13" s="29"/>
      <c r="F13" s="29" t="s">
        <v>47</v>
      </c>
      <c r="G13" s="29" t="s">
        <v>66</v>
      </c>
      <c r="H13" s="29" t="s">
        <v>89</v>
      </c>
      <c r="I13" s="29" t="s">
        <v>54</v>
      </c>
      <c r="J13" s="29" t="s">
        <v>67</v>
      </c>
      <c r="K13" s="29" t="s">
        <v>55</v>
      </c>
      <c r="L13" s="48" t="s">
        <v>92</v>
      </c>
      <c r="M13" s="29" t="s">
        <v>59</v>
      </c>
      <c r="N13" s="29"/>
      <c r="O13" s="29"/>
      <c r="P13" s="50" t="s">
        <v>84</v>
      </c>
      <c r="Q13" s="29"/>
      <c r="R13" s="29" t="s">
        <v>44</v>
      </c>
      <c r="S13" s="30">
        <v>233.53</v>
      </c>
      <c r="T13" s="42">
        <v>7.7</v>
      </c>
      <c r="U13" s="32">
        <v>30.33</v>
      </c>
      <c r="V13" s="33">
        <v>30.33</v>
      </c>
      <c r="W13" s="49"/>
      <c r="X13" s="29" t="s">
        <v>3</v>
      </c>
      <c r="Y13" s="42">
        <v>57</v>
      </c>
      <c r="Z13" s="42">
        <v>52</v>
      </c>
      <c r="AA13" s="42">
        <v>70</v>
      </c>
      <c r="AB13" s="31">
        <v>2</v>
      </c>
      <c r="AC13" s="10">
        <v>2</v>
      </c>
      <c r="AD13" s="45">
        <f>IF(Y13="","",Y13*Z13*AA13/1000000)</f>
        <v>0.20699999999999999</v>
      </c>
      <c r="AE13" s="34">
        <f>IF(AC13="","",65/AD13*AC13)</f>
        <v>628</v>
      </c>
      <c r="AF13" s="29">
        <v>3500</v>
      </c>
      <c r="AG13" s="35">
        <f>IF(ISERROR(AF13/AE13),"",AF13/AE13)</f>
        <v>5.57</v>
      </c>
      <c r="AH13" s="29"/>
      <c r="AI13" s="36">
        <v>0</v>
      </c>
      <c r="AJ13" s="35">
        <f>IF(ISERROR(V13*AI13),"",V13*AI13)</f>
        <v>0</v>
      </c>
      <c r="AK13" s="36">
        <v>0</v>
      </c>
      <c r="AL13" s="35">
        <f t="shared" si="8"/>
        <v>0</v>
      </c>
      <c r="AM13" s="29"/>
      <c r="AN13" s="36">
        <v>0</v>
      </c>
      <c r="AO13" s="35">
        <f>IF(ISERROR(AV13*AN13),"",AV13*AN13)</f>
        <v>0</v>
      </c>
      <c r="AP13" s="29"/>
      <c r="AQ13" s="36"/>
      <c r="AR13" s="35">
        <f>IF(ISERROR(AV13*AQ13),"",AV13*AQ13)</f>
        <v>0</v>
      </c>
      <c r="AS13" s="35">
        <f>IF(ISERROR(AL13+AO13+AR13),"",AL13+AO13+AR13)</f>
        <v>0</v>
      </c>
      <c r="AT13" s="35">
        <f t="shared" si="9"/>
        <v>30.33</v>
      </c>
      <c r="AU13" s="37">
        <f>IF(ISERROR((AV13-AT13)/AV13),"",(AV13-AT13)/AV13)</f>
        <v>0.17799999999999999</v>
      </c>
      <c r="AV13" s="9">
        <v>36.9</v>
      </c>
      <c r="AW13" s="10">
        <v>180</v>
      </c>
      <c r="AX13" s="35">
        <f t="shared" si="10"/>
        <v>5459.4</v>
      </c>
      <c r="AY13" s="35">
        <f t="shared" si="11"/>
        <v>6642</v>
      </c>
      <c r="BA13" s="40"/>
      <c r="BB13" s="3"/>
    </row>
    <row r="14" spans="1:54" ht="94.5" customHeight="1">
      <c r="A14" s="28">
        <v>1</v>
      </c>
      <c r="B14" s="29"/>
      <c r="C14" s="29"/>
      <c r="D14" s="29"/>
      <c r="E14" s="29"/>
      <c r="F14" s="29" t="s">
        <v>47</v>
      </c>
      <c r="G14" s="29" t="s">
        <v>68</v>
      </c>
      <c r="H14" s="29" t="s">
        <v>90</v>
      </c>
      <c r="I14" s="29" t="s">
        <v>54</v>
      </c>
      <c r="J14" s="29" t="s">
        <v>69</v>
      </c>
      <c r="K14" s="29" t="s">
        <v>55</v>
      </c>
      <c r="L14" s="48" t="s">
        <v>93</v>
      </c>
      <c r="M14" s="29" t="s">
        <v>70</v>
      </c>
      <c r="N14" s="29"/>
      <c r="O14" s="29"/>
      <c r="P14" s="50" t="s">
        <v>85</v>
      </c>
      <c r="Q14" s="29"/>
      <c r="R14" s="29" t="s">
        <v>44</v>
      </c>
      <c r="S14" s="30">
        <v>146</v>
      </c>
      <c r="T14" s="42">
        <v>7.7</v>
      </c>
      <c r="U14" s="32">
        <v>18.96</v>
      </c>
      <c r="V14" s="33">
        <v>18.96</v>
      </c>
      <c r="W14" s="49"/>
      <c r="X14" s="29" t="s">
        <v>3</v>
      </c>
      <c r="Y14" s="42">
        <v>57</v>
      </c>
      <c r="Z14" s="42">
        <v>52</v>
      </c>
      <c r="AA14" s="42">
        <v>60</v>
      </c>
      <c r="AB14" s="31">
        <v>2</v>
      </c>
      <c r="AC14" s="10">
        <v>2</v>
      </c>
      <c r="AD14" s="45">
        <f t="shared" ref="AD14:AD16" si="12">IF(Y14="","",Y14*Z14*AA14/1000000)</f>
        <v>0.17799999999999999</v>
      </c>
      <c r="AE14" s="34">
        <f t="shared" ref="AE14:AE16" si="13">IF(AC14="","",65/AD14*AC14)</f>
        <v>730</v>
      </c>
      <c r="AF14" s="29">
        <v>3500</v>
      </c>
      <c r="AG14" s="35">
        <f t="shared" ref="AG14:AG16" si="14">IF(ISERROR(AF14/AE14),"",AF14/AE14)</f>
        <v>4.79</v>
      </c>
      <c r="AH14" s="29"/>
      <c r="AI14" s="36">
        <v>0</v>
      </c>
      <c r="AJ14" s="35">
        <f t="shared" ref="AJ14:AJ16" si="15">IF(ISERROR(V14*AI14),"",V14*AI14)</f>
        <v>0</v>
      </c>
      <c r="AK14" s="36">
        <v>0</v>
      </c>
      <c r="AL14" s="35">
        <f t="shared" si="8"/>
        <v>0</v>
      </c>
      <c r="AM14" s="29"/>
      <c r="AN14" s="36">
        <v>0</v>
      </c>
      <c r="AO14" s="35">
        <f t="shared" ref="AO14:AO16" si="16">IF(ISERROR(AV14*AN14),"",AV14*AN14)</f>
        <v>0</v>
      </c>
      <c r="AP14" s="29"/>
      <c r="AQ14" s="36"/>
      <c r="AR14" s="35">
        <f t="shared" ref="AR14:AR16" si="17">IF(ISERROR(AV14*AQ14),"",AV14*AQ14)</f>
        <v>0</v>
      </c>
      <c r="AS14" s="35">
        <f t="shared" ref="AS14:AS16" si="18">IF(ISERROR(AL14+AO14+AR14),"",AL14+AO14+AR14)</f>
        <v>0</v>
      </c>
      <c r="AT14" s="35">
        <f t="shared" si="9"/>
        <v>18.96</v>
      </c>
      <c r="AU14" s="37">
        <f t="shared" ref="AU14:AU16" si="19">IF(ISERROR((AV14-AT14)/AV14),"",(AV14-AT14)/AV14)</f>
        <v>0.17710000000000001</v>
      </c>
      <c r="AV14" s="9">
        <v>23.04</v>
      </c>
      <c r="AW14" s="10">
        <v>220</v>
      </c>
      <c r="AX14" s="35">
        <f t="shared" si="10"/>
        <v>4171.2</v>
      </c>
      <c r="AY14" s="35">
        <f t="shared" si="11"/>
        <v>5068.8</v>
      </c>
      <c r="BA14" s="40"/>
      <c r="BB14" s="3"/>
    </row>
    <row r="15" spans="1:54" ht="81" customHeight="1">
      <c r="A15" s="28">
        <v>3</v>
      </c>
      <c r="B15" s="29"/>
      <c r="C15" s="29"/>
      <c r="D15" s="29"/>
      <c r="E15" s="29"/>
      <c r="F15" s="29" t="s">
        <v>47</v>
      </c>
      <c r="G15" s="29" t="s">
        <v>68</v>
      </c>
      <c r="H15" s="29" t="s">
        <v>90</v>
      </c>
      <c r="I15" s="29" t="s">
        <v>54</v>
      </c>
      <c r="J15" s="29" t="s">
        <v>69</v>
      </c>
      <c r="K15" s="29" t="s">
        <v>55</v>
      </c>
      <c r="L15" s="48" t="s">
        <v>93</v>
      </c>
      <c r="M15" s="29" t="s">
        <v>71</v>
      </c>
      <c r="N15" s="29"/>
      <c r="O15" s="29"/>
      <c r="P15" s="50" t="s">
        <v>86</v>
      </c>
      <c r="Q15" s="29"/>
      <c r="R15" s="29" t="s">
        <v>44</v>
      </c>
      <c r="S15" s="30">
        <v>146</v>
      </c>
      <c r="T15" s="42">
        <v>7.7</v>
      </c>
      <c r="U15" s="32">
        <v>18.96</v>
      </c>
      <c r="V15" s="33">
        <v>18.96</v>
      </c>
      <c r="W15" s="49"/>
      <c r="X15" s="29" t="s">
        <v>3</v>
      </c>
      <c r="Y15" s="42">
        <v>57</v>
      </c>
      <c r="Z15" s="42">
        <v>52</v>
      </c>
      <c r="AA15" s="42">
        <v>60</v>
      </c>
      <c r="AB15" s="31">
        <v>2</v>
      </c>
      <c r="AC15" s="10">
        <v>2</v>
      </c>
      <c r="AD15" s="45">
        <f t="shared" si="12"/>
        <v>0.17799999999999999</v>
      </c>
      <c r="AE15" s="34">
        <f t="shared" si="13"/>
        <v>730</v>
      </c>
      <c r="AF15" s="29">
        <v>3500</v>
      </c>
      <c r="AG15" s="35">
        <f t="shared" si="14"/>
        <v>4.79</v>
      </c>
      <c r="AH15" s="29"/>
      <c r="AI15" s="36">
        <v>0</v>
      </c>
      <c r="AJ15" s="35">
        <f t="shared" si="15"/>
        <v>0</v>
      </c>
      <c r="AK15" s="36">
        <v>0</v>
      </c>
      <c r="AL15" s="35">
        <f t="shared" si="8"/>
        <v>0</v>
      </c>
      <c r="AM15" s="29"/>
      <c r="AN15" s="36">
        <v>0</v>
      </c>
      <c r="AO15" s="35">
        <f t="shared" si="16"/>
        <v>0</v>
      </c>
      <c r="AP15" s="29"/>
      <c r="AQ15" s="36"/>
      <c r="AR15" s="35">
        <f t="shared" si="17"/>
        <v>0</v>
      </c>
      <c r="AS15" s="35">
        <f t="shared" si="18"/>
        <v>0</v>
      </c>
      <c r="AT15" s="35">
        <f t="shared" si="9"/>
        <v>18.96</v>
      </c>
      <c r="AU15" s="37">
        <f t="shared" si="19"/>
        <v>0.17710000000000001</v>
      </c>
      <c r="AV15" s="9">
        <v>23.04</v>
      </c>
      <c r="AW15" s="10">
        <v>160</v>
      </c>
      <c r="AX15" s="35">
        <f t="shared" si="10"/>
        <v>3033.6</v>
      </c>
      <c r="AY15" s="35">
        <f t="shared" si="11"/>
        <v>3686.4</v>
      </c>
      <c r="BA15" s="40"/>
      <c r="BB15" s="3"/>
    </row>
    <row r="16" spans="1:54" ht="81" customHeight="1">
      <c r="A16" s="28">
        <v>5</v>
      </c>
      <c r="B16" s="29"/>
      <c r="C16" s="29"/>
      <c r="D16" s="29"/>
      <c r="E16" s="29"/>
      <c r="F16" s="29" t="s">
        <v>47</v>
      </c>
      <c r="G16" s="29" t="s">
        <v>68</v>
      </c>
      <c r="H16" s="29" t="s">
        <v>90</v>
      </c>
      <c r="I16" s="29" t="s">
        <v>54</v>
      </c>
      <c r="J16" s="29" t="s">
        <v>69</v>
      </c>
      <c r="K16" s="29" t="s">
        <v>55</v>
      </c>
      <c r="L16" s="48" t="s">
        <v>93</v>
      </c>
      <c r="M16" s="29" t="s">
        <v>72</v>
      </c>
      <c r="N16" s="29"/>
      <c r="O16" s="29"/>
      <c r="P16" s="50" t="s">
        <v>87</v>
      </c>
      <c r="Q16" s="29"/>
      <c r="R16" s="29" t="s">
        <v>44</v>
      </c>
      <c r="S16" s="30">
        <v>146</v>
      </c>
      <c r="T16" s="42">
        <v>7.7</v>
      </c>
      <c r="U16" s="32">
        <v>18.96</v>
      </c>
      <c r="V16" s="33">
        <v>18.96</v>
      </c>
      <c r="W16" s="49"/>
      <c r="X16" s="29" t="s">
        <v>3</v>
      </c>
      <c r="Y16" s="42">
        <v>57</v>
      </c>
      <c r="Z16" s="42">
        <v>52</v>
      </c>
      <c r="AA16" s="42">
        <v>60</v>
      </c>
      <c r="AB16" s="31">
        <v>2</v>
      </c>
      <c r="AC16" s="10">
        <v>2</v>
      </c>
      <c r="AD16" s="45">
        <f t="shared" si="12"/>
        <v>0.17799999999999999</v>
      </c>
      <c r="AE16" s="34">
        <f t="shared" si="13"/>
        <v>730</v>
      </c>
      <c r="AF16" s="29">
        <v>3500</v>
      </c>
      <c r="AG16" s="35">
        <f t="shared" si="14"/>
        <v>4.79</v>
      </c>
      <c r="AH16" s="29"/>
      <c r="AI16" s="36">
        <v>0</v>
      </c>
      <c r="AJ16" s="35">
        <f t="shared" si="15"/>
        <v>0</v>
      </c>
      <c r="AK16" s="36">
        <v>0</v>
      </c>
      <c r="AL16" s="35">
        <f t="shared" si="8"/>
        <v>0</v>
      </c>
      <c r="AM16" s="29"/>
      <c r="AN16" s="36">
        <v>0</v>
      </c>
      <c r="AO16" s="35">
        <f t="shared" si="16"/>
        <v>0</v>
      </c>
      <c r="AP16" s="29"/>
      <c r="AQ16" s="36"/>
      <c r="AR16" s="35">
        <f t="shared" si="17"/>
        <v>0</v>
      </c>
      <c r="AS16" s="35">
        <f t="shared" si="18"/>
        <v>0</v>
      </c>
      <c r="AT16" s="35">
        <f t="shared" si="9"/>
        <v>18.96</v>
      </c>
      <c r="AU16" s="37">
        <f t="shared" si="19"/>
        <v>0.17710000000000001</v>
      </c>
      <c r="AV16" s="9">
        <v>23.04</v>
      </c>
      <c r="AW16" s="10">
        <v>140</v>
      </c>
      <c r="AX16" s="35">
        <f t="shared" si="10"/>
        <v>2654.4</v>
      </c>
      <c r="AY16" s="35">
        <f t="shared" si="11"/>
        <v>3225.6</v>
      </c>
      <c r="BA16" s="40"/>
      <c r="BB16" s="3"/>
    </row>
    <row r="19" spans="12:12">
      <c r="L19" s="3"/>
    </row>
  </sheetData>
  <sheetProtection insertRows="0" deleteRows="0" sort="0"/>
  <protectedRanges>
    <protectedRange sqref="M2:AW2 M17:AW254 A17:J254 M3:O5 Q3:W5 P3:P16 Y3:AA5 X3:X16 AC3:AW5 AB3:AB16 A2:G5 I2:J5" name="Range1"/>
    <protectedRange sqref="K2:K5 K17:K259 L19" name="Range1_1"/>
    <protectedRange sqref="L17:L18 L20:L254" name="Range1_2"/>
    <protectedRange sqref="M6:O9 Q6:W9 Y6:AA9 AC6:AW9 A6:G9 I6:J9" name="Range1_3"/>
    <protectedRange sqref="K6:K9" name="Range1_1_1"/>
    <protectedRange sqref="A10:G11 M10:O11 Q10:W11 Y10:AA11 AC10:AW11 I10:J11" name="Range1_4"/>
    <protectedRange sqref="K10:K11" name="Range1_1_2"/>
    <protectedRange sqref="A12:G13 M12:O13 Q12:W13 Y12:AA13 AC12:AW13 I12:J13" name="Range1_5"/>
    <protectedRange sqref="K12:K13" name="Range1_1_3"/>
    <protectedRange sqref="A14:G16 M14:O16 Q14:W16 Y14:AA16 AC14:AW16 I14:J16" name="Range1_6"/>
    <protectedRange sqref="K14:K16" name="Range1_1_4"/>
    <protectedRange sqref="H2:H3" name="Range1_7"/>
    <protectedRange sqref="H4:H5" name="Range1_8"/>
    <protectedRange sqref="H8:H9" name="Range1_9"/>
    <protectedRange sqref="H6:H7" name="Range1_10"/>
    <protectedRange sqref="H10:H11" name="Range1_11"/>
    <protectedRange sqref="H12:H13" name="Range1_12"/>
    <protectedRange sqref="H14:H16" name="Range1_6_1"/>
    <protectedRange sqref="L2:L3" name="Range1_2_5"/>
    <protectedRange sqref="L4:L5" name="Range1_2_6"/>
    <protectedRange sqref="L6:L7" name="Range1_2_7"/>
    <protectedRange sqref="L10:L11" name="Range1_2_8"/>
    <protectedRange sqref="L8:L9" name="Range1_2_9"/>
    <protectedRange sqref="L12:L13" name="Range1_2_10"/>
    <protectedRange sqref="L14:L16" name="Range1_2_4_1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2026-06-09T02:41:16Z</dcterms:modified>
</cp:coreProperties>
</file>