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/>
  <fileRecoveryPr dataExtractLoad="1"/>
</workbook>
</file>

<file path=xl/calcChain.xml><?xml version="1.0" encoding="utf-8"?>
<calcChain xmlns="http://schemas.openxmlformats.org/spreadsheetml/2006/main">
  <c r="BL2" i="5" l="1"/>
  <c r="AX2" i="5"/>
  <c r="AD2" i="5"/>
  <c r="AF2" i="5" s="1"/>
  <c r="AH2" i="5" s="1"/>
  <c r="AR2" i="5" l="1"/>
  <c r="AK2" i="5"/>
  <c r="BF2" i="5" s="1"/>
  <c r="BI2" i="5" s="1"/>
  <c r="BH2" i="5"/>
  <c r="BA2" i="5"/>
  <c r="AN2" i="5"/>
  <c r="AU2" i="5"/>
  <c r="AP2" i="5"/>
  <c r="BN2" i="5"/>
  <c r="BB2" i="5" l="1"/>
  <c r="BC2" i="5" s="1"/>
  <c r="BM2" i="5" s="1"/>
  <c r="AL2" i="5"/>
  <c r="BD2" i="5" l="1"/>
</calcChain>
</file>

<file path=xl/sharedStrings.xml><?xml version="1.0" encoding="utf-8"?>
<sst xmlns="http://schemas.openxmlformats.org/spreadsheetml/2006/main" count="84" uniqueCount="84">
  <si>
    <t>Brand</t>
  </si>
  <si>
    <t>Package Type</t>
  </si>
  <si>
    <t>Licensor</t>
  </si>
  <si>
    <t>China</t>
  </si>
  <si>
    <t>Normal</t>
  </si>
  <si>
    <t>TBD</t>
  </si>
  <si>
    <t>Ningbo,China</t>
  </si>
  <si>
    <t>Bath Rug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</si>
  <si>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</si>
  <si>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</si>
  <si>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</si>
  <si>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</si>
  <si>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</si>
  <si>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</si>
  <si>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</si>
  <si>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</si>
  <si>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</si>
  <si>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</si>
  <si>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</si>
  <si>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</si>
  <si>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</si>
  <si>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</si>
  <si>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</si>
  <si>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</si>
  <si>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</si>
  <si>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</si>
  <si>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</si>
  <si>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</si>
  <si>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</si>
  <si>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</si>
  <si>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</si>
  <si>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</si>
  <si>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</si>
  <si>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</si>
  <si>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</si>
  <si>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</si>
  <si>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</si>
  <si>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</si>
  <si>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</si>
  <si>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</si>
  <si>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</si>
  <si>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</si>
  <si>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</si>
  <si>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</si>
  <si>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</si>
  <si>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</si>
  <si>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</si>
  <si>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</si>
  <si>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</si>
  <si>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</si>
  <si>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</si>
  <si>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</si>
  <si>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</si>
  <si>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</si>
  <si>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</si>
  <si>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</si>
  <si>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</si>
  <si>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</si>
  <si>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</si>
  <si>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</si>
  <si>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</si>
  <si>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</si>
  <si>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</si>
  <si>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</si>
  <si>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</si>
  <si>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</si>
  <si>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</si>
  <si>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</si>
  <si>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</si>
  <si>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</si>
  <si>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</si>
  <si>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</si>
  <si>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</si>
  <si>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</si>
  <si>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</si>
  <si>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Header + hanger</t>
  </si>
  <si>
    <t>memory foam rug</t>
    <phoneticPr fontId="0" type="Hiragana"/>
  </si>
  <si>
    <t>poly flannel</t>
    <phoneticPr fontId="0" type="Hiragana"/>
  </si>
  <si>
    <t/>
    <phoneticPr fontId="0" type="Hiragana"/>
  </si>
  <si>
    <t>220gsm Poly Flannel Striped Fabric 
+ 
1.2cm 40D memory foam 
+ 
180gsm PVC backing
Poly brushed fabric binding
880gsm</t>
    <phoneticPr fontId="0" type="Hiragana"/>
  </si>
  <si>
    <t>set</t>
    <phoneticPr fontId="0" type="Hiragana"/>
  </si>
  <si>
    <t>5705.00.2030</t>
  </si>
  <si>
    <t>100% Polyester MEMORY FOAM RUG 3 PC SET</t>
    <phoneticPr fontId="0" type="Hiragana"/>
  </si>
  <si>
    <t>FD72-589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</si>
</sst>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0" formatCode="_([$$-409]* #,##0.00_);_([$$-409]* \(#,##0.00\);_([$$-409]* &quot;-&quot;??_);_(@_)"/>
  </numFmts>
  <fonts count="14">
    <font>
      <sz val="11"/>
      <name val="Calibri"/>
    </font>
    <font>
      <sz val="11"/>
      <color theme="1"/>
      <name val="宋体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11"/>
      <color rgb="FFFA7D00"/>
      <name val="宋体"/>
      <family val="2"/>
      <scheme val="minor"/>
    </font>
    <font>
      <sz val="11"/>
      <color theme="1"/>
      <name val="新細明體"/>
      <family val="1"/>
      <charset val="136"/>
    </font>
    <font>
      <sz val="11"/>
      <color rgb="FF3F3F76"/>
      <name val="宋体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19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90" fontId="11" fillId="10" borderId="3" applyNumberFormat="0" applyAlignment="0" applyProtection="0"/>
    <xf numFmtId="0" fontId="1" fillId="0" borderId="0"/>
    <xf numFmtId="190" fontId="4" fillId="0" borderId="0"/>
    <xf numFmtId="190" fontId="12" fillId="0" borderId="0"/>
    <xf numFmtId="190" fontId="13" fillId="9" borderId="3" applyNumberFormat="0" applyAlignment="0" applyProtection="0"/>
    <xf numFmtId="190" fontId="1" fillId="0" borderId="0"/>
    <xf numFmtId="190" fontId="8" fillId="0" borderId="0"/>
    <xf numFmtId="177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4" fillId="0" borderId="0"/>
    <xf numFmtId="177" fontId="9" fillId="0" borderId="0" applyFont="0" applyFill="0" applyBorder="0" applyAlignment="0" applyProtection="0"/>
  </cellStyleXfs>
  <cellXfs count="51">
    <xf numFmtId="0" fontId="0" fillId="0" borderId="0" xfId="0"/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0" fontId="0" fillId="2" borderId="1" xfId="5" applyNumberFormat="1" applyFont="1" applyFill="1" applyBorder="1" applyAlignment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78" fontId="2" fillId="4" borderId="2" xfId="0" applyNumberFormat="1" applyFont="1" applyFill="1" applyBorder="1" applyAlignment="1">
      <alignment horizontal="center" wrapText="1"/>
    </xf>
    <xf numFmtId="188" fontId="2" fillId="0" borderId="1" xfId="0" applyNumberFormat="1" applyFont="1" applyBorder="1" applyAlignment="1">
      <alignment horizontal="center" wrapText="1"/>
    </xf>
    <xf numFmtId="189" fontId="7" fillId="0" borderId="1" xfId="1" applyNumberFormat="1" applyFont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/>
    <xf numFmtId="0" fontId="3" fillId="0" borderId="1" xfId="4" applyBorder="1" applyAlignment="1"/>
    <xf numFmtId="0" fontId="4" fillId="6" borderId="1" xfId="0" applyFont="1" applyFill="1" applyBorder="1" applyAlignment="1"/>
    <xf numFmtId="49" fontId="0" fillId="0" borderId="1" xfId="0" applyNumberFormat="1" applyBorder="1" applyAlignment="1"/>
    <xf numFmtId="184" fontId="0" fillId="0" borderId="2" xfId="0" applyNumberFormat="1" applyBorder="1" applyAlignment="1"/>
    <xf numFmtId="178" fontId="0" fillId="0" borderId="2" xfId="0" applyNumberFormat="1" applyBorder="1" applyAlignment="1"/>
    <xf numFmtId="188" fontId="0" fillId="0" borderId="1" xfId="0" applyNumberFormat="1" applyBorder="1" applyAlignment="1"/>
    <xf numFmtId="2" fontId="0" fillId="0" borderId="1" xfId="0" applyNumberFormat="1" applyBorder="1" applyAlignment="1"/>
    <xf numFmtId="1" fontId="0" fillId="0" borderId="1" xfId="0" applyNumberFormat="1" applyBorder="1" applyAlignment="1"/>
    <xf numFmtId="189" fontId="0" fillId="2" borderId="1" xfId="0" applyNumberFormat="1" applyFill="1" applyBorder="1" applyAlignment="1"/>
    <xf numFmtId="1" fontId="0" fillId="2" borderId="1" xfId="0" applyNumberFormat="1" applyFill="1" applyBorder="1" applyAlignment="1"/>
    <xf numFmtId="3" fontId="0" fillId="0" borderId="1" xfId="0" applyNumberFormat="1" applyBorder="1" applyAlignment="1"/>
    <xf numFmtId="178" fontId="0" fillId="2" borderId="1" xfId="0" applyNumberFormat="1" applyFill="1" applyBorder="1" applyAlignment="1"/>
    <xf numFmtId="181" fontId="0" fillId="0" borderId="1" xfId="0" applyNumberFormat="1" applyBorder="1" applyAlignment="1"/>
    <xf numFmtId="10" fontId="0" fillId="0" borderId="1" xfId="0" applyNumberFormat="1" applyBorder="1" applyAlignment="1"/>
    <xf numFmtId="178" fontId="0" fillId="0" borderId="1" xfId="0" applyNumberFormat="1" applyBorder="1" applyAlignment="1"/>
    <xf numFmtId="180" fontId="0" fillId="0" borderId="1" xfId="0" applyNumberFormat="1" applyBorder="1" applyAlignment="1"/>
    <xf numFmtId="3" fontId="0" fillId="2" borderId="1" xfId="0" applyNumberFormat="1" applyFill="1" applyBorder="1" applyAlignment="1"/>
    <xf numFmtId="0" fontId="0" fillId="0" borderId="0" xfId="0" applyAlignment="1"/>
  </cellXfs>
  <cellStyles count="29">
    <cellStyle name="Calculation 2" xfId="17"/>
    <cellStyle name="Comma 5" xfId="6"/>
    <cellStyle name="Comma 6" xfId="28"/>
    <cellStyle name="Currency 11" xfId="14"/>
    <cellStyle name="Currency 15" xfId="8"/>
    <cellStyle name="Input 2" xfId="21"/>
    <cellStyle name="Normal 2" xfId="4"/>
    <cellStyle name="Normal 2 18 2" xfId="1"/>
    <cellStyle name="Normal 2 2" xfId="20"/>
    <cellStyle name="Normal 2 31" xfId="10"/>
    <cellStyle name="Normal 2 31 2" xfId="25"/>
    <cellStyle name="Normal 22 2" xfId="22"/>
    <cellStyle name="Normal 39 4" xfId="18"/>
    <cellStyle name="Normal 41" xfId="13"/>
    <cellStyle name="Normal 65" xfId="9"/>
    <cellStyle name="Normal 67" xfId="11"/>
    <cellStyle name="Percent 10" xfId="15"/>
    <cellStyle name="Percent 2" xfId="5"/>
    <cellStyle name="Style 1" xfId="3"/>
    <cellStyle name="Style 1 2" xfId="7"/>
    <cellStyle name="Style 1 2 2" xfId="27"/>
    <cellStyle name="百分比 2" xfId="16"/>
    <cellStyle name="常规" xfId="0" builtinId="0"/>
    <cellStyle name="常规 2" xfId="23"/>
    <cellStyle name="货币 2" xfId="26"/>
    <cellStyle name="千位分隔 2" xfId="24"/>
    <cellStyle name="样式 1" xfId="19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38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36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35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2"/>
  <sheetViews>
    <sheetView tabSelected="1" topLeftCell="AO1" workbookViewId="0">
      <selection activeCell="BD12" sqref="BD12"/>
    </sheetView>
  </sheetViews>
  <sheetFormatPr defaultRowHeight="13.5"/>
  <sheetData>
    <row r="1" spans="1:70" ht="64.5">
      <c r="A1" s="4" t="s">
        <v>8</v>
      </c>
      <c r="B1" s="4" t="s">
        <v>9</v>
      </c>
      <c r="C1" s="5" t="s">
        <v>10</v>
      </c>
      <c r="D1" s="6" t="s">
        <v>0</v>
      </c>
      <c r="E1" s="6" t="s">
        <v>2</v>
      </c>
      <c r="F1" s="7" t="s">
        <v>11</v>
      </c>
      <c r="G1" s="5" t="s">
        <v>12</v>
      </c>
      <c r="H1" s="8" t="s">
        <v>13</v>
      </c>
      <c r="I1" s="9" t="s">
        <v>14</v>
      </c>
      <c r="J1" s="8" t="s">
        <v>15</v>
      </c>
      <c r="K1" s="9" t="s">
        <v>74</v>
      </c>
      <c r="L1" s="8" t="s">
        <v>16</v>
      </c>
      <c r="M1" s="8" t="s">
        <v>17</v>
      </c>
      <c r="N1" s="5" t="s">
        <v>18</v>
      </c>
      <c r="O1" s="5" t="s">
        <v>19</v>
      </c>
      <c r="P1" s="5" t="s">
        <v>20</v>
      </c>
      <c r="Q1" s="9" t="s">
        <v>21</v>
      </c>
      <c r="R1" s="28" t="s">
        <v>62</v>
      </c>
      <c r="S1" s="10" t="s">
        <v>63</v>
      </c>
      <c r="T1" s="11" t="s">
        <v>1</v>
      </c>
      <c r="U1" s="4" t="s">
        <v>40</v>
      </c>
      <c r="V1" s="29" t="s">
        <v>46</v>
      </c>
      <c r="W1" s="29" t="s">
        <v>47</v>
      </c>
      <c r="X1" s="29" t="s">
        <v>48</v>
      </c>
      <c r="Y1" s="29" t="s">
        <v>22</v>
      </c>
      <c r="Z1" s="29" t="s">
        <v>23</v>
      </c>
      <c r="AA1" s="29" t="s">
        <v>24</v>
      </c>
      <c r="AB1" s="12" t="s">
        <v>25</v>
      </c>
      <c r="AC1" s="13" t="s">
        <v>26</v>
      </c>
      <c r="AD1" s="30" t="s">
        <v>27</v>
      </c>
      <c r="AE1" s="25" t="s">
        <v>41</v>
      </c>
      <c r="AF1" s="14" t="s">
        <v>28</v>
      </c>
      <c r="AG1" s="4" t="s">
        <v>29</v>
      </c>
      <c r="AH1" s="15" t="s">
        <v>30</v>
      </c>
      <c r="AI1" s="4" t="s">
        <v>31</v>
      </c>
      <c r="AJ1" s="16" t="s">
        <v>32</v>
      </c>
      <c r="AK1" s="17" t="s">
        <v>33</v>
      </c>
      <c r="AL1" s="15" t="s">
        <v>34</v>
      </c>
      <c r="AM1" s="16" t="s">
        <v>65</v>
      </c>
      <c r="AN1" s="15" t="s">
        <v>66</v>
      </c>
      <c r="AO1" s="16" t="s">
        <v>67</v>
      </c>
      <c r="AP1" s="15" t="s">
        <v>68</v>
      </c>
      <c r="AQ1" s="16" t="s">
        <v>69</v>
      </c>
      <c r="AR1" s="15" t="s">
        <v>70</v>
      </c>
      <c r="AS1" s="18" t="s">
        <v>49</v>
      </c>
      <c r="AT1" s="16" t="s">
        <v>50</v>
      </c>
      <c r="AU1" s="15" t="s">
        <v>51</v>
      </c>
      <c r="AV1" s="18" t="s">
        <v>52</v>
      </c>
      <c r="AW1" s="16" t="s">
        <v>53</v>
      </c>
      <c r="AX1" s="15" t="s">
        <v>54</v>
      </c>
      <c r="AY1" s="18" t="s">
        <v>71</v>
      </c>
      <c r="AZ1" s="16" t="s">
        <v>72</v>
      </c>
      <c r="BA1" s="15" t="s">
        <v>73</v>
      </c>
      <c r="BB1" s="15" t="s">
        <v>35</v>
      </c>
      <c r="BC1" s="19" t="s">
        <v>55</v>
      </c>
      <c r="BD1" s="20" t="s">
        <v>61</v>
      </c>
      <c r="BE1" s="21" t="s">
        <v>56</v>
      </c>
      <c r="BF1" s="20" t="s">
        <v>57</v>
      </c>
      <c r="BG1" s="22" t="s">
        <v>36</v>
      </c>
      <c r="BH1" s="20" t="s">
        <v>37</v>
      </c>
      <c r="BI1" s="20" t="s">
        <v>64</v>
      </c>
      <c r="BJ1" s="4" t="s">
        <v>58</v>
      </c>
      <c r="BK1" s="12" t="s">
        <v>60</v>
      </c>
      <c r="BL1" s="15" t="s">
        <v>59</v>
      </c>
      <c r="BM1" s="15" t="s">
        <v>38</v>
      </c>
      <c r="BN1" s="15" t="s">
        <v>39</v>
      </c>
      <c r="BO1" s="26" t="s">
        <v>45</v>
      </c>
      <c r="BP1" s="27" t="s">
        <v>42</v>
      </c>
      <c r="BQ1" s="27" t="s">
        <v>43</v>
      </c>
      <c r="BR1" s="27" t="s">
        <v>44</v>
      </c>
    </row>
    <row r="2" spans="1:70" s="50" customFormat="1" ht="15">
      <c r="A2" s="23">
        <v>1</v>
      </c>
      <c r="B2" s="31"/>
      <c r="C2" s="31"/>
      <c r="D2" s="31"/>
      <c r="E2" s="31"/>
      <c r="F2" s="31" t="s">
        <v>7</v>
      </c>
      <c r="G2" s="32"/>
      <c r="H2" s="32" t="s">
        <v>82</v>
      </c>
      <c r="I2" s="32" t="s">
        <v>76</v>
      </c>
      <c r="J2" s="32" t="s">
        <v>79</v>
      </c>
      <c r="K2" s="33" t="s">
        <v>77</v>
      </c>
      <c r="L2" s="32" t="s">
        <v>78</v>
      </c>
      <c r="M2" s="32">
        <v>4</v>
      </c>
      <c r="N2" s="31"/>
      <c r="O2" s="34" t="s">
        <v>83</v>
      </c>
      <c r="P2" s="35"/>
      <c r="Q2" s="32" t="s">
        <v>80</v>
      </c>
      <c r="R2" s="36"/>
      <c r="S2" s="37">
        <v>3.52</v>
      </c>
      <c r="T2" s="31" t="s">
        <v>4</v>
      </c>
      <c r="U2" s="31" t="s">
        <v>75</v>
      </c>
      <c r="V2" s="38"/>
      <c r="W2" s="38"/>
      <c r="X2" s="38"/>
      <c r="Y2" s="38">
        <v>73</v>
      </c>
      <c r="Z2" s="38">
        <v>48</v>
      </c>
      <c r="AA2" s="38">
        <v>20</v>
      </c>
      <c r="AB2" s="39"/>
      <c r="AC2" s="40">
        <v>8</v>
      </c>
      <c r="AD2" s="41">
        <f>IF(Y2="","",Y2*Z2*AA2/1000000)</f>
        <v>7.0080000000000003E-2</v>
      </c>
      <c r="AE2" s="39">
        <v>63</v>
      </c>
      <c r="AF2" s="42">
        <f>IF(AC2="","",AE2/AD2*AC2)</f>
        <v>7191.7808219178078</v>
      </c>
      <c r="AG2" s="43">
        <v>3800</v>
      </c>
      <c r="AH2" s="44">
        <f>IF(ISERROR(AG2/AF2),"",AG2/AF2)</f>
        <v>0.5283809523809524</v>
      </c>
      <c r="AI2" s="31" t="s">
        <v>81</v>
      </c>
      <c r="AJ2" s="45">
        <v>0.38300000000000001</v>
      </c>
      <c r="AK2" s="44">
        <f>IF(ISERROR(BE2*AJ2),"",BE2*AJ2)</f>
        <v>1.52434</v>
      </c>
      <c r="AL2" s="44">
        <f>IF(ISERROR(S2+AH2+AK2),"",S2+AH2+AK2)</f>
        <v>5.5727209523809531</v>
      </c>
      <c r="AM2" s="46">
        <v>0</v>
      </c>
      <c r="AN2" s="44">
        <f t="shared" ref="AN2" si="0">IF(ISERROR(BE2*AM2),"",BE2*AM2)</f>
        <v>0</v>
      </c>
      <c r="AO2" s="46">
        <v>0</v>
      </c>
      <c r="AP2" s="44">
        <f>IF(ISERROR(BE2*AO2),"",BE2*AO2)</f>
        <v>0</v>
      </c>
      <c r="AQ2" s="46">
        <v>0</v>
      </c>
      <c r="AR2" s="44">
        <f>IF(ISERROR(BE2*AQ2),"",BE2*AQ2)</f>
        <v>0</v>
      </c>
      <c r="AS2" s="47"/>
      <c r="AT2" s="46">
        <v>0</v>
      </c>
      <c r="AU2" s="44">
        <f>IF(ISERROR(BE2*AT2),"",BE2*AT2)</f>
        <v>0</v>
      </c>
      <c r="AV2" s="47"/>
      <c r="AW2" s="46">
        <v>0.02</v>
      </c>
      <c r="AX2" s="44">
        <f>IF(ISERROR(BE2*AW2),"",BE2*AW2)</f>
        <v>7.9600000000000004E-2</v>
      </c>
      <c r="AY2" s="47"/>
      <c r="AZ2" s="46">
        <v>0</v>
      </c>
      <c r="BA2" s="44">
        <f>IF(ISERROR(BE2*AZ2),"",BE2*AZ2)</f>
        <v>0</v>
      </c>
      <c r="BB2" s="44">
        <f>IF(ISERROR(AN2++AP2+AR2+AU2+AX2+BA2),"",AN2++AP2+AR2+AU2+AX2+BA2)</f>
        <v>7.9600000000000004E-2</v>
      </c>
      <c r="BC2" s="44">
        <f>IF(ISERROR(S2+BB2),"",S2+BB2)</f>
        <v>3.5996000000000001</v>
      </c>
      <c r="BD2" s="24">
        <f t="shared" ref="BD2" si="1">IF(ISERROR((BE2-BC2)/BE2),"",(BE2-BC2)/BE2)</f>
        <v>9.557788944723615E-2</v>
      </c>
      <c r="BE2" s="47">
        <v>3.98</v>
      </c>
      <c r="BF2" s="44">
        <f>IF(ISERROR(AH2+AK2+BE2),"",AH2+AK2+BE2)</f>
        <v>6.0327209523809522</v>
      </c>
      <c r="BG2" s="47">
        <v>15</v>
      </c>
      <c r="BH2" s="24">
        <f>IF(ISERROR((BG2-BE2)/BG2),"",(BG2-BE2)/BG2)</f>
        <v>0.73466666666666669</v>
      </c>
      <c r="BI2" s="24">
        <f>IF(ISERROR((BG2-BF2)/BG2),"",(BG2-BF2)/BG2)</f>
        <v>0.59781860317460322</v>
      </c>
      <c r="BJ2" s="48"/>
      <c r="BK2" s="39"/>
      <c r="BL2" s="49">
        <f>IF(ISERROR(BJ2*BK2),"",BJ2*BK2)</f>
        <v>0</v>
      </c>
      <c r="BM2" s="44">
        <f>IF(ISERROR(BC2*BL2),"",BC2*BL2)</f>
        <v>0</v>
      </c>
      <c r="BN2" s="44">
        <f>IF(ISERROR(BE2*BL2),"",BE2*BL2)</f>
        <v>0</v>
      </c>
      <c r="BO2" s="31"/>
      <c r="BP2" s="50" t="s">
        <v>6</v>
      </c>
      <c r="BQ2" s="50" t="s">
        <v>3</v>
      </c>
      <c r="BR2" s="50" t="s">
        <v>5</v>
      </c>
    </row>
    <row r="3" spans="1:70" ht="15">
      <c r="BD3" s="3"/>
      <c r="BG3" s="1"/>
      <c r="BH3" s="1"/>
      <c r="BI3" s="3"/>
      <c r="BJ3" s="2"/>
      <c r="BL3" s="2"/>
    </row>
    <row r="4" spans="1:70" ht="15"/>
    <row r="5" spans="1:70" ht="15"/>
    <row r="6" spans="1:70" ht="15"/>
    <row r="7" spans="1:70" ht="15"/>
    <row r="8" spans="1:70" ht="15"/>
    <row r="9" spans="1:70" ht="15"/>
    <row r="10" spans="1:70" ht="15"/>
    <row r="11" spans="1:70" ht="15"/>
    <row r="12" spans="1:70" ht="15"/>
    <row r="13" spans="1:70" ht="15"/>
    <row r="14" spans="1:70" ht="15"/>
    <row r="15" spans="1:70" ht="15"/>
    <row r="16" spans="1:70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2026-06-18T08:21:18Z</dcterms:modified>
</cp:coreProperties>
</file>