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CNH6">#REF!</definedName>
    <definedName name="____CNH6">#REF!</definedName>
    <definedName name="___CNH6">#REF!</definedName>
    <definedName name="__CNH6">#REF!</definedName>
    <definedName name="_20130825">#REF!</definedName>
    <definedName name="_63B28">#REF!</definedName>
    <definedName name="_63B29">#REF!</definedName>
    <definedName name="_CNH6">#REF!</definedName>
    <definedName name="a">[2]Flow!$AB$27:$AB$28,[2]Flow!$AB$39:$AB$43,[2]Flow!$AB$64:$AB$65,[2]Flow!$AB$93:$AB$94,[2]Flow!$AB$103:$AB$105,[2]Flow!$AB$116:$AB$117</definedName>
    <definedName name="AA">#REF!</definedName>
    <definedName name="AAA">'[3]drop down box reference'!$A$42:$A$47</definedName>
    <definedName name="AAAAAA">OFFSET(#REF!,0,0,COUNTA(#REF!),COUNTA(#REF!))</definedName>
    <definedName name="ACC">#REF!</definedName>
    <definedName name="Action">'[4]Field Options'!$A$10:$A$14</definedName>
    <definedName name="AD">'[5]other data'!$T$2:$T$5</definedName>
    <definedName name="ADUL">#REF!</definedName>
    <definedName name="APL">#REF!</definedName>
    <definedName name="Apparel">#REF!</definedName>
    <definedName name="ART">#REF!</definedName>
    <definedName name="AssortedSKU_Range">[6]Mapping!$J$2:$J$3</definedName>
    <definedName name="BASI">#REF!</definedName>
    <definedName name="BATH">#REF!</definedName>
    <definedName name="BLK">#REF!</definedName>
    <definedName name="Brand">[7]Sheet2!$B$1:$B$3</definedName>
    <definedName name="brands">'[5]other data'!$K$2:$K$48</definedName>
    <definedName name="BrandStrategy">[8]lists!$D$19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OFFSET([9]Resource!$V$6,0,0,COUNTIF([9]Resource!$V$6:$V$46,"&gt;"""),1)</definedName>
    <definedName name="categoryfinal">'[10]Import Quote Sheet'!$A$90:$A$190</definedName>
    <definedName name="chargeback">'[5]other data'!$B$2:$B$6</definedName>
    <definedName name="color">[8]lists!$S$44:$S$56</definedName>
    <definedName name="colour">[11]Sheet1!$EH$2:$EH$3</definedName>
    <definedName name="Comm">[8]lists!$C$19:$C$20</definedName>
    <definedName name="components">[8]lists!$P$45:$P$46</definedName>
    <definedName name="COO">[8]lists!$T$2:$T$10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'[5]other data'!$I$3:$I$249</definedName>
    <definedName name="d">[12]Mapping!$AR$2:$AR$84</definedName>
    <definedName name="dad">#REF!</definedName>
    <definedName name="DATA">#REF!</definedName>
    <definedName name="DATA1">#REF!</definedName>
    <definedName name="DDL_ASRT_SEL">[13]!tblASRT_SEL[Assortment Selection]</definedName>
    <definedName name="DDL_ASRT_TYPE">[13]!tblASRT_TYPE[[Assortment Type ]]</definedName>
    <definedName name="DDL_BRND">[13]!tblBRND[Brand]</definedName>
    <definedName name="DDL_CATG_ROLE">[13]!tblCATG_ROLE[Category Role]</definedName>
    <definedName name="DDL_CF_NEW">[13]DDL!$D$2:$D$4</definedName>
    <definedName name="DDL_Custom1">[13]!tblCSTM1[Custom Field 1]</definedName>
    <definedName name="DDL_Custom2">[13]!tblCSTM2[Custom Field 2]</definedName>
    <definedName name="DDL_Custom3">[13]!tblCSTM3[Custom Field 3]</definedName>
    <definedName name="DDL_Custom4">[13]!tblCSTM4[Custom Field 4]</definedName>
    <definedName name="DDL_Custom5">[13]!tblCSTM5[Custom Field 5]</definedName>
    <definedName name="DDL_Custom6">[13]!tblCSTM6[Custom Field 6]</definedName>
    <definedName name="DDL_FASH_INTNT">[13]!tblFASH_INTNT[Fashion Intent]</definedName>
    <definedName name="DDL_FCTY_N">[13]!tblFCTY[FCTY_N]</definedName>
    <definedName name="DDL_MDSE_TYPE_N">[13]!tblMDSE_TYPE[MDSE_TYPE_N]</definedName>
    <definedName name="DDL_POEX">[13]!tblPOEX[POEX_N]</definedName>
    <definedName name="DDL_RANK">[13]!tblRANK[Ranking]</definedName>
    <definedName name="DDL_SHIP_PNT">[13]!tblSHIP_PNT[SHIP_PNT_N]</definedName>
    <definedName name="DDL_SLHT_N">[13]!tblSLHT[Silhouette]</definedName>
    <definedName name="DDL_SPCE_DEST">[13]!tblSPCE_DEST[Space Designation]</definedName>
    <definedName name="dealPricing_Range">[6]Mapping!$BD$2:$BD$3</definedName>
    <definedName name="Department">[8]lists!$K$2:$K$56</definedName>
    <definedName name="Description1_Range">[6]Mapping!$AQ$2:$AQ$72</definedName>
    <definedName name="Description2_Range">[6]Mapping!$AR$2:$AR$84</definedName>
    <definedName name="designertype">[8]lists!$U$7:$U$9</definedName>
    <definedName name="DesignStrat">[14]Info!$F$3:$F$5</definedName>
    <definedName name="diffgrp">'[5]diff group head'!$A$2:$A$47</definedName>
    <definedName name="DIFFS">'[5]other data'!$AF$2:$AF$13</definedName>
    <definedName name="dimensions">'[15]drop down box reference'!$A$42:$A$47</definedName>
    <definedName name="dimensions2">'[16]drop down box reference'!$A$38:$A$42</definedName>
    <definedName name="Embroidery">#REF!</definedName>
    <definedName name="Event_Name">[17]Customize!$F$3</definedName>
    <definedName name="Exchange_Rate">[18]Costs!$J$11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[8]lists!$O$41:$O$47</definedName>
    <definedName name="finalports">'[10]Import Quote Sheet'!$B$90:$B$123</definedName>
    <definedName name="FINISH">[19]PORTS!$F$3:$F$8</definedName>
    <definedName name="fiscalweeks">'[20]Transit Calendar'!$H$2:$H$254</definedName>
    <definedName name="foam">[11]Sheet1!$EC$2:$EC$3</definedName>
    <definedName name="Forecast">OFFSET(#REF!,0,0,COUNTA(#REF!),COUNTA(#REF!))</definedName>
    <definedName name="freight">'[5]other data'!$AC$3:$AC$14</definedName>
    <definedName name="Freight_Type">[9]Resource!$C$5:$C$7</definedName>
    <definedName name="FUR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HANGER">[5]hangers!$B$3:$B$42</definedName>
    <definedName name="hanger2">[5]hangers!$G$3:$G$42</definedName>
    <definedName name="INCOTERMS">[19]PORTS!$A$3:$A$5</definedName>
    <definedName name="INK">[8]lists!$O$50:$O$56</definedName>
    <definedName name="KD">[11]Sheet1!$DS$2:$DS$2</definedName>
    <definedName name="LGT">#REF!</definedName>
    <definedName name="LicensedProduct_Range">[6]Mapping!$AF$2:$AF$3</definedName>
    <definedName name="Location">#REF!</definedName>
    <definedName name="Locations">[21]BLANK!#REF!</definedName>
    <definedName name="loctype">'[5]other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[9]Resource!$C$32:$C$33</definedName>
    <definedName name="M">[11]Sheet1!$EA$2:$EA$3</definedName>
    <definedName name="Materials_Trim">#REF!</definedName>
    <definedName name="MerchManagers">[8]lists!$A$2:$A$30</definedName>
    <definedName name="Multichannel">[9]Resource!$A$67:$A$69</definedName>
    <definedName name="newstr">'[22]Store Ranking Used 09'!$A$276:$C$303</definedName>
    <definedName name="ORDERTYPE">'[5]other data'!$AN$2:$AN$6</definedName>
    <definedName name="OTB">'[5]other data'!$R$2:$R$14</definedName>
    <definedName name="Other_Category">OFFSET([9]Resource!$X$6,0,0,COUNTIF([9]Resource!$X$6:$X$46,"&gt;"""),1)</definedName>
    <definedName name="Other_Retail_Channels">OFFSET([9]Resource!$Y$6,0,0,COUNTIF([9]Resource!$Y$6:$Y$46,"&gt;"""),1)</definedName>
    <definedName name="Other_VI_Calculations">[9]Resource!$J$63:$K$95</definedName>
    <definedName name="PACK">[11]Sheet1!$EE$2:$EE$3</definedName>
    <definedName name="Payment_Type">[9]Resource!$A$23:$A$25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kgDesigner">[8]lists!$B$24:$B$26</definedName>
    <definedName name="PckgType">[8]lists!$O$2:$O$14</definedName>
    <definedName name="PET">#REF!</definedName>
    <definedName name="PETB">#REF!</definedName>
    <definedName name="PHOTO">[8]lists!$P$10:$P$16</definedName>
    <definedName name="PkgFormat">[14]Info!$E$2:$E$49</definedName>
    <definedName name="PL">[23]PORTS!$E$3:$E$4</definedName>
    <definedName name="Placement">[8]lists!$O$20:$O$38</definedName>
    <definedName name="po_type">'[5]other data'!$AU$2:$AU$11</definedName>
    <definedName name="PORT">[19]PORTS!$B$3:$B$28</definedName>
    <definedName name="PORT_IFF">[24]a!$A$10:$B$35</definedName>
    <definedName name="Port_of_Export">[17]Freight!$A$5:$A$101</definedName>
    <definedName name="POtype">#REF!</definedName>
    <definedName name="Preticketed_Range">[6]Mapping!$H$2:$H$3</definedName>
    <definedName name="ProdDesigner">[8]lists!$B$31:$B$33</definedName>
    <definedName name="Product_Destination">[9]Resource!$A$51:$A$53</definedName>
    <definedName name="ProductDevManagers">[8]lists!$B$2:$B$12</definedName>
    <definedName name="ProjectType">[8]lists!$J$15:$J$21</definedName>
    <definedName name="QA">[8]lists!$C$24:$C$27</definedName>
    <definedName name="QSFOB">[25]Q1!$C$38</definedName>
    <definedName name="Qtr">[8]lists!$H$2:$H$5</definedName>
    <definedName name="rawmat">[8]lists!$P$28:$P$42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ngMDSE_TYPE">[13]!tblMDSE_TYPE[#Data]</definedName>
    <definedName name="rngPOEX">[13]!tblPOEX[[POEX_N]:[POEX_NR]]</definedName>
    <definedName name="runnum">'[5]other data'!$BI$2:$BI$18</definedName>
    <definedName name="scalenum">'[5]other data'!$BG$2:$BG$18</definedName>
    <definedName name="seasons">[8]lists!$S$2:$S$8</definedName>
    <definedName name="SellUnits_Range">[6]Mapping!$D$2:$D$53</definedName>
    <definedName name="SHET">#REF!</definedName>
    <definedName name="ShipType">[26]Lists!$F$2:$F$4</definedName>
    <definedName name="size1">#REF!</definedName>
    <definedName name="size1a">#REF!</definedName>
    <definedName name="Sketch_Fit_Notes">#REF!</definedName>
    <definedName name="SKUType">[27]Lists!$N$2:$N$5</definedName>
    <definedName name="Sourcing">[8]lists!$D$24:$D$35</definedName>
    <definedName name="SpecDesigner">[8]lists!$C$31</definedName>
    <definedName name="SPECIAL">[5]comments!$B$3:$B$54</definedName>
    <definedName name="Squeaks">[8]lists!$R$2:$R$19</definedName>
    <definedName name="ssn_code">'[5]other data'!$AQ$2:$AQ$110</definedName>
    <definedName name="ssn_phase">'[5]other data'!$AS$2:$AS$83</definedName>
    <definedName name="styleguide">[8]lists!$S$17:$S$40</definedName>
    <definedName name="Sub_Category">OFFSET([9]Resource!$W$6,0,0,COUNTIF([9]Resource!$W$6:$W$46,"&gt;"""),1)</definedName>
    <definedName name="substrate">[8]lists!$P$50:$P$51</definedName>
    <definedName name="suggestedMessage_Range">[6]Mapping!$BF$2:$BF$3</definedName>
    <definedName name="SUPPLIER">'[5]vendor info'!$A$4:$A$400</definedName>
    <definedName name="Target.com_Prep_Codes">[9]Resource!$A$76:$A$102</definedName>
    <definedName name="Target_Owned_Brand">[9]Resource!$A$14:$A$16</definedName>
    <definedName name="TBJ">'[5]other data'!$AK$2:$AK$10</definedName>
    <definedName name="TERMS">'[5]other data'!$P$2:$P$7</definedName>
    <definedName name="Terms_Agreement">[9]Resource!$C$51:$C$53</definedName>
    <definedName name="TEST">#REF!</definedName>
    <definedName name="TICKET">[5]tickets!$B$3:$B$27</definedName>
    <definedName name="ticket2">[5]tickets!$G$3:$G$27</definedName>
    <definedName name="TOEQueryItem">OFFSET('[28]OE-Query'!$C$1,0,0,COUNTA('[28]OE-Query'!$C$1:$C$65536),1)</definedName>
    <definedName name="TOEQueryOrder">OFFSET('[28]OE-Query'!$F$1,0,0,COUNTA('[28]OE-Query'!$F$1:$F$65536),1)</definedName>
    <definedName name="TOEQueryQty">OFFSET('[28]OE-Query'!$D$1,0,0,COUNTA('[28]OE-Query'!$D$1:$D$65536),1)</definedName>
    <definedName name="TransitCalendar">'[20]Transit Calendar'!$A$1:$Q$501</definedName>
    <definedName name="TransitOTBWeeks">'[20]Transit Calendar'!$H$1:$H$468</definedName>
    <definedName name="trenddirection">[8]lists!$U$12:$U$14</definedName>
    <definedName name="TSS_Vendor">[9]Resource!$A$59:$A$61</definedName>
    <definedName name="UDA3A">'[5]other data'!$AY$2:$AY$4</definedName>
    <definedName name="UDA3B">'[5]other data'!$AZ$2:$AZ$6</definedName>
    <definedName name="UNIT">[11]Sheet1!$EF$2:$EF$3</definedName>
    <definedName name="United_States">[17]Freight!$A$109:$A$181</definedName>
    <definedName name="Unsaleable_Financial">[9]Resource!$E$6:$E$8</definedName>
    <definedName name="Unsaleable_Physical">[9]Resource!$E$32:$E$35</definedName>
    <definedName name="upc">'[5]other data'!$AH$2:$AH$10</definedName>
    <definedName name="UPC1A">'[5]other data'!$BD$2:$BD$5</definedName>
    <definedName name="UPC2A">'[5]other data'!$BF$2:$BF$5</definedName>
    <definedName name="ValidTypes">#REF!</definedName>
    <definedName name="valuevx">42.314159</definedName>
    <definedName name="vednorn">[29]Dong!$A:$DC</definedName>
    <definedName name="VI_Calculation_Type">[9]Resource!$A$41:$A$44</definedName>
    <definedName name="VI_Category">[9]Resource!$J$8:$J$9</definedName>
    <definedName name="WAREHOUSE">'[5]other data'!$BL$2:$BL$24</definedName>
    <definedName name="weekly">#REF!</definedName>
    <definedName name="WIN">#REF!</definedName>
    <definedName name="wood">[11]Sheet1!$EG$2:$EG$3</definedName>
    <definedName name="Year">#REF!</definedName>
    <definedName name="YES_NO">[19]PORTS!$E$3:$E$4</definedName>
    <definedName name="YesNo">'[4]Field Options'!$B$10:$B$11</definedName>
    <definedName name="YNE">'[5]other data'!$BB$2:$BB$5</definedName>
    <definedName name="YNES">'[5]other data'!$BR$2:$BR$6</definedName>
    <definedName name="YorN">[27]Lists!$AC$2:$AC$3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[30]Mapping!$D$2:$D$53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3" i="1" l="1"/>
  <c r="BD3" i="1"/>
  <c r="AW3" i="1"/>
  <c r="AT3" i="1"/>
  <c r="AR3" i="1"/>
  <c r="AP3" i="1"/>
  <c r="AN3" i="1"/>
  <c r="AJ3" i="1"/>
  <c r="AI3" i="1"/>
  <c r="AA3" i="1"/>
  <c r="Z3" i="1"/>
  <c r="Y3" i="1"/>
  <c r="U3" i="1"/>
  <c r="BG2" i="1"/>
  <c r="BD2" i="1"/>
  <c r="AW2" i="1"/>
  <c r="AT2" i="1"/>
  <c r="AR2" i="1"/>
  <c r="AP2" i="1"/>
  <c r="AN2" i="1"/>
  <c r="AD2" i="1"/>
  <c r="AF2" i="1" s="1"/>
  <c r="AH2" i="1" s="1"/>
  <c r="V2" i="1"/>
  <c r="V3" i="1" s="1"/>
  <c r="U2" i="1"/>
  <c r="W2" i="1" l="1"/>
  <c r="AK2" i="1"/>
  <c r="AL2" i="1" s="1"/>
  <c r="AD3" i="1"/>
  <c r="AF3" i="1" s="1"/>
  <c r="AH3" i="1" s="1"/>
  <c r="W3" i="1"/>
  <c r="AK3" i="1"/>
  <c r="AX2" i="1"/>
  <c r="AY2" i="1" s="1"/>
  <c r="AZ2" i="1" s="1"/>
  <c r="BF2" i="1" s="1"/>
  <c r="AX3" i="1"/>
  <c r="AL3" i="1" l="1"/>
  <c r="AY3" i="1"/>
  <c r="AZ3" i="1" s="1"/>
  <c r="BF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<sst xmlns="http://schemas.openxmlformats.org/spreadsheetml/2006/main" count="80" uniqueCount="73">
  <si>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</si>
  <si>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</si>
  <si>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</si>
  <si>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</si>
  <si>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</si>
  <si>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</si>
  <si>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</si>
  <si>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</si>
  <si>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</si>
  <si>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</si>
  <si>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</si>
  <si>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</si>
  <si>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</si>
  <si>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</si>
  <si>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</si>
  <si>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</si>
  <si>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</si>
  <si>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</si>
  <si>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</si>
  <si>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</si>
  <si>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</si>
  <si>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</si>
  <si>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</si>
  <si>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</si>
  <si>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</si>
  <si>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</si>
  <si>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</si>
  <si>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</si>
  <si>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</si>
  <si>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</si>
  <si>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</si>
  <si>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</si>
  <si>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</si>
  <si>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</si>
  <si>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</si>
  <si>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</si>
  <si>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</si>
  <si>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</si>
  <si>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</si>
  <si>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</si>
  <si>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</si>
  <si>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</si>
  <si>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</si>
  <si>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</si>
  <si>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</si>
  <si>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</si>
  <si>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</si>
  <si>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</si>
  <si>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</si>
  <si>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</si>
  <si>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</si>
  <si>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</si>
  <si>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</si>
  <si>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</si>
  <si>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</si>
  <si>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</si>
  <si>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</si>
  <si>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</si>
  <si>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</si>
  <si>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PET ACCESSORIES</t>
    <phoneticPr fontId="2" type="noConversion"/>
  </si>
  <si>
    <t>100% polyester Poo Bag Dispenser with one roll of 65% recycled HDPE bag</t>
  </si>
  <si>
    <t>Poo Bag Dispenser with one roll of 65% recycled HDPE bag</t>
  </si>
  <si>
    <t>100% polyster oxford &amp; HDPE</t>
  </si>
  <si>
    <t>O/S</t>
  </si>
  <si>
    <t>Grey</t>
  </si>
  <si>
    <t>PFE66WB6607</t>
  </si>
  <si>
    <t>Piece</t>
    <phoneticPr fontId="2" type="noConversion"/>
  </si>
  <si>
    <t>Normal</t>
  </si>
  <si>
    <t>6307.90.9891</t>
  </si>
  <si>
    <t>PET ACCESSORIES</t>
    <phoneticPr fontId="2" type="noConversion"/>
  </si>
  <si>
    <t>Purple</t>
  </si>
  <si>
    <t>PFE66WB6608</t>
  </si>
  <si>
    <t>Piece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</si>
</sst>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_ 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 Unicode MS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5" fillId="0" borderId="0"/>
    <xf numFmtId="0" fontId="8" fillId="0" borderId="0">
      <alignment vertical="center"/>
    </xf>
    <xf numFmtId="0" fontId="5" fillId="0" borderId="0"/>
    <xf numFmtId="180" fontId="1" fillId="0" borderId="0" applyFont="0" applyFill="0" applyBorder="0" applyAlignment="0" applyProtection="0"/>
    <xf numFmtId="181" fontId="9" fillId="0" borderId="0">
      <alignment vertical="center"/>
    </xf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7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6" borderId="1" xfId="2" applyNumberFormat="1" applyFont="1" applyFill="1" applyBorder="1" applyAlignment="1">
      <alignment wrapText="1"/>
    </xf>
    <xf numFmtId="177" fontId="6" fillId="4" borderId="1" xfId="2" applyNumberFormat="1" applyFont="1" applyFill="1" applyBorder="1" applyAlignment="1">
      <alignment wrapText="1"/>
    </xf>
    <xf numFmtId="10" fontId="6" fillId="4" borderId="1" xfId="2" applyNumberFormat="1" applyFont="1" applyFill="1" applyBorder="1" applyAlignment="1">
      <alignment wrapText="1"/>
    </xf>
    <xf numFmtId="177" fontId="7" fillId="8" borderId="1" xfId="2" applyNumberFormat="1" applyFont="1" applyFill="1" applyBorder="1" applyAlignment="1">
      <alignment wrapText="1"/>
    </xf>
    <xf numFmtId="177" fontId="7" fillId="4" borderId="2" xfId="2" applyNumberFormat="1" applyFont="1" applyFill="1" applyBorder="1" applyAlignment="1">
      <alignment wrapText="1"/>
    </xf>
    <xf numFmtId="177" fontId="3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9" borderId="1" xfId="3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5" fillId="3" borderId="1" xfId="4" applyFont="1" applyFill="1" applyBorder="1" applyAlignment="1">
      <alignment horizontal="center" vertical="center"/>
    </xf>
    <xf numFmtId="0" fontId="5" fillId="9" borderId="1" xfId="5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10" borderId="1" xfId="6" applyNumberFormat="1" applyFont="1" applyFill="1" applyBorder="1" applyAlignment="1">
      <alignment wrapText="1"/>
    </xf>
    <xf numFmtId="179" fontId="10" fillId="9" borderId="1" xfId="7" applyNumberFormat="1" applyFont="1" applyFill="1" applyBorder="1" applyAlignment="1">
      <alignment horizontal="center" vertical="center"/>
    </xf>
    <xf numFmtId="0" fontId="5" fillId="9" borderId="1" xfId="8" applyFill="1" applyBorder="1" applyAlignment="1">
      <alignment horizontal="center" vertical="center" wrapText="1"/>
    </xf>
    <xf numFmtId="0" fontId="5" fillId="9" borderId="1" xfId="8" applyFill="1" applyBorder="1" applyAlignment="1">
      <alignment horizontal="center" vertical="center"/>
    </xf>
    <xf numFmtId="179" fontId="0" fillId="10" borderId="1" xfId="0" applyNumberFormat="1" applyFill="1" applyBorder="1" applyAlignment="1">
      <alignment wrapText="1"/>
    </xf>
    <xf numFmtId="1" fontId="0" fillId="10" borderId="1" xfId="0" applyNumberFormat="1" applyFill="1" applyBorder="1" applyAlignment="1">
      <alignment wrapText="1"/>
    </xf>
    <xf numFmtId="177" fontId="0" fillId="10" borderId="1" xfId="0" applyNumberFormat="1" applyFill="1" applyBorder="1" applyAlignment="1">
      <alignment wrapText="1"/>
    </xf>
    <xf numFmtId="177" fontId="5" fillId="9" borderId="1" xfId="3" applyNumberForma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177" fontId="0" fillId="10" borderId="3" xfId="0" applyNumberFormat="1" applyFill="1" applyBorder="1" applyAlignment="1">
      <alignment wrapText="1"/>
    </xf>
    <xf numFmtId="10" fontId="0" fillId="10" borderId="1" xfId="9" applyNumberFormat="1" applyFont="1" applyFill="1" applyBorder="1" applyAlignment="1">
      <alignment wrapText="1"/>
    </xf>
    <xf numFmtId="180" fontId="0" fillId="0" borderId="1" xfId="0" applyNumberFormat="1" applyBorder="1" applyAlignment="1">
      <alignment wrapText="1"/>
    </xf>
    <xf numFmtId="0" fontId="7" fillId="9" borderId="4" xfId="3" applyFont="1" applyFill="1" applyBorder="1" applyAlignment="1">
      <alignment horizontal="center" vertical="center" wrapText="1"/>
    </xf>
  </cellXfs>
  <cellStyles count="10">
    <cellStyle name="Currency 2" xfId="6"/>
    <cellStyle name="Normal 2" xfId="1"/>
    <cellStyle name="Normal 2 18 2" xfId="2"/>
    <cellStyle name="Normal_BBB -- Internal quote US manufacturing -- 03-15-10" xfId="3"/>
    <cellStyle name="Normal_Ocean State -- Internal quote for US mfg - 04-06-10" xfId="8"/>
    <cellStyle name="Normal_Pet Bed Prices Costco San Diego 7-23-07" xfId="5"/>
    <cellStyle name="Percent 2" xfId="9"/>
    <cellStyle name="常规" xfId="0" builtinId="0"/>
    <cellStyle name="常规 3 5" xfId="4"/>
    <cellStyle name="常规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153939</xdr:colOff>
      <xdr:row>2</xdr:row>
      <xdr:rowOff>416919</xdr:rowOff>
    </xdr:from>
    <xdr:to>
      <xdr:col>1</xdr:col>
      <xdr:colOff>420653</xdr:colOff>
      <xdr:row>2</xdr:row>
      <xdr:rowOff>836041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92977C39-942A-4C34-8C5F-EDD9E150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214" y="3760194"/>
          <a:ext cx="266714" cy="419122"/>
        </a:xfrm>
        <a:prstGeom prst="rect">
          <a:avLst/>
        </a:prstGeom>
      </xdr:spPr>
    </xdr:pic>
    <xdr:clientData/>
  </xdr:twoCellAnchor>
  <xdr:twoCellAnchor editAs="oneCell">
    <xdr:from>
      <xdr:col>0</xdr:col>
      <xdr:colOff>699142</xdr:colOff>
      <xdr:row>1</xdr:row>
      <xdr:rowOff>553586</xdr:rowOff>
    </xdr:from>
    <xdr:to>
      <xdr:col>2</xdr:col>
      <xdr:colOff>1700</xdr:colOff>
      <xdr:row>1</xdr:row>
      <xdr:rowOff>1291102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A55C4038-F97D-4981-A8D1-71BB877F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92" y="1791836"/>
          <a:ext cx="474133" cy="737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PFE%20Wate%20Bag%20Commitment%20Sheet%200601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074529/AppData/Roaming/Microsoft/Excel/C4%20Inline%20Dog%20Accessories-2017-C4-E7430-Wuxi-6-4e_1_4.13%20(version%201).xlsb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becca.keller/Local%20Settings/Temporary%20Internet%20Files/OLK16/Bone%20box%20Beds%20Bedding%20Specs%209%2019%2011%20RR24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bois/Local%20Settings/Temporary%20Internet%20Files/Content.Outlook/PNCNS6Q8/Apparel%20Specs%20template%207.12.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e%20Operations/BP&amp;N/Events/HOME/Domestics/D60%20Collection%20Bedding/2012%20Fall%20Set/C6/Models/C6%20Fast%20Track%20MPS%20Model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ny.li/AppData/Local/Microsoft/Windows/Temporary%20Internet%20Files/Content.Outlook/E80FBVFW/SP%2020%20Sonoma%20-%20JLA%20(Hillcrest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960382E\Martha%20Stewart%20SP2014%20--7-9-13%20(2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et1/Desktop/Quote%20Template%20v1.3%20-%20Non%20Food%20(Q2018080002%20PAH%202%20AUG%202018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756CA64\TARGET%20QUOTE%20SHEET%20FORMA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user\josh.foster\Petco\Petco%20Repor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helle\Seating%2007.04\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.yan/AppData/Local/Microsoft/Windows/Temporary%20Internet%20Files/Content.Outlook/2CHSQFJT/Sonya%20Constable/Category%20Releases/Reset%20Planning%20Form%20-%20SKU%20Import%20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uemin/Local%20Settings/Temporary%20Internet%20Files/Content.Outlook/LRL72ZK8/C6%202012-fast%20track%20MP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2026050报价"/>
    </sheetNames>
    <sheetDataSet>
      <sheetData sheetId="0"/>
      <sheetData sheetId="1"/>
      <sheetData sheetId="2"/>
      <sheetData sheetId="3"/>
      <sheetData sheetId="4">
        <row r="5">
          <cell r="M5">
            <v>1.46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CS stock list(ET)-081030"/>
    </sheetNames>
    <sheetDataSet>
      <sheetData sheetId="0">
        <row r="2">
          <cell r="DS2" t="str">
            <v>KD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317-TOP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  <sheetName val="Mapping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Apparel"/>
      <sheetName val="Packaging"/>
      <sheetName val="drop down box reference"/>
      <sheetName val="Info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  <sheetName val="Costs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E3" t="str">
            <v>YES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E4" t="str">
            <v>NO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/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/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/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/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/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/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/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/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/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/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/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/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/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/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/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/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/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/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/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/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/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/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/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/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/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/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/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/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/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/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/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/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/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/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/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/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/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/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/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/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/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/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/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/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/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/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/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/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"/>
      <sheetName val="JLA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V6" t="str">
            <v>Please Select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V7" t="str">
            <v>Category 1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V8" t="str">
            <v>Category 2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V9" t="str">
            <v>Category 3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V10" t="str">
            <v>Category 4</v>
          </cell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V11" t="str">
            <v>Category 5</v>
          </cell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V12" t="str">
            <v>Category 6</v>
          </cell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V13" t="str">
            <v>Category 7</v>
          </cell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V14" t="str">
            <v>Category 8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V15" t="str">
            <v>Category 9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V16" t="str">
            <v>Category 10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V18" t="e">
            <v>#REF!</v>
          </cell>
          <cell r="W18" t="e">
            <v>#REF!</v>
          </cell>
          <cell r="X18" t="e">
            <v>#REF!</v>
          </cell>
          <cell r="Y18" t="e">
            <v>#REF!</v>
          </cell>
        </row>
        <row r="19"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</row>
        <row r="20">
          <cell r="V20" t="e">
            <v>#REF!</v>
          </cell>
          <cell r="W20" t="e">
            <v>#REF!</v>
          </cell>
          <cell r="X20" t="e">
            <v>#REF!</v>
          </cell>
          <cell r="Y20" t="e">
            <v>#REF!</v>
          </cell>
        </row>
        <row r="21">
          <cell r="V21" t="e">
            <v>#REF!</v>
          </cell>
          <cell r="W21" t="e">
            <v>#REF!</v>
          </cell>
          <cell r="X21" t="e">
            <v>#REF!</v>
          </cell>
          <cell r="Y21" t="e">
            <v>#REF!</v>
          </cell>
        </row>
        <row r="22"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</row>
        <row r="27"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</row>
        <row r="28">
          <cell r="V28" t="e">
            <v>#REF!</v>
          </cell>
          <cell r="W28" t="e">
            <v>#REF!</v>
          </cell>
          <cell r="X28" t="e">
            <v>#REF!</v>
          </cell>
          <cell r="Y28" t="e">
            <v>#REF!</v>
          </cell>
        </row>
        <row r="29"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</row>
        <row r="30">
          <cell r="V30" t="e">
            <v>#REF!</v>
          </cell>
          <cell r="W30" t="e">
            <v>#REF!</v>
          </cell>
          <cell r="X30" t="e">
            <v>#REF!</v>
          </cell>
          <cell r="Y30" t="e">
            <v>#REF!</v>
          </cell>
        </row>
        <row r="31"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V35" t="e">
            <v>#REF!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V36" t="e">
            <v>#REF!</v>
          </cell>
          <cell r="W36" t="e">
            <v>#REF!</v>
          </cell>
          <cell r="X36" t="e">
            <v>#REF!</v>
          </cell>
          <cell r="Y36" t="e">
            <v>#REF!</v>
          </cell>
        </row>
        <row r="37"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</row>
        <row r="38">
          <cell r="V38" t="e">
            <v>#REF!</v>
          </cell>
          <cell r="W38" t="e">
            <v>#REF!</v>
          </cell>
          <cell r="X38" t="e">
            <v>#REF!</v>
          </cell>
          <cell r="Y38" t="e">
            <v>#REF!</v>
          </cell>
        </row>
        <row r="39">
          <cell r="V39" t="e">
            <v>#REF!</v>
          </cell>
          <cell r="W39" t="e">
            <v>#REF!</v>
          </cell>
          <cell r="X39" t="e">
            <v>#REF!</v>
          </cell>
          <cell r="Y39" t="e">
            <v>#REF!</v>
          </cell>
        </row>
        <row r="40"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V42" t="e">
            <v>#REF!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</row>
        <row r="45">
          <cell r="V45" t="e">
            <v>#REF!</v>
          </cell>
          <cell r="W45" t="e">
            <v>#REF!</v>
          </cell>
          <cell r="X45" t="e">
            <v>#REF!</v>
          </cell>
          <cell r="Y45" t="e">
            <v>#REF!</v>
          </cell>
        </row>
        <row r="46">
          <cell r="V46" t="e">
            <v>#REF!</v>
          </cell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3"/>
  <sheetViews>
    <sheetView tabSelected="1" zoomScale="99" zoomScaleNormal="99" workbookViewId="0">
      <selection activeCell="N2" sqref="N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8.5703125" style="2" customWidth="1"/>
    <col min="11" max="11" width="8.42578125" style="3" customWidth="1"/>
    <col min="12" max="12" width="7" style="2" customWidth="1"/>
    <col min="13" max="14" width="6.140625" style="2" customWidth="1"/>
    <col min="15" max="15" width="8.5703125" style="2" customWidth="1"/>
    <col min="16" max="16" width="16" style="2" customWidth="1"/>
    <col min="17" max="17" width="17.140625" style="2" customWidth="1"/>
    <col min="18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10" style="5" customWidth="1"/>
    <col min="32" max="32" width="9.85546875" style="8" customWidth="1"/>
    <col min="33" max="33" width="7.85546875" style="2" customWidth="1"/>
    <col min="34" max="34" width="8.85546875" style="6" customWidth="1"/>
    <col min="35" max="35" width="7.85546875" style="2" customWidth="1"/>
    <col min="36" max="36" width="8.42578125" style="10" customWidth="1"/>
    <col min="37" max="37" width="9" style="6" customWidth="1"/>
    <col min="38" max="38" width="8.42578125" style="6" customWidth="1"/>
    <col min="39" max="39" width="7.85546875" style="10" customWidth="1"/>
    <col min="40" max="40" width="5.85546875" style="6" customWidth="1"/>
    <col min="41" max="41" width="8.140625" style="10" customWidth="1"/>
    <col min="42" max="42" width="9.28515625" style="6" customWidth="1"/>
    <col min="43" max="43" width="11.5703125" style="10" customWidth="1"/>
    <col min="44" max="44" width="10.85546875" style="6" customWidth="1"/>
    <col min="45" max="45" width="9.5703125" style="10" customWidth="1"/>
    <col min="46" max="46" width="10" style="6" customWidth="1"/>
    <col min="47" max="47" width="7.5703125" style="6" customWidth="1"/>
    <col min="48" max="48" width="8.140625" style="10" customWidth="1"/>
    <col min="49" max="49" width="7.140625" style="10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6" customWidth="1"/>
    <col min="54" max="54" width="10.140625" style="6" customWidth="1"/>
    <col min="55" max="55" width="9.140625" style="2" customWidth="1"/>
    <col min="56" max="57" width="9.140625" style="2"/>
    <col min="58" max="59" width="9.140625" style="6"/>
    <col min="60" max="16384" width="9.140625" style="2"/>
  </cols>
  <sheetData>
    <row r="1" spans="1:59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30" t="s">
        <v>31</v>
      </c>
      <c r="AG1" s="13" t="s">
        <v>32</v>
      </c>
      <c r="AH1" s="31" t="s">
        <v>33</v>
      </c>
      <c r="AI1" s="13" t="s">
        <v>34</v>
      </c>
      <c r="AJ1" s="32" t="s">
        <v>35</v>
      </c>
      <c r="AK1" s="33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32" t="s">
        <v>42</v>
      </c>
      <c r="AR1" s="31" t="s">
        <v>43</v>
      </c>
      <c r="AS1" s="32" t="s">
        <v>44</v>
      </c>
      <c r="AT1" s="31" t="s">
        <v>45</v>
      </c>
      <c r="AU1" s="24" t="s">
        <v>46</v>
      </c>
      <c r="AV1" s="32" t="s">
        <v>47</v>
      </c>
      <c r="AW1" s="31" t="s">
        <v>48</v>
      </c>
      <c r="AX1" s="31" t="s">
        <v>49</v>
      </c>
      <c r="AY1" s="34" t="s">
        <v>50</v>
      </c>
      <c r="AZ1" s="35" t="s">
        <v>51</v>
      </c>
      <c r="BA1" s="36" t="s">
        <v>52</v>
      </c>
      <c r="BB1" s="37" t="s">
        <v>53</v>
      </c>
      <c r="BC1" s="38" t="s">
        <v>54</v>
      </c>
      <c r="BD1" s="35" t="s">
        <v>55</v>
      </c>
      <c r="BE1" s="13" t="s">
        <v>56</v>
      </c>
      <c r="BF1" s="31" t="s">
        <v>57</v>
      </c>
      <c r="BG1" s="31" t="s">
        <v>58</v>
      </c>
    </row>
    <row r="2" spans="1:59" ht="165.75" x14ac:dyDescent="0.25">
      <c r="A2" s="39">
        <v>1</v>
      </c>
      <c r="B2" s="40"/>
      <c r="C2" s="40"/>
      <c r="D2" s="41"/>
      <c r="E2" s="41"/>
      <c r="F2" s="41" t="s">
        <v>59</v>
      </c>
      <c r="G2" s="41"/>
      <c r="H2" s="41" t="s">
        <v>60</v>
      </c>
      <c r="I2" s="41" t="s">
        <v>61</v>
      </c>
      <c r="J2" s="41" t="s">
        <v>62</v>
      </c>
      <c r="K2" s="41" t="s">
        <v>62</v>
      </c>
      <c r="L2" s="41" t="s">
        <v>63</v>
      </c>
      <c r="M2" s="41" t="s">
        <v>64</v>
      </c>
      <c r="N2" s="40"/>
      <c r="O2" s="40"/>
      <c r="P2" s="42" t="s">
        <v>65</v>
      </c>
      <c r="Q2" s="43"/>
      <c r="R2" s="44" t="s">
        <v>66</v>
      </c>
      <c r="S2" s="45"/>
      <c r="T2" s="46"/>
      <c r="U2" s="47" t="str">
        <f>IF(ISERROR(S2/T2),"",S2/T2)</f>
        <v/>
      </c>
      <c r="V2" s="48">
        <f>'[1]2026050报价'!M5</f>
        <v>1.46</v>
      </c>
      <c r="W2" s="48">
        <f>V2</f>
        <v>1.46</v>
      </c>
      <c r="X2" s="40" t="s">
        <v>67</v>
      </c>
      <c r="Y2" s="49">
        <v>46.5</v>
      </c>
      <c r="Z2" s="49">
        <v>25</v>
      </c>
      <c r="AA2" s="50">
        <v>30.5</v>
      </c>
      <c r="AB2" s="50">
        <v>30</v>
      </c>
      <c r="AC2" s="50">
        <v>144</v>
      </c>
      <c r="AD2" s="51">
        <f>IF(Y2="","",Y2*Z2*AA2/1000000)</f>
        <v>3.5456250000000002E-2</v>
      </c>
      <c r="AE2" s="46">
        <v>56</v>
      </c>
      <c r="AF2" s="52">
        <f>IF(AC2="","",AE2/AD2*AC2)</f>
        <v>227435.21946060285</v>
      </c>
      <c r="AG2" s="40">
        <v>2600</v>
      </c>
      <c r="AH2" s="53">
        <f>IF(ISERROR(AG2/AF2),"",AG2/AF2)</f>
        <v>1.1431826636904762E-2</v>
      </c>
      <c r="AI2" s="54" t="s">
        <v>68</v>
      </c>
      <c r="AJ2" s="55">
        <v>0.245</v>
      </c>
      <c r="AK2" s="53">
        <f t="shared" ref="AK2:AK3" si="0">IF(ISERROR(V2*AJ2),"",V2*AJ2)</f>
        <v>0.35769999999999996</v>
      </c>
      <c r="AL2" s="53">
        <f t="shared" ref="AL2:AL3" si="1">IF(ISERROR(V2+AH2+AK2),"",V2+AH2+AK2)</f>
        <v>1.8291318266369045</v>
      </c>
      <c r="AM2" s="56">
        <v>0.01</v>
      </c>
      <c r="AN2" s="53">
        <f>IF(ISERROR(BA2*AM2),"",BA2*AM2)</f>
        <v>3.95E-2</v>
      </c>
      <c r="AO2" s="56">
        <v>0.04</v>
      </c>
      <c r="AP2" s="53">
        <f t="shared" ref="AP2:AP3" si="2">IF(ISERROR(BA2*AO2),"",BA2*AO2)</f>
        <v>0.158</v>
      </c>
      <c r="AQ2" s="56">
        <v>0.08</v>
      </c>
      <c r="AR2" s="53">
        <f t="shared" ref="AR2:AR3" si="3">IF(ISERROR(BA2*AQ2),"",BA2*AQ2)</f>
        <v>0.316</v>
      </c>
      <c r="AS2" s="56">
        <v>0.1</v>
      </c>
      <c r="AT2" s="53">
        <f t="shared" ref="AT2:AT3" si="4">IF(ISERROR(BA2*AS2),"",BA2*AS2)</f>
        <v>0.39500000000000002</v>
      </c>
      <c r="AU2" s="40">
        <v>0</v>
      </c>
      <c r="AV2" s="56">
        <v>0</v>
      </c>
      <c r="AW2" s="57">
        <f t="shared" ref="AW2:AW3" si="5">IF(ISERROR(BA2*AV2),"",BA2*AV2)</f>
        <v>0</v>
      </c>
      <c r="AX2" s="53">
        <f>IF(ISERROR(AN2+AP2+AR2+AT2+AW2),"",AN2+AP2+AR2+AT2+AW2)</f>
        <v>0.90850000000000009</v>
      </c>
      <c r="AY2" s="53">
        <f t="shared" ref="AY2:AY3" si="6">IF(ISERROR(AL2+AX2),"",AL2+AX2)</f>
        <v>2.7376318266369046</v>
      </c>
      <c r="AZ2" s="58">
        <f t="shared" ref="AZ2:AZ3" si="7">IF(ISERROR((BA2-AY2)/BA2),"",(BA2-AY2)/BA2)</f>
        <v>0.30692865148432796</v>
      </c>
      <c r="BA2" s="59">
        <v>3.95</v>
      </c>
      <c r="BB2" s="12"/>
      <c r="BC2" s="12"/>
      <c r="BD2" s="58" t="str">
        <f>IF(ISERROR((BC2-BA2)/BC2),"",(BC2-BA2)/BC2)</f>
        <v/>
      </c>
      <c r="BE2" s="11"/>
      <c r="BF2" s="53">
        <f t="shared" ref="BF2:BF3" si="8">IF(ISERROR(AZ2*BE2),"",AY2*BE2)</f>
        <v>0</v>
      </c>
      <c r="BG2" s="53">
        <f>IF(ISERROR(BA2*BE2),"",BA2*BE2)</f>
        <v>0</v>
      </c>
    </row>
    <row r="3" spans="1:59" ht="165.75" x14ac:dyDescent="0.25">
      <c r="A3" s="39">
        <v>2</v>
      </c>
      <c r="B3" s="40"/>
      <c r="C3" s="40"/>
      <c r="D3" s="60"/>
      <c r="E3" s="60"/>
      <c r="F3" s="60" t="s">
        <v>69</v>
      </c>
      <c r="G3" s="60"/>
      <c r="H3" s="41" t="s">
        <v>60</v>
      </c>
      <c r="I3" s="41" t="s">
        <v>61</v>
      </c>
      <c r="J3" s="41" t="s">
        <v>62</v>
      </c>
      <c r="K3" s="41" t="s">
        <v>62</v>
      </c>
      <c r="L3" s="41" t="s">
        <v>63</v>
      </c>
      <c r="M3" s="60" t="s">
        <v>70</v>
      </c>
      <c r="N3" s="40"/>
      <c r="O3" s="40"/>
      <c r="P3" s="42" t="s">
        <v>71</v>
      </c>
      <c r="Q3" s="43"/>
      <c r="R3" s="44" t="s">
        <v>72</v>
      </c>
      <c r="S3" s="45"/>
      <c r="T3" s="46"/>
      <c r="U3" s="47" t="str">
        <f t="shared" ref="U3" si="9">IF(ISERROR(S3/T3),"",S3/T3)</f>
        <v/>
      </c>
      <c r="V3" s="48">
        <f>V2</f>
        <v>1.46</v>
      </c>
      <c r="W3" s="48">
        <f>V3</f>
        <v>1.46</v>
      </c>
      <c r="X3" s="40" t="s">
        <v>67</v>
      </c>
      <c r="Y3" s="49">
        <f>Y2</f>
        <v>46.5</v>
      </c>
      <c r="Z3" s="49">
        <f t="shared" ref="Z3:AA3" si="10">Z2</f>
        <v>25</v>
      </c>
      <c r="AA3" s="49">
        <f t="shared" si="10"/>
        <v>30.5</v>
      </c>
      <c r="AB3" s="50">
        <v>30</v>
      </c>
      <c r="AC3" s="50">
        <v>144</v>
      </c>
      <c r="AD3" s="51">
        <f t="shared" ref="AD3" si="11">IF(Y3="","",Y3*Z3*AA3/1000000)</f>
        <v>3.5456250000000002E-2</v>
      </c>
      <c r="AE3" s="46">
        <v>56</v>
      </c>
      <c r="AF3" s="52">
        <f t="shared" ref="AF3" si="12">IF(AC3="","",AE3/AD3*AC3)</f>
        <v>227435.21946060285</v>
      </c>
      <c r="AG3" s="40">
        <v>2600</v>
      </c>
      <c r="AH3" s="53">
        <f t="shared" ref="AH3" si="13">IF(ISERROR(AG3/AF3),"",AG3/AF3)</f>
        <v>1.1431826636904762E-2</v>
      </c>
      <c r="AI3" s="54" t="str">
        <f>AI2</f>
        <v>6307.90.9891</v>
      </c>
      <c r="AJ3" s="55">
        <f>AJ2</f>
        <v>0.245</v>
      </c>
      <c r="AK3" s="53">
        <f t="shared" si="0"/>
        <v>0.35769999999999996</v>
      </c>
      <c r="AL3" s="53">
        <f t="shared" si="1"/>
        <v>1.8291318266369045</v>
      </c>
      <c r="AM3" s="56">
        <v>0.01</v>
      </c>
      <c r="AN3" s="53">
        <f t="shared" ref="AN3" si="14">IF(ISERROR(BA3*AM3),"",BA3*AM3)</f>
        <v>3.95E-2</v>
      </c>
      <c r="AO3" s="56">
        <v>0.04</v>
      </c>
      <c r="AP3" s="53">
        <f t="shared" si="2"/>
        <v>0.158</v>
      </c>
      <c r="AQ3" s="56">
        <v>0.08</v>
      </c>
      <c r="AR3" s="53">
        <f t="shared" si="3"/>
        <v>0.316</v>
      </c>
      <c r="AS3" s="56">
        <v>0.1</v>
      </c>
      <c r="AT3" s="53">
        <f t="shared" si="4"/>
        <v>0.39500000000000002</v>
      </c>
      <c r="AU3" s="40">
        <v>0</v>
      </c>
      <c r="AV3" s="56">
        <v>0</v>
      </c>
      <c r="AW3" s="57">
        <f t="shared" si="5"/>
        <v>0</v>
      </c>
      <c r="AX3" s="53">
        <f t="shared" ref="AX3" si="15">IF(ISERROR(AN3+AP3+AR3+AT3+AW3),"",AN3+AP3+AR3+AT3+AW3)</f>
        <v>0.90850000000000009</v>
      </c>
      <c r="AY3" s="53">
        <f t="shared" si="6"/>
        <v>2.7376318266369046</v>
      </c>
      <c r="AZ3" s="58">
        <f t="shared" si="7"/>
        <v>0.30692865148432796</v>
      </c>
      <c r="BA3" s="59">
        <v>3.95</v>
      </c>
      <c r="BB3" s="12"/>
      <c r="BC3" s="12"/>
      <c r="BD3" s="58" t="str">
        <f t="shared" ref="BD3" si="16">IF(ISERROR((BC3-BA3)/BC3),"",(BC3-BA3)/BC3)</f>
        <v/>
      </c>
      <c r="BE3" s="11"/>
      <c r="BF3" s="53">
        <f t="shared" si="8"/>
        <v>0</v>
      </c>
      <c r="BG3" s="53">
        <f t="shared" ref="BG3" si="17">IF(ISERROR(BA3*BE3),"",BA3*BE3)</f>
        <v>0</v>
      </c>
    </row>
  </sheetData>
  <sheetProtection insertRows="0" deleteRows="0" sort="0"/>
  <protectedRanges>
    <protectedRange sqref="A2:N3 L4:N221 BC2:BE3 P4:BA221 AX2:AZ3 Q2:AU3 A4:J221" name="Range1"/>
    <protectedRange sqref="AW2:AW3" name="Range1_1"/>
    <protectedRange sqref="K4:K224" name="Range1_1_1"/>
    <protectedRange sqref="O2:O219" name="Range1_2"/>
    <protectedRange sqref="BB2:BB219" name="Range1_3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F2:F3</xm:sqref>
        </x14:dataValidation>
        <x14:dataValidation type="list" allowBlank="1" showInputMessage="1" showErrorMessage="1">
          <x14:formula1>
            <xm:f>[1]ValueSelection!#REF!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X2:X3</xm:sqref>
        </x14:dataValidation>
        <x14:dataValidation type="list" allowBlank="1" showInputMessage="1" showErrorMessage="1">
          <x14:formula1>
            <xm:f>[1]ValueSelection!#REF!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2026-06-05T02:26:41Z</dcterms:created>
  <dcterms:modified xsi:type="dcterms:W3CDTF">2026-06-05T02:27:08Z</dcterms:modified>
</cp:coreProperties>
</file>