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____xlfn.BAHTTEXT">#NAME?</definedName>
    <definedName name="___xlfn.BAHTTEXT">#NAME?</definedName>
    <definedName name="__xlfn.BAHTTEXT">#NAME?</definedName>
    <definedName name="_021BPB">'[1]021BPB'!$B$33</definedName>
    <definedName name="_024WPB">#REF!</definedName>
    <definedName name="_025HPB">#REF!</definedName>
    <definedName name="_625WAA">#REF!</definedName>
    <definedName name="_643BRD">#REF!</definedName>
    <definedName name="_645HAA">#REF!</definedName>
    <definedName name="_655BAA">#REF!</definedName>
    <definedName name="_720BPB">'[1]720BPB _N_'!$B$34</definedName>
    <definedName name="_735BKO">#REF!</definedName>
    <definedName name="_866BWA">'[2]866BWM'!$K$32</definedName>
    <definedName name="_866BWM">'[2]866BWM'!$C$32</definedName>
    <definedName name="_878BBB">'[2]878BBB'!$B$34</definedName>
    <definedName name="_878HBB">'[2]878BBB'!$D$34</definedName>
    <definedName name="_878SBB">'[2]878BBB'!$F$34</definedName>
    <definedName name="_978MBB">'[2]878BBB'!$H$34</definedName>
    <definedName name="_bu">'[3]POI DATA ENTRY CHASE'!#REF!</definedName>
    <definedName name="_cat82">#REF!</definedName>
    <definedName name="_xlnm._FilterDatabase" hidden="1">#REF!</definedName>
    <definedName name="_Order1" hidden="1">255</definedName>
    <definedName name="_Order2" hidden="1">255</definedName>
    <definedName name="_q354235">#REF!</definedName>
    <definedName name="A">#REF!</definedName>
    <definedName name="AAA" hidden="1">#REF!</definedName>
    <definedName name="aaaa">#REF!</definedName>
    <definedName name="AB">#REF!</definedName>
    <definedName name="ABC">#REF!</definedName>
    <definedName name="ABCD22482">#REF!</definedName>
    <definedName name="AC">#REF!</definedName>
    <definedName name="ACCESSORIES">'[4]x-Lists'!$AH$2:$AH$18</definedName>
    <definedName name="AD">'[5]other data'!$T$2:$T$5</definedName>
    <definedName name="aer">#REF!</definedName>
    <definedName name="AF">#REF!</definedName>
    <definedName name="AIM">#REF!</definedName>
    <definedName name="ALLOCATE">[6]comments!$F$3:$F$26</definedName>
    <definedName name="ALLOCATION">'[7]x-Lists'!$R$2</definedName>
    <definedName name="AN">#REF!</definedName>
    <definedName name="Archive_fcst">[8]Archive_fcst!$D$16</definedName>
    <definedName name="Artwork">#REF!</definedName>
    <definedName name="AS" hidden="1">#REF!</definedName>
    <definedName name="ASC">#REF!</definedName>
    <definedName name="ASD">#REF!</definedName>
    <definedName name="AssortedSKU_Range">[9]Mapping!$J$2:$J$3</definedName>
    <definedName name="Assortment">#REF!</definedName>
    <definedName name="ASW">#REF!</definedName>
    <definedName name="ATTR">'[10]PT TABLE'!$B$2:$F$2</definedName>
    <definedName name="Attributes">#REF!</definedName>
    <definedName name="AUCustomers">#REF!</definedName>
    <definedName name="AW">#REF!</definedName>
    <definedName name="AWE">#REF!</definedName>
    <definedName name="AWEDQSWD">#REF!</definedName>
    <definedName name="AZ">#REF!</definedName>
    <definedName name="B">#REF!</definedName>
    <definedName name="BAKEWARE">'[7]x-Lists'!$AJ$2:$AJ$14</definedName>
    <definedName name="Bath">#REF!</definedName>
    <definedName name="Bath_Accessories">#REF!</definedName>
    <definedName name="Bath_Rugs">#REF!</definedName>
    <definedName name="BBBBBBBBBBBB">#REF!</definedName>
    <definedName name="BBQ">'[7]x-Lists'!$AK$2:$AK$9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TTY">#REF!</definedName>
    <definedName name="BIG_IDEAS">'[7]x-Lists'!$AS$2:$AS$17</definedName>
    <definedName name="BIGIDEAS">'[11]x-list'!$AI$2:$AI$18</definedName>
    <definedName name="Blankets_Throws">#REF!</definedName>
    <definedName name="bm">#REF!</definedName>
    <definedName name="BNBNBNBN">#REF!</definedName>
    <definedName name="brand">'[12]Drop Downs'!$H$2:$H$68</definedName>
    <definedName name="BRANDED">#REF!</definedName>
    <definedName name="brands">'[5]other data'!$K$2:$K$48</definedName>
    <definedName name="brown">#REF!</definedName>
    <definedName name="BU">#REF!</definedName>
    <definedName name="BULKPREPACKTYPE">'[13]x-Lists'!$I$2:$I$6</definedName>
    <definedName name="BuyUnits_Range">[9]Mapping!$B$2:$B$55</definedName>
    <definedName name="ca_available_Range">[9]Mapping!$AB$2:$AB$5</definedName>
    <definedName name="ca_Compliant_Range">[9]Mapping!$BF$2:$BF$4</definedName>
    <definedName name="ca_CompliantReason_Range">[9]Mapping!$BH$2:$BH$13</definedName>
    <definedName name="ca_SisVendor_Range">[9]Mapping!$BD$2:$BD$3</definedName>
    <definedName name="ca_stuffedarticlesreg_Range">[9]Mapping!$AD$2:$AD$6</definedName>
    <definedName name="Case_Freight_Range">[9]Mapping!$F$2:$F$19</definedName>
    <definedName name="CATEGORY">[14]Sheet1!$DW$2:$DW$3</definedName>
    <definedName name="categoryfinal">'[15]Import Quote Sheet'!$A$90:$A$190</definedName>
    <definedName name="CB_s_PER__MASTER">#REF!</definedName>
    <definedName name="CB_s_PER_MASTER">#REF!</definedName>
    <definedName name="CBM_or_CBF">#REF!</definedName>
    <definedName name="CCCCC">#REF!</definedName>
    <definedName name="CENTENNIAL_FOR_BBB">'[2]878BBB'!$A$4</definedName>
    <definedName name="CFSCY">'[7]x-imports'!$A$2:$A$3</definedName>
    <definedName name="CH">'[10]COMMON ATTR'!$C$4:$C$249</definedName>
    <definedName name="chargeback">'[5]other data'!$B$2:$B$6</definedName>
    <definedName name="China_Fuzhou">#REF!</definedName>
    <definedName name="China_Ningbo">#REF!</definedName>
    <definedName name="China_Qingdao">#REF!</definedName>
    <definedName name="China_Shanghai">#REF!</definedName>
    <definedName name="China_Shenzhen_Yantian">#REF!</definedName>
    <definedName name="China_Xiamen">#REF!</definedName>
    <definedName name="CHINAFCA">#REF!</definedName>
    <definedName name="CHNL">#REF!</definedName>
    <definedName name="Class">#REF!</definedName>
    <definedName name="class1">#REF!</definedName>
    <definedName name="class2">#REF!</definedName>
    <definedName name="class3">#REF!</definedName>
    <definedName name="CLIMATE">'[7]x-Lists'!$P$2:$P$11</definedName>
    <definedName name="CM">#REF!</definedName>
    <definedName name="COAT_DETAIL">#REF!</definedName>
    <definedName name="COAT_SILHOUETTE">#REF!</definedName>
    <definedName name="COAT_TRIM">#REF!</definedName>
    <definedName name="COLOR">'[16]x-Lists'!$AB$2:$AB$30</definedName>
    <definedName name="COLOR_FAMILY">'[4]x-Lists'!$AC$2:$AC$25</definedName>
    <definedName name="colour">#REF!</definedName>
    <definedName name="COLUMN">'[10]PT TABLE'!$A$2</definedName>
    <definedName name="Combined">#REF!</definedName>
    <definedName name="COMF..">#REF!</definedName>
    <definedName name="Comments">#REF!</definedName>
    <definedName name="Commitment">#REF!</definedName>
    <definedName name="Company">#REF!</definedName>
    <definedName name="COMPETITOR">'[7]x-Lists'!$AA$2:$AA$22</definedName>
    <definedName name="COMPONENT">#REF!</definedName>
    <definedName name="COMPRODUCT">'[7]x-Lists'!$AB$2:$AB$3</definedName>
    <definedName name="CON">'[17]317-TOP'!#REF!</definedName>
    <definedName name="CONS">#REF!</definedName>
    <definedName name="CONSTRUCTION">'[4]x-Lists'!$AI$2:$AI$13</definedName>
    <definedName name="converter">#REF!</definedName>
    <definedName name="COO">'[12]Drop Downs'!$I$2:$I$83</definedName>
    <definedName name="COO_Dest">[9]COO!$D$1:$D$3:'[9]COO'!$D$2</definedName>
    <definedName name="COOCountry_Range">[9]Mapping!$R$2:$R$245</definedName>
    <definedName name="COODest_Range">[9]Mapping!$P$2:$P$3</definedName>
    <definedName name="COOKWARE">'[7]x-Lists'!$AH$2:$AH$5</definedName>
    <definedName name="COOKWARE_OPEN">'[7]x-Lists'!$AI$2:$AI$17</definedName>
    <definedName name="COTTON">'[18]POI DATA ENTRY CHASE'!#REF!</definedName>
    <definedName name="countries">'[5]other data'!$I$3:$I$249</definedName>
    <definedName name="Country_of_Production">#REF!</definedName>
    <definedName name="CRAP">#REF!</definedName>
    <definedName name="CRCFEE">#REF!</definedName>
    <definedName name="CRCFRGT">#REF!</definedName>
    <definedName name="CT" hidden="1">#REF!</definedName>
    <definedName name="CTN">'[18]POI DATA ENTRY CHASE'!#REF!</definedName>
    <definedName name="cube">[19]list!$B$3:$B$4</definedName>
    <definedName name="Currency">#REF!</definedName>
    <definedName name="Customers">#REF!</definedName>
    <definedName name="CY" hidden="1">#REF!</definedName>
    <definedName name="D">#REF!</definedName>
    <definedName name="_xlnm.Database">'[13]x-Lists'!$A$2:$A$9</definedName>
    <definedName name="DBase">'[20]Domestic Calc'!$A$34:$BU$134</definedName>
    <definedName name="DDL.Periods">'[21]Assortment Plan'!#REF!</definedName>
    <definedName name="DDL.ShipType">'[21]Assortment Plan'!#REF!</definedName>
    <definedName name="DDL.YesNo">'[21]Assortment Plan'!#REF!</definedName>
    <definedName name="DDL.YN">'[21]Assortment Plan'!#REF!</definedName>
    <definedName name="dealPricing_Range">[9]Mapping!$AZ$2:$AZ$3</definedName>
    <definedName name="Decorative_Accessories">#REF!</definedName>
    <definedName name="Decorative_Pillows_Inserts_Covers">#REF!</definedName>
    <definedName name="Department">#REF!</definedName>
    <definedName name="DEPT">#REF!</definedName>
    <definedName name="Depth">#REF!</definedName>
    <definedName name="Description">#REF!</definedName>
    <definedName name="Description1_Range">[9]Mapping!$AM$2:$AM$72</definedName>
    <definedName name="Description2_Range">[9]Mapping!$AN$2:$AN$84</definedName>
    <definedName name="DesignStrat">[22]Info!$F$3:$F$5</definedName>
    <definedName name="DESTINATIONPORT">'[7]x-imports'!$B$2:$B$3</definedName>
    <definedName name="DF">#REF!</definedName>
    <definedName name="DFD">#REF!</definedName>
    <definedName name="DFSGBSDFGDG">#REF!</definedName>
    <definedName name="DG">#REF!</definedName>
    <definedName name="DIAMETER">'[4]x-Lists'!$AN$2:$AN$9</definedName>
    <definedName name="diffgrp">'[5]diff group head'!$A$2:$A$47</definedName>
    <definedName name="DIFFS">'[5]other data'!$AF$2:$AF$13</definedName>
    <definedName name="DINNERWARE_STYLE">'[23]x-Lists'!$AD$2:$AD$8</definedName>
    <definedName name="DISCOUNT">#REF!</definedName>
    <definedName name="divya">#REF!</definedName>
    <definedName name="DOMESTIC">#REF!</definedName>
    <definedName name="Down_Comforters">#REF!</definedName>
    <definedName name="DPCostCal">#REF!</definedName>
    <definedName name="DPCostCal_1">#REF!</definedName>
    <definedName name="DS">'[3]POI DATA ENTRY CHASE'!#REF!</definedName>
    <definedName name="DSZGVS">#REF!</definedName>
    <definedName name="dumb">#REF!</definedName>
    <definedName name="Duty_Rate">#REF!</definedName>
    <definedName name="Duvet_Covers">#REF!</definedName>
    <definedName name="E">#REF!</definedName>
    <definedName name="EEW">#REF!</definedName>
    <definedName name="EF">#REF!</definedName>
    <definedName name="ELC">#REF!</definedName>
    <definedName name="Electrics">#REF!</definedName>
    <definedName name="ELITELANES">#REF!</definedName>
    <definedName name="embellishment">'[12]Drop Downs'!$F$2:$F$31</definedName>
    <definedName name="ENERGY_EFFICIENT">'[4]x-Lists'!$AK$2:$AK$7</definedName>
    <definedName name="ERSERSERER">#REF!</definedName>
    <definedName name="ERSESE">#REF!</definedName>
    <definedName name="erw">#REF!</definedName>
    <definedName name="ERX">#REF!</definedName>
    <definedName name="EUCustomers">#REF!</definedName>
    <definedName name="EVENT">'[16]x-Lists'!$AQ$2:$AQ$3</definedName>
    <definedName name="Excel_BuiltIn_Print_Area_2">'[24]#REF!'!$O$1:$S$51</definedName>
    <definedName name="Excel_BuiltIn_Print_Area_2_1">#REF!</definedName>
    <definedName name="Excel_BuiltIn_Print_Area_256">'[25]#REF!'!$A$1:$E$49</definedName>
    <definedName name="Excel_BuiltIn_Print_Area_257">'[26]#REF!'!$A$1:$E$49</definedName>
    <definedName name="Excel_BuiltIn_Print_Area_258">'[26]#REF!'!$A$1:$E$49</definedName>
    <definedName name="Excel_BuiltIn_Print_Area_259">'[26]#REF!'!$A$1:$E$49</definedName>
    <definedName name="Excel_BuiltIn_Print_Area_260">'[26]#REF!'!$A$1:$E$49</definedName>
    <definedName name="Excel_BuiltIn_Print_Area_261">'[26]#REF!'!$A$1:$E$49</definedName>
    <definedName name="Excel_BuiltIn_Print_Area_262">'[26]#REF!'!$A$1:$E$49</definedName>
    <definedName name="Excel_BuiltIn_Print_Area_263">'[26]#REF!'!$A$1:$E$49</definedName>
    <definedName name="Excel_BuiltIn_Print_Area_264">'[26]#REF!'!$A$1:$E$49</definedName>
    <definedName name="Excel_BuiltIn_Print_Area_265">'[26]#REF!'!$A$1:$E$49</definedName>
    <definedName name="Excel_BuiltIn_Print_Area_266">'[26]#REF!'!$A$1:$E$49</definedName>
    <definedName name="Excel_BuiltIn_Print_Area_267">'[26]#REF!'!$A$1:$E$49</definedName>
    <definedName name="Excel_BuiltIn_Print_Area_268">'[26]#REF!'!$A$1:$E$49</definedName>
    <definedName name="Excel_BuiltIn_Print_Area_269">'[26]#REF!'!$A$1:$E$49</definedName>
    <definedName name="Excel_BuiltIn_Print_Area_270">'[26]#REF!'!$A$1:$E$49</definedName>
    <definedName name="Excel_BuiltIn_Print_Area_271">'[26]#REF!'!$A$1:$E$49</definedName>
    <definedName name="Excel_BuiltIn_Print_Area_272">'[26]#REF!'!$A$1:$E$49</definedName>
    <definedName name="Excel_BuiltIn_Print_Area_273">'[26]#REF!'!$A$1:$E$49</definedName>
    <definedName name="Excel_BuiltIn_Print_Area_274">'[26]#REF!'!$A$1:$E$49</definedName>
    <definedName name="Excel_BuiltIn_Print_Area_276">'[26]#REF!'!$A$1:$E$49</definedName>
    <definedName name="Excel_BuiltIn_Print_Area_277">'[26]#REF!'!$A$1:$E$49</definedName>
    <definedName name="Excel_BuiltIn_Print_Area_278">'[26]#REF!'!$A$1:$E$49</definedName>
    <definedName name="Excel_BuiltIn_Print_Area_279">'[26]#REF!'!$A$1:$E$49</definedName>
    <definedName name="Excel_BuiltIn_Print_Area_280">'[26]#REF!'!$A$1:$E$49</definedName>
    <definedName name="Excel_BuiltIn_Print_Area_281">'[26]#REF!'!$A$1:$E$49</definedName>
    <definedName name="Excel_BuiltIn_Print_Area_282">'[26]#REF!'!$A$1:$E$49</definedName>
    <definedName name="Excel_BuiltIn_Print_Area_283">'[26]#REF!'!$A$1:$E$49</definedName>
    <definedName name="Excel_BuiltIn_Print_Area_284">'[26]#REF!'!$A$1:$E$49</definedName>
    <definedName name="Excel_BuiltIn_Print_Area_285">'[26]#REF!'!$A$52:$E$87</definedName>
    <definedName name="Excel_BuiltIn_Print_Area_286">'[26]#REF!'!$G$1:$K$49</definedName>
    <definedName name="Excel_BuiltIn_Print_Area_287">'[26]#REF!'!$A$1:$E$49</definedName>
    <definedName name="Excel_BuiltIn_Print_Area_288">'[26]#REF!'!$A$1:$E$49</definedName>
    <definedName name="Excel_BuiltIn_Print_Area_289">'[26]#REF!'!$A$1:$E$49</definedName>
    <definedName name="Excel_BuiltIn_Print_Area_290">'[26]#REF!'!$A$1:$E$30</definedName>
    <definedName name="Excel_BuiltIn_Print_Area_291">'[26]#REF!'!$A$1:$E$49</definedName>
    <definedName name="Excel_BuiltIn_Print_Area_292">'[26]#REF!'!$A$51:$E$89</definedName>
    <definedName name="Excel_BuiltIn_Print_Area_293">'[26]#REF!'!$A$1:$E$49</definedName>
    <definedName name="Excel_BuiltIn_Print_Area_294">'[26]#REF!'!$A$1:$E$49</definedName>
    <definedName name="Excel_BuiltIn_Print_Area_295">'[26]#REF!'!$A$1:$E$49</definedName>
    <definedName name="Excel_BuiltIn_Print_Area_296">'[26]#REF!'!$A$1:$E$49</definedName>
    <definedName name="Excel_BuiltIn_Print_Area_297">'[26]#REF!'!$A$1:$E$49</definedName>
    <definedName name="Exchange_Rate">[27]Costs!$J$11</definedName>
    <definedName name="F">#REF!</definedName>
    <definedName name="FABRIC_FIBER">#REF!</definedName>
    <definedName name="FABRIC_PRINT_PATTERN">#REF!</definedName>
    <definedName name="FABRIC_WEIGHT">#REF!</definedName>
    <definedName name="FabricType">#REF!</definedName>
    <definedName name="FabricWeight">#REF!</definedName>
    <definedName name="fac_matrix">#REF!</definedName>
    <definedName name="FACLST">'[28]02.FACTORY LIST'!$B$2:$B$43</definedName>
    <definedName name="factory">[29]LIST!$J$2:$J$8</definedName>
    <definedName name="FACTORY_NAME">#REF!</definedName>
    <definedName name="FAF">#REF!</definedName>
    <definedName name="FANCY">#REF!</definedName>
    <definedName name="FBase">'[20]FCA Calc'!$A$34:$CA$134</definedName>
    <definedName name="FCAVendor">[30]DropDownInfoPage!$B$4:$B$6</definedName>
    <definedName name="FD" hidden="1">#REF!</definedName>
    <definedName name="FDGH">#REF!</definedName>
    <definedName name="FDGHGGFDHG">#REF!</definedName>
    <definedName name="Feature1_Range">[9]Mapping!$AG$2:$AG$25</definedName>
    <definedName name="Feature10_Range">[31]Mapping!$AP$2:$AP$17</definedName>
    <definedName name="Feature2_Range">[9]Mapping!$AH$2:$AH$17</definedName>
    <definedName name="Feature3_Range">[9]Mapping!$AI$2:$AI$21</definedName>
    <definedName name="Feature4_Range">[9]Mapping!$AJ$2:$AJ$9</definedName>
    <definedName name="Feature5_Range">[9]Mapping!$AK$2:$AK$5</definedName>
    <definedName name="Feature6_Range">[9]Mapping!$AL$2:$AL$20</definedName>
    <definedName name="Feature7_Range">[31]Mapping!$AM$2:$AM$21</definedName>
    <definedName name="Feature8_Range">[31]Mapping!$AN$2:$AN$9</definedName>
    <definedName name="Feature9_Range">[31]Mapping!$AO$2:$AO$5</definedName>
    <definedName name="feed">#REF!</definedName>
    <definedName name="fefe">#REF!</definedName>
    <definedName name="FFF">#REF!</definedName>
    <definedName name="FG">#REF!</definedName>
    <definedName name="FGHKHF">#REF!</definedName>
    <definedName name="FIFRACompliance_Range">[9]Mapping!$L$2:$L$10</definedName>
    <definedName name="FIFRAExemption_Range">[9]Mapping!$N$2:$N$3</definedName>
    <definedName name="FILL">'[4]x-Lists'!$AS$2:$AS$9</definedName>
    <definedName name="finalports">'[15]Import Quote Sheet'!$B$90:$B$123</definedName>
    <definedName name="FINDEF">#REF!</definedName>
    <definedName name="FIRST_COST">#REF!</definedName>
    <definedName name="Five">#REF!</definedName>
    <definedName name="FJADSKLFJA">#REF!</definedName>
    <definedName name="FLATWARE">'[23]x-Lists'!$AF$2:$AF$10</definedName>
    <definedName name="FLATWARE_SINGLES">'[23]x-Lists'!$AG$2:$AG$9</definedName>
    <definedName name="foam">[14]Sheet1!$EC$2:$EC$3</definedName>
    <definedName name="FOB">#REF!</definedName>
    <definedName name="FOBPORT">'[7]x-imports'!$C$2:$C$48</definedName>
    <definedName name="FREIGHT">'[13]x-Lists'!$J$2:$J$4</definedName>
    <definedName name="FRGT">#REF!</definedName>
    <definedName name="fterms">'[23]x-imports'!$H$2:$H$6</definedName>
    <definedName name="FULKGHK">'[3]POI DATA ENTRY CHASE'!#REF!</definedName>
    <definedName name="G">#REF!</definedName>
    <definedName name="gdgd">#REF!</definedName>
    <definedName name="gen_nontxtl_UOM_Range">[9]Mapping!$Z$2:$Z$11</definedName>
    <definedName name="gen_txtl_permlbl_careinstr_Range">[9]Mapping!$V$2:$V$9</definedName>
    <definedName name="gen_txtl_permlbl_fabrcont_Range">[9]Mapping!$X$2:$X$12</definedName>
    <definedName name="gen_txtl_permlbl_vendinfo_Range">[9]Mapping!$T$2:$T$8</definedName>
    <definedName name="gen_ulreq_Range">[32]Mapping!$X$2:$X$5</definedName>
    <definedName name="GENDER">[29]LIST!$C$2:$C$3</definedName>
    <definedName name="GF">#REF!</definedName>
    <definedName name="GGF">#REF!</definedName>
    <definedName name="GH">#REF!</definedName>
    <definedName name="GHKFTYGUKJN">#REF!</definedName>
    <definedName name="GLASSWARE">'[23]x-Lists'!$AI$2:$AI$16</definedName>
    <definedName name="Gold1">#REF!</definedName>
    <definedName name="GSAGD">#REF!</definedName>
    <definedName name="h">#REF!</definedName>
    <definedName name="HANGER">[5]hangers!$B$3:$B$42</definedName>
    <definedName name="hanger2">[5]hangers!$G$3:$G$42</definedName>
    <definedName name="HBC">'[33]Spec Sheet'!#REF!</definedName>
    <definedName name="Height">#REF!</definedName>
    <definedName name="help">#REF!</definedName>
    <definedName name="here">#REF!</definedName>
    <definedName name="HG">#REF!</definedName>
    <definedName name="HH">#REF!</definedName>
    <definedName name="hhh">'[34]895BBB'!$H$33</definedName>
    <definedName name="HJMNHJ">#REF!</definedName>
    <definedName name="HOLIDAY">'[7]x-Lists'!$AR$2:$AR$10</definedName>
    <definedName name="Home_Décor">#REF!</definedName>
    <definedName name="Home_Décor.">#REF!</definedName>
    <definedName name="HOMEGOODS">#REF!</definedName>
    <definedName name="HOOD">#REF!</definedName>
    <definedName name="Hos_Mat_Const">'[12]Drop Downs'!$N$2:$N$17</definedName>
    <definedName name="Hos_Mat_Type">'[12]Drop Downs'!$M$2:$M$17</definedName>
    <definedName name="HTML_CodePage" hidden="1">1252</definedName>
    <definedName name="HTML_Control" hidden="1">{"'Sheet1'!$A$54:$A$57","'Sheet1'!$A$1:$K$57"}</definedName>
    <definedName name="HTML_Description" hidden="1">"To be complete by supplier"</definedName>
    <definedName name="HTML_Email" hidden="1">""</definedName>
    <definedName name="HTML_Header" hidden="1">"JCPenney Home Division Product Confirmation Tag"</definedName>
    <definedName name="HTML_LastUpdate" hidden="1">"9/21/99"</definedName>
    <definedName name="HTML_LineAfter" hidden="1">FALSE</definedName>
    <definedName name="HTML_LineBefore" hidden="1">FALSE</definedName>
    <definedName name="HTML_Name" hidden="1">"Edith F. Sanford"</definedName>
    <definedName name="HTML_OBDlg2" hidden="1">TRUE</definedName>
    <definedName name="HTML_OBDlg4" hidden="1">TRUE</definedName>
    <definedName name="HTML_OS" hidden="1">0</definedName>
    <definedName name="HTML_PathFile" hidden="1">"C:\USER\ESanford\Prod. Conf\MyHTML.htm"</definedName>
    <definedName name="HTML_Title" hidden="1">"Confirmation Tag"</definedName>
    <definedName name="HTS">#REF!</definedName>
    <definedName name="hy">#REF!</definedName>
    <definedName name="HYDRATION">'[23]x-Lists'!$AN$2:$AN$7</definedName>
    <definedName name="i">'[35] Projected 2006 VS. 2005'!#REF!</definedName>
    <definedName name="I05BWM">#REF!</definedName>
    <definedName name="I09BWM">#REF!</definedName>
    <definedName name="I09HWM">#REF!</definedName>
    <definedName name="I09WWM">#REF!</definedName>
    <definedName name="I20BJC">#REF!</definedName>
    <definedName name="i20bjp">#REF!</definedName>
    <definedName name="I21BJC">#REF!</definedName>
    <definedName name="I22BJC">#REF!</definedName>
    <definedName name="I23BJC">#REF!</definedName>
    <definedName name="I24BJC">#REF!</definedName>
    <definedName name="i25bjp">#REF!</definedName>
    <definedName name="I51BWM">#REF!</definedName>
    <definedName name="I51HWM">#REF!</definedName>
    <definedName name="I51WWM">#REF!</definedName>
    <definedName name="IA">#REF!</definedName>
    <definedName name="IAN">'[36]FLASH WK 23'!$F$1:$AJ$65536</definedName>
    <definedName name="IBase">'[20]Import Calc'!$A$34:$BZ$134</definedName>
    <definedName name="II">#REF!</definedName>
    <definedName name="IMPERIA" hidden="1">#REF!</definedName>
    <definedName name="IMPORT">#REF!</definedName>
    <definedName name="India_New_Delhi">#REF!</definedName>
    <definedName name="India_Nhava_Sheva_Mumbai">#REF!</definedName>
    <definedName name="India_NhavaSheva_Mumbai">#REF!</definedName>
    <definedName name="INNER_PACK">#REF!</definedName>
    <definedName name="itema">#REF!</definedName>
    <definedName name="ItemDimensions">#REF!</definedName>
    <definedName name="ItemIDC">[8]ItemIDC_BI!$A$3:$A$1323</definedName>
    <definedName name="ItemInfoList">#REF!</definedName>
    <definedName name="ItemList">#REF!</definedName>
    <definedName name="ItemProductType">#REF!</definedName>
    <definedName name="IY">#REF!</definedName>
    <definedName name="J">#REF!</definedName>
    <definedName name="JDLKDSJ">#REF!</definedName>
    <definedName name="JFJF">'[37]POI DATA ENTRY CHASE'!#REF!</definedName>
    <definedName name="JHFJFJ">'[3]POI DATA ENTRY CHASE'!#REF!</definedName>
    <definedName name="JHJ">#REF!</definedName>
    <definedName name="JIGFBGFBGFB">#REF!</definedName>
    <definedName name="jiuyy">#REF!</definedName>
    <definedName name="JS">#REF!</definedName>
    <definedName name="K">#REF!</definedName>
    <definedName name="katie">#REF!</definedName>
    <definedName name="KD">[14]Sheet1!$DS$2:$DS$2</definedName>
    <definedName name="ki">#REF!</definedName>
    <definedName name="Kids_Bath">#REF!</definedName>
    <definedName name="Kids_or_Teen">#REF!</definedName>
    <definedName name="KITCHEN" hidden="1">#REF!</definedName>
    <definedName name="KITCHEN_CLEANING">'[7]x-Lists'!$AN$2:$AN$19</definedName>
    <definedName name="KJ">#REF!</definedName>
    <definedName name="KL">'[38]POI DATA ENTRY CHASE'!#REF!</definedName>
    <definedName name="KLLJH">#REF!</definedName>
    <definedName name="KNIT">[29]LIST!$H$2:$H$3</definedName>
    <definedName name="KO">#REF!</definedName>
    <definedName name="L">'[39]KEY QC PARAMETERS '!#REF!</definedName>
    <definedName name="LENGTHS">#REF!</definedName>
    <definedName name="LICENSED">#REF!</definedName>
    <definedName name="LicensedProduct_Range">[9]Mapping!$AF$2:$AF$3</definedName>
    <definedName name="LIFESTYLE">'[7]x-Lists'!$U$2:$U$5</definedName>
    <definedName name="Lighting_or_Candleholders">#REF!</definedName>
    <definedName name="LK">#REF!</definedName>
    <definedName name="LL">#REF!</definedName>
    <definedName name="lnk">[40]Sheet1!$A$2</definedName>
    <definedName name="LOAD">#REF!</definedName>
    <definedName name="LOCALIZATION__PRICEPOINT">'[7]x-Lists'!$AD$2:$AD$4</definedName>
    <definedName name="loctype">'[5]other data'!$BN$2:$BN$6</definedName>
    <definedName name="loiuppuipui">#REF!</definedName>
    <definedName name="M">[14]Sheet1!$EA$2:$EA$3</definedName>
    <definedName name="M_fcst">[8]M_fcst!$A$2:$BC$2</definedName>
    <definedName name="madeline">#REF!</definedName>
    <definedName name="Main_Label">#REF!</definedName>
    <definedName name="Maker">#REF!</definedName>
    <definedName name="mal">#REF!</definedName>
    <definedName name="malpass">#REF!</definedName>
    <definedName name="mason">#REF!</definedName>
    <definedName name="MAT">'[3]POI DATA ENTRY CHASE'!#REF!</definedName>
    <definedName name="MATERIAL">'[7]x-Lists'!$AO$2:$AO$23</definedName>
    <definedName name="materialconstruction">'[12]Drop Downs'!$C$2:$C$21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B">#REF!</definedName>
    <definedName name="MEASURE">[29]LIST!$D$2:$D$3</definedName>
    <definedName name="metrics">#REF!</definedName>
    <definedName name="MFM">#REF!</definedName>
    <definedName name="MFMFM">'[3]POI DATA ENTRY CHASE'!#REF!</definedName>
    <definedName name="mia">#REF!</definedName>
    <definedName name="mm">#REF!</definedName>
    <definedName name="MMF">#REF!</definedName>
    <definedName name="mn">#REF!</definedName>
    <definedName name="N">#REF!</definedName>
    <definedName name="NA">[30]DropDownInfoPage!$I$2</definedName>
    <definedName name="NATURAL_CHEETAH">#REF!</definedName>
    <definedName name="new">#REF!</definedName>
    <definedName name="no">'[41]POI DATA ENTRY CHASE'!#REF!</definedName>
    <definedName name="NO_PENDING">'[3]POI DATA ENTRY CHASE'!#REF!</definedName>
    <definedName name="Non_Down_Comforters_Full_Queen_King">#REF!</definedName>
    <definedName name="Non_Down_Comforters_Twin">#REF!</definedName>
    <definedName name="NONE">'[42]NEW SC'!$A$80:$M$119</definedName>
    <definedName name="NOVELTY_MUG">'[23]x-Lists'!$AO$2:$AO$9</definedName>
    <definedName name="NZCustomers">#REF!</definedName>
    <definedName name="O">#REF!</definedName>
    <definedName name="Office">#REF!</definedName>
    <definedName name="ok">[43]Sheet1!$A$1:$C$65536</definedName>
    <definedName name="one">#REF!</definedName>
    <definedName name="OnOrder">#REF!</definedName>
    <definedName name="ORDERTYPE">'[5]other data'!$AN$2:$AN$6</definedName>
    <definedName name="OTB">'[5]other data'!$R$2:$R$14</definedName>
    <definedName name="OTB_WE">'[6]other data'!$V$2:$V$268</definedName>
    <definedName name="Outdoor">#REF!</definedName>
    <definedName name="OUTER_PACK">#REF!</definedName>
    <definedName name="P">#REF!</definedName>
    <definedName name="P01BTG">#REF!</definedName>
    <definedName name="P01HTG">#REF!</definedName>
    <definedName name="P01WTG">#REF!</definedName>
    <definedName name="P85WPL">#REF!</definedName>
    <definedName name="PACK">[14]Sheet1!$EE$2:$EE$3</definedName>
    <definedName name="PACK_SET">'[7]x-Lists'!$AP$2:$AP$35</definedName>
    <definedName name="packaging">'[12]Drop Downs'!$D$2:$D$39</definedName>
    <definedName name="Packaging_Code">#REF!</definedName>
    <definedName name="packagingrecommendations">'[12]Drop Downs'!$E$2:$E$52</definedName>
    <definedName name="PACKBYSTORE">'[13]x-Lists'!$C$2:$C$3</definedName>
    <definedName name="PACKING">'[7]x-Lists'!$G$2:$G$4</definedName>
    <definedName name="Packing_Code">#REF!</definedName>
    <definedName name="PANTRY">'[23]x-Lists'!$AK$2:$AK$20</definedName>
    <definedName name="PAPERPRODUCTS">'[44]x-list'!$AC$2:$AC$7</definedName>
    <definedName name="Parent">#REF!</definedName>
    <definedName name="PATTERN">'[4]x-Lists'!$AF$2:$AF$56</definedName>
    <definedName name="payment">'[23]x-imports'!$E$2:$E$9</definedName>
    <definedName name="PAYMENT_TERMS">'[13]x-Lists'!$AF$2:$AF$58</definedName>
    <definedName name="PERSONAL_CARE">'[7]x-Lists'!$AG$2:$AG$10</definedName>
    <definedName name="Pet_Care">#REF!</definedName>
    <definedName name="PETBED">'[3]POI DATA ENTRY CHASE'!#REF!</definedName>
    <definedName name="PHYDEF">#REF!</definedName>
    <definedName name="Pillow_Shams">#REF!</definedName>
    <definedName name="Pillowcases">#REF!</definedName>
    <definedName name="PkgFormat">[22]Info!$E$2:$E$49</definedName>
    <definedName name="PL">'[45]UNIQUE ATTR 2'!#REF!</definedName>
    <definedName name="PM">'[37]POI DATA ENTRY CHASE'!#REF!</definedName>
    <definedName name="PO_BUY_TYPE">'[13]x-Lists'!$X$2:$X$6</definedName>
    <definedName name="po_type">'[5]other data'!$AU$2:$AU$11</definedName>
    <definedName name="PODATA">#REF!</definedName>
    <definedName name="PORT_IFF">[46]a!$A$10:$B$35</definedName>
    <definedName name="POtype">#REF!</definedName>
    <definedName name="PQPQPQPQPPQPQP">#REF!</definedName>
    <definedName name="Preticketed_Range">[9]Mapping!$H$2:$H$3</definedName>
    <definedName name="PRICE_QUALITY">#REF!</definedName>
    <definedName name="PRIMARY_BUY_TYPE">'[7]x-Lists'!$W$2:$W$6</definedName>
    <definedName name="pRINT">#REF!</definedName>
    <definedName name="_xlnm.Print_Area">#REF!</definedName>
    <definedName name="PRINT_AREA_MI">#REF!</definedName>
    <definedName name="Print_Area2">#REF!</definedName>
    <definedName name="_xlnm.Print_Titles">#N/A</definedName>
    <definedName name="PRINT1">#REF!</definedName>
    <definedName name="Prints">#REF!</definedName>
    <definedName name="Product">#REF!</definedName>
    <definedName name="productcategory">'[12]Drop Downs'!$L$2:$L$3</definedName>
    <definedName name="ProductCatergories">#REF!</definedName>
    <definedName name="PT">'[10]PT TABLE'!$A$4:$A$42</definedName>
    <definedName name="PurchProSpecViscaya">#REF!</definedName>
    <definedName name="PW">'[45]UNIQUE ATTR 2'!#REF!</definedName>
    <definedName name="Q">#REF!</definedName>
    <definedName name="QQ">#REF!</definedName>
    <definedName name="QQQ">#REF!</definedName>
    <definedName name="QSFOB">[47]Q1!$C$38</definedName>
    <definedName name="Qty">#REF!</definedName>
    <definedName name="quantity">'[12]Drop Downs'!$A$2:$A$8</definedName>
    <definedName name="QUEUING">'[48]x-list'!$P$2:$P$4</definedName>
    <definedName name="QUEUING_ITEMS">'[7]x-Lists'!$Z$2:$Z$48</definedName>
    <definedName name="Quilts">#REF!</definedName>
    <definedName name="QW">#REF!</definedName>
    <definedName name="QWER">'[3]POI DATA ENTRY CHASE'!#REF!</definedName>
    <definedName name="QWERWQERQR">#REF!</definedName>
    <definedName name="QWS">#REF!</definedName>
    <definedName name="R_Archive_fcst">[8]Archive_fcst!$D$16:$BF$16</definedName>
    <definedName name="R_ItemIDC">[8]ItemIDC_BI!$A$3:$BC$1323</definedName>
    <definedName name="R_SQL_Data">[8]SQL_data!$A$16:$FJ$1315</definedName>
    <definedName name="ReplacementRange">#REF!</definedName>
    <definedName name="ReplacementRangeDesc">#REF!</definedName>
    <definedName name="RETAIL">#REF!</definedName>
    <definedName name="retailAK_O_YN_Range">[9]Mapping!$AR$2:$AR$3</definedName>
    <definedName name="retailCA_O_YN_Range">[9]Mapping!$AV$2:$AV$3</definedName>
    <definedName name="retailHA_O_YN_Range">[9]Mapping!$AX$2:$AX$3</definedName>
    <definedName name="retailPR_O_YN_Range">[9]Mapping!$AT$2:$AT$3</definedName>
    <definedName name="retailPR_o_YN_Rangee">[32]Mapping!$AL$2:$AL$3</definedName>
    <definedName name="retailUS_O_YN_Range">[9]Mapping!$AP$2:$AP$3</definedName>
    <definedName name="RF" hidden="1">#REF!</definedName>
    <definedName name="RN">'[10]RN_Item Disposition'!$A$12:$A$81</definedName>
    <definedName name="RO">#REF!</definedName>
    <definedName name="ROPETRUCK">'[13]x-Lists'!$E$2</definedName>
    <definedName name="ROSS">#REF!</definedName>
    <definedName name="ROW">'[10]PT TABLE'!$A$1</definedName>
    <definedName name="RR_NEW">#REF!</definedName>
    <definedName name="runnum">'[5]other data'!$BI$2:$BI$18</definedName>
    <definedName name="S">#REF!</definedName>
    <definedName name="SAF">#REF!</definedName>
    <definedName name="SAR">#REF!</definedName>
    <definedName name="sbm">#REF!</definedName>
    <definedName name="SC1TH">#REF!</definedName>
    <definedName name="sc2th">#REF!</definedName>
    <definedName name="scalenum">'[5]other data'!$BG$2:$BG$18</definedName>
    <definedName name="SCORECARD">'[13]x-Lists'!$F$2:$F$5</definedName>
    <definedName name="SCXL_DOW">'[13]x-Lists'!$AH$2</definedName>
    <definedName name="SD">#REF!</definedName>
    <definedName name="SD_1">#REF!</definedName>
    <definedName name="SDFS">#REF!</definedName>
    <definedName name="SDV">#REF!</definedName>
    <definedName name="SDVB">#REF!</definedName>
    <definedName name="SDX">#REF!</definedName>
    <definedName name="SEASON">'[13]x-Lists'!$M$2:$M$8</definedName>
    <definedName name="Seasonal">#REF!</definedName>
    <definedName name="SellUnits_Range">[9]Mapping!$D$2:$D$53</definedName>
    <definedName name="SERVEWARE">'[23]x-Lists'!$AH$2:$AH$20</definedName>
    <definedName name="SHAPE">'[23]x-Lists'!$AE$2:$AE$7</definedName>
    <definedName name="Sheets_Full_Queen_King">#REF!</definedName>
    <definedName name="Sheets_Twin">#REF!</definedName>
    <definedName name="SHIP_WIN_LEN">'[13]x-Lists'!$AI$2</definedName>
    <definedName name="SHIPTO">'[13]x-Lists'!$B$2:$B$3</definedName>
    <definedName name="Shower_Curtains">#REF!</definedName>
    <definedName name="SIZE">'[7]x-Lists'!$AQ$2:$AQ$33</definedName>
    <definedName name="size1">#REF!</definedName>
    <definedName name="size1a">#REF!</definedName>
    <definedName name="SKU">#REF!</definedName>
    <definedName name="SKU_ID">#REF!</definedName>
    <definedName name="Slipcovers_Chair_Pads">#REF!</definedName>
    <definedName name="Slipcovers_Chair_Pads.">#REF!</definedName>
    <definedName name="SMALL_ELECTRONICS">'[7]x-Lists'!$AM$2:$AM$34</definedName>
    <definedName name="soap" hidden="1">{"'Sheet1'!$A$54:$A$57","'Sheet1'!$A$1:$K$57"}</definedName>
    <definedName name="spajan">#REF!</definedName>
    <definedName name="SPECIAL">[5]comments!$B$3:$B$54</definedName>
    <definedName name="SPECIAL_INSTRUCTIONS">#REF!</definedName>
    <definedName name="SPECIAL_PROCESSING">'[13]x-Lists'!$S$2:$S$25</definedName>
    <definedName name="SQ">#REF!</definedName>
    <definedName name="SQL_Data">[8]SQL_data!$A$16:$A$1315</definedName>
    <definedName name="ssn_code">'[5]other data'!$AQ$2:$AQ$110</definedName>
    <definedName name="ssn_phase">'[5]other data'!$AS$2:$AS$83</definedName>
    <definedName name="sss">#REF!</definedName>
    <definedName name="Standardofmeasure">[19]list!$J$3:$J$5</definedName>
    <definedName name="StdofMeasure">'[7]x-imports'!$F$2:$F$3</definedName>
    <definedName name="STEMWARE">'[23]x-Lists'!$AJ$2:$AJ$7</definedName>
    <definedName name="STORAGE">'[23]x-Lists'!$AL$2:$AL$7</definedName>
    <definedName name="Style">#REF!</definedName>
    <definedName name="Style1">#REF!</definedName>
    <definedName name="SUB">#REF!</definedName>
    <definedName name="subcat">#REF!</definedName>
    <definedName name="suggestedMessage_Range">[9]Mapping!$BB$2:$BB$3</definedName>
    <definedName name="SUPPLIER">'[5]vendor info'!$A$4:$A$400</definedName>
    <definedName name="suzi">[49]Sheet3!$A:$IV</definedName>
    <definedName name="suzie">#REF!</definedName>
    <definedName name="SW">#REF!</definedName>
    <definedName name="szfgsdages">#REF!</definedName>
    <definedName name="t">#REF!</definedName>
    <definedName name="TABLE" hidden="1">#REF!</definedName>
    <definedName name="TABLETOP">'[23]x-Lists'!$AC$2:$AC$11</definedName>
    <definedName name="Tag">#REF!</definedName>
    <definedName name="TBJ">'[5]other data'!$AK$2:$AK$10</definedName>
    <definedName name="TBL" hidden="1">#REF!</definedName>
    <definedName name="TE">#REF!</definedName>
    <definedName name="TEA_AND_COFFEE">'[7]x-Lists'!$AL$2:$AL$7</definedName>
    <definedName name="TERM_SET">'[13]x-Lists'!$Q$2:$Q$4</definedName>
    <definedName name="TERMS">'[5]other data'!$P$2:$P$7</definedName>
    <definedName name="TERRY">[29]LIST!$I$2:$I$3</definedName>
    <definedName name="TEST">#REF!</definedName>
    <definedName name="TEST1">#REF!</definedName>
    <definedName name="test5">#REF!</definedName>
    <definedName name="TESTING">'[7]x-Lists'!$AR$2:$AR$3</definedName>
    <definedName name="TEXTILE_ITEM">'[4]x-Lists'!$AG$2:$AG$64</definedName>
    <definedName name="THEME">'[4]x-Lists'!$AT$2:$AT$14</definedName>
    <definedName name="THREAD_COUNT">'[4]x-Lists'!$AO$2:$AO$27</definedName>
    <definedName name="three">[49]Sheet3!$A:$IV</definedName>
    <definedName name="TICKET">[5]tickets!$B$3:$B$27</definedName>
    <definedName name="TICKET_QTY">'[13]x-Lists'!$AG$2:$AG$5</definedName>
    <definedName name="ticket2">[5]tickets!$G$3:$G$27</definedName>
    <definedName name="TICKETTEXT">'[7]x-Lists'!$AC$2:$AC$4</definedName>
    <definedName name="TICKETTYPE">'[13]x-Lists'!$O$2:$O$32</definedName>
    <definedName name="tiff">'[38]POI DATA ENTRY CHASE'!#REF!</definedName>
    <definedName name="TJMA">#REF!</definedName>
    <definedName name="tli">#REF!</definedName>
    <definedName name="TOTAL">#REF!</definedName>
    <definedName name="totals">#REF!</definedName>
    <definedName name="TOTES">'[23]x-Lists'!$AM$2:$AM$7</definedName>
    <definedName name="Towels_Bath_Sheets">#REF!</definedName>
    <definedName name="toys">#REF!</definedName>
    <definedName name="TRADELINES">#REF!</definedName>
    <definedName name="TREATMENT">'[4]x-Lists'!$AU$2:$AU$32</definedName>
    <definedName name="trim">'[12]Drop Downs'!$J$2:$J$15</definedName>
    <definedName name="trim_type">'[12]Drop Downs'!$K$2:$K$70</definedName>
    <definedName name="TRYUY">#REF!</definedName>
    <definedName name="TSSVendor">#REF!</definedName>
    <definedName name="TTT">#REF!</definedName>
    <definedName name="tu">#REF!</definedName>
    <definedName name="two">[49]Sheet2!$A:$IV</definedName>
    <definedName name="TY">#REF!</definedName>
    <definedName name="TYTR">#REF!</definedName>
    <definedName name="TYTY">#REF!</definedName>
    <definedName name="TYTYTY">#REF!</definedName>
    <definedName name="U">#REF!</definedName>
    <definedName name="UDA3A">'[5]other data'!$AY$2:$AY$4</definedName>
    <definedName name="UDA3B">'[5]other data'!$AZ$2:$AZ$6</definedName>
    <definedName name="UI">#REF!</definedName>
    <definedName name="UK">#REF!</definedName>
    <definedName name="UNIT">[14]Sheet1!$EF$2:$EF$3</definedName>
    <definedName name="upc">#REF!</definedName>
    <definedName name="UPC1A">'[5]other data'!$BD$2:$BD$5</definedName>
    <definedName name="UPC2A">'[5]other data'!$BF$2:$BF$5</definedName>
    <definedName name="UUU">#REF!</definedName>
    <definedName name="V">#REF!</definedName>
    <definedName name="VB">#REF!</definedName>
    <definedName name="vbmngfhjfghf">#REF!</definedName>
    <definedName name="VDF">#REF!</definedName>
    <definedName name="vednorn">[50]Dong!$A$1:$DC$65536</definedName>
    <definedName name="VELVET">#REF!</definedName>
    <definedName name="vendora">#REF!</definedName>
    <definedName name="volume">#REF!</definedName>
    <definedName name="VVVVVVVVVVVVVVV">#REF!</definedName>
    <definedName name="W">#REF!</definedName>
    <definedName name="w3452q">#REF!</definedName>
    <definedName name="WAREHOUSE">'[5]other data'!$BL$2:$BL$24</definedName>
    <definedName name="WD">'[45]UNIQUE ATTR 2'!#REF!</definedName>
    <definedName name="WDW">#REF!</definedName>
    <definedName name="WEB_SIZE_CHART">'[7]x-Lists'!$Y$2:$Y$46</definedName>
    <definedName name="Weight">'[7]x-imports'!$G$2:$G$3</definedName>
    <definedName name="wer">#REF!</definedName>
    <definedName name="westbourne">#REF!</definedName>
    <definedName name="Width">#REF!</definedName>
    <definedName name="Window_Treatments_Hardware_Accessories">#REF!</definedName>
    <definedName name="Window_Treatments_Hardware_Accessories.">#REF!</definedName>
    <definedName name="wood">[14]Sheet1!$EG$2:$EG$3</definedName>
    <definedName name="WW">#REF!</definedName>
    <definedName name="WWW">'[18]POI DATA ENTRY CHASE'!#REF!</definedName>
    <definedName name="X">'[39]KEY QC PARAMETERS '!#REF!</definedName>
    <definedName name="XB">#REF!</definedName>
    <definedName name="XX">#REF!</definedName>
    <definedName name="XXXX">#REF!</definedName>
    <definedName name="XZVC">#REF!</definedName>
    <definedName name="y">#REF!</definedName>
    <definedName name="YES">'[7]x-Lists'!$D$2</definedName>
    <definedName name="YESNO">'[13]x-Lists'!$D$2:$D$3</definedName>
    <definedName name="YESORNO">[29]LIST!$G$2:$G$3</definedName>
    <definedName name="YL">#REF!</definedName>
    <definedName name="YN">[29]LIST!$B$2:$B$3</definedName>
    <definedName name="YNE">'[5]other data'!$BB$2:$BB$5</definedName>
    <definedName name="YNES">'[5]other data'!$BR$2:$BR$6</definedName>
    <definedName name="YZ">#REF!</definedName>
    <definedName name="z">#REF!</definedName>
    <definedName name="ZA">#REF!</definedName>
    <definedName name="zasefrasrer">#REF!</definedName>
    <definedName name="ZL">#REF!</definedName>
    <definedName name="zx">#REF!</definedName>
    <definedName name="zxfd">#REF!</definedName>
    <definedName name="ZXFDC">#REF!</definedName>
    <definedName name="输入">'[39]KEY QC PARAMETERS '!#REF!</definedName>
    <definedName name="先说说">[51]Mapping!$D$2:$D$53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21" i="1" l="1"/>
  <c r="BN21" i="1"/>
  <c r="BJ21" i="1"/>
  <c r="BD21" i="1"/>
  <c r="BB21" i="1"/>
  <c r="AY21" i="1"/>
  <c r="AV21" i="1"/>
  <c r="AS21" i="1"/>
  <c r="AQ21" i="1"/>
  <c r="AO21" i="1"/>
  <c r="AK21" i="1"/>
  <c r="AL21" i="1" s="1"/>
  <c r="AB21" i="1"/>
  <c r="AE21" i="1" s="1"/>
  <c r="AG21" i="1" s="1"/>
  <c r="AI21" i="1" s="1"/>
  <c r="AM21" i="1" s="1"/>
  <c r="AA21" i="1"/>
  <c r="Y21" i="1"/>
  <c r="X21" i="1"/>
  <c r="BO20" i="1"/>
  <c r="BN20" i="1"/>
  <c r="BJ20" i="1"/>
  <c r="BD20" i="1"/>
  <c r="BB20" i="1"/>
  <c r="AY20" i="1"/>
  <c r="AV20" i="1"/>
  <c r="AS20" i="1"/>
  <c r="AQ20" i="1"/>
  <c r="AO20" i="1"/>
  <c r="AK20" i="1"/>
  <c r="AL20" i="1" s="1"/>
  <c r="AB20" i="1"/>
  <c r="AE20" i="1" s="1"/>
  <c r="AG20" i="1" s="1"/>
  <c r="AI20" i="1" s="1"/>
  <c r="AA20" i="1"/>
  <c r="Y20" i="1"/>
  <c r="X20" i="1"/>
  <c r="BO19" i="1"/>
  <c r="BN19" i="1"/>
  <c r="BJ19" i="1"/>
  <c r="BD19" i="1"/>
  <c r="BB19" i="1"/>
  <c r="AY19" i="1"/>
  <c r="AV19" i="1"/>
  <c r="AS19" i="1"/>
  <c r="AQ19" i="1"/>
  <c r="AO19" i="1"/>
  <c r="AK19" i="1"/>
  <c r="AL19" i="1" s="1"/>
  <c r="AB19" i="1"/>
  <c r="AA19" i="1"/>
  <c r="Y19" i="1"/>
  <c r="X19" i="1"/>
  <c r="BO18" i="1"/>
  <c r="BN18" i="1"/>
  <c r="BJ18" i="1"/>
  <c r="BD18" i="1"/>
  <c r="BB18" i="1"/>
  <c r="AY18" i="1"/>
  <c r="AV18" i="1"/>
  <c r="AS18" i="1"/>
  <c r="AQ18" i="1"/>
  <c r="AO18" i="1"/>
  <c r="AK18" i="1"/>
  <c r="AL18" i="1" s="1"/>
  <c r="AG18" i="1"/>
  <c r="AI18" i="1" s="1"/>
  <c r="AE18" i="1"/>
  <c r="BO17" i="1"/>
  <c r="BN17" i="1"/>
  <c r="BJ17" i="1"/>
  <c r="BD17" i="1"/>
  <c r="BB17" i="1"/>
  <c r="AY17" i="1"/>
  <c r="AV17" i="1"/>
  <c r="AS17" i="1"/>
  <c r="AQ17" i="1"/>
  <c r="AO17" i="1"/>
  <c r="BE17" i="1" s="1"/>
  <c r="AK17" i="1"/>
  <c r="AL17" i="1" s="1"/>
  <c r="AE17" i="1"/>
  <c r="AG17" i="1" s="1"/>
  <c r="AI17" i="1" s="1"/>
  <c r="BO16" i="1"/>
  <c r="BN16" i="1"/>
  <c r="BJ16" i="1"/>
  <c r="BD16" i="1"/>
  <c r="BB16" i="1"/>
  <c r="AY16" i="1"/>
  <c r="AV16" i="1"/>
  <c r="AS16" i="1"/>
  <c r="AQ16" i="1"/>
  <c r="AO16" i="1"/>
  <c r="AK16" i="1"/>
  <c r="AL16" i="1" s="1"/>
  <c r="AE16" i="1"/>
  <c r="AG16" i="1" s="1"/>
  <c r="AI16" i="1" s="1"/>
  <c r="BO15" i="1"/>
  <c r="BN15" i="1"/>
  <c r="BJ15" i="1"/>
  <c r="BD15" i="1"/>
  <c r="BB15" i="1"/>
  <c r="AY15" i="1"/>
  <c r="AV15" i="1"/>
  <c r="AS15" i="1"/>
  <c r="AQ15" i="1"/>
  <c r="AO15" i="1"/>
  <c r="AL15" i="1"/>
  <c r="AK15" i="1"/>
  <c r="AB15" i="1"/>
  <c r="AA15" i="1"/>
  <c r="Y15" i="1"/>
  <c r="X15" i="1"/>
  <c r="BO14" i="1"/>
  <c r="BN14" i="1"/>
  <c r="BJ14" i="1"/>
  <c r="BD14" i="1"/>
  <c r="BB14" i="1"/>
  <c r="AY14" i="1"/>
  <c r="AV14" i="1"/>
  <c r="AS14" i="1"/>
  <c r="AQ14" i="1"/>
  <c r="AO14" i="1"/>
  <c r="AK14" i="1"/>
  <c r="AL14" i="1" s="1"/>
  <c r="AB14" i="1"/>
  <c r="AA14" i="1"/>
  <c r="AE14" i="1" s="1"/>
  <c r="AG14" i="1" s="1"/>
  <c r="AI14" i="1" s="1"/>
  <c r="AM14" i="1" s="1"/>
  <c r="Y14" i="1"/>
  <c r="X14" i="1"/>
  <c r="BO13" i="1"/>
  <c r="BN13" i="1"/>
  <c r="BJ13" i="1"/>
  <c r="BD13" i="1"/>
  <c r="BB13" i="1"/>
  <c r="AY13" i="1"/>
  <c r="AV13" i="1"/>
  <c r="AS13" i="1"/>
  <c r="AQ13" i="1"/>
  <c r="AO13" i="1"/>
  <c r="AK13" i="1"/>
  <c r="AL13" i="1" s="1"/>
  <c r="AB13" i="1"/>
  <c r="AA13" i="1"/>
  <c r="Y13" i="1"/>
  <c r="X13" i="1"/>
  <c r="BO12" i="1"/>
  <c r="BN12" i="1"/>
  <c r="BJ12" i="1"/>
  <c r="BD12" i="1"/>
  <c r="BB12" i="1"/>
  <c r="AY12" i="1"/>
  <c r="AV12" i="1"/>
  <c r="AS12" i="1"/>
  <c r="AQ12" i="1"/>
  <c r="AO12" i="1"/>
  <c r="AL12" i="1"/>
  <c r="AK12" i="1"/>
  <c r="AB12" i="1"/>
  <c r="AA12" i="1"/>
  <c r="Y12" i="1"/>
  <c r="X12" i="1"/>
  <c r="BO11" i="1"/>
  <c r="BN11" i="1"/>
  <c r="BJ11" i="1"/>
  <c r="BD11" i="1"/>
  <c r="BB11" i="1"/>
  <c r="AY11" i="1"/>
  <c r="AV11" i="1"/>
  <c r="AS11" i="1"/>
  <c r="AQ11" i="1"/>
  <c r="AO11" i="1"/>
  <c r="AK11" i="1"/>
  <c r="AL11" i="1" s="1"/>
  <c r="AB11" i="1"/>
  <c r="AA11" i="1"/>
  <c r="AE11" i="1" s="1"/>
  <c r="AG11" i="1" s="1"/>
  <c r="AI11" i="1" s="1"/>
  <c r="Y11" i="1"/>
  <c r="X11" i="1"/>
  <c r="BO10" i="1"/>
  <c r="BN10" i="1"/>
  <c r="BJ10" i="1"/>
  <c r="BD10" i="1"/>
  <c r="BB10" i="1"/>
  <c r="AY10" i="1"/>
  <c r="AV10" i="1"/>
  <c r="AS10" i="1"/>
  <c r="AQ10" i="1"/>
  <c r="AO10" i="1"/>
  <c r="AK10" i="1"/>
  <c r="AL10" i="1" s="1"/>
  <c r="AB10" i="1"/>
  <c r="AA10" i="1"/>
  <c r="Y10" i="1"/>
  <c r="X10" i="1"/>
  <c r="BO9" i="1"/>
  <c r="BN9" i="1"/>
  <c r="BJ9" i="1"/>
  <c r="BD9" i="1"/>
  <c r="BB9" i="1"/>
  <c r="AY9" i="1"/>
  <c r="AV9" i="1"/>
  <c r="AS9" i="1"/>
  <c r="AQ9" i="1"/>
  <c r="AO9" i="1"/>
  <c r="AK9" i="1"/>
  <c r="AL9" i="1" s="1"/>
  <c r="AB9" i="1"/>
  <c r="AA9" i="1"/>
  <c r="Y9" i="1"/>
  <c r="X9" i="1"/>
  <c r="BO8" i="1"/>
  <c r="BN8" i="1"/>
  <c r="BJ8" i="1"/>
  <c r="BD8" i="1"/>
  <c r="BB8" i="1"/>
  <c r="AY8" i="1"/>
  <c r="AV8" i="1"/>
  <c r="AS8" i="1"/>
  <c r="AQ8" i="1"/>
  <c r="AO8" i="1"/>
  <c r="AK8" i="1"/>
  <c r="AL8" i="1" s="1"/>
  <c r="AB8" i="1"/>
  <c r="AA8" i="1"/>
  <c r="AE8" i="1" s="1"/>
  <c r="AG8" i="1" s="1"/>
  <c r="AI8" i="1" s="1"/>
  <c r="Y8" i="1"/>
  <c r="X8" i="1"/>
  <c r="BO7" i="1"/>
  <c r="BN7" i="1"/>
  <c r="BJ7" i="1"/>
  <c r="BD7" i="1"/>
  <c r="BB7" i="1"/>
  <c r="AY7" i="1"/>
  <c r="AV7" i="1"/>
  <c r="AS7" i="1"/>
  <c r="AQ7" i="1"/>
  <c r="AO7" i="1"/>
  <c r="AK7" i="1"/>
  <c r="AL7" i="1" s="1"/>
  <c r="AB7" i="1"/>
  <c r="AA7" i="1"/>
  <c r="Y7" i="1"/>
  <c r="X7" i="1"/>
  <c r="BO6" i="1"/>
  <c r="BN6" i="1"/>
  <c r="BJ6" i="1"/>
  <c r="BD6" i="1"/>
  <c r="BB6" i="1"/>
  <c r="AY6" i="1"/>
  <c r="AV6" i="1"/>
  <c r="AS6" i="1"/>
  <c r="AQ6" i="1"/>
  <c r="AO6" i="1"/>
  <c r="AK6" i="1"/>
  <c r="AL6" i="1" s="1"/>
  <c r="AB6" i="1"/>
  <c r="AA6" i="1"/>
  <c r="Z6" i="1"/>
  <c r="Y6" i="1"/>
  <c r="X6" i="1"/>
  <c r="W6" i="1"/>
  <c r="BO5" i="1"/>
  <c r="BN5" i="1"/>
  <c r="BD5" i="1"/>
  <c r="BB5" i="1"/>
  <c r="AY5" i="1"/>
  <c r="AV5" i="1"/>
  <c r="AS5" i="1"/>
  <c r="AQ5" i="1"/>
  <c r="AO5" i="1"/>
  <c r="AK5" i="1"/>
  <c r="AL5" i="1" s="1"/>
  <c r="AB5" i="1"/>
  <c r="AA5" i="1"/>
  <c r="Z5" i="1"/>
  <c r="AE5" i="1" s="1"/>
  <c r="AG5" i="1" s="1"/>
  <c r="AI5" i="1" s="1"/>
  <c r="Y5" i="1"/>
  <c r="X5" i="1"/>
  <c r="W5" i="1"/>
  <c r="BO4" i="1"/>
  <c r="BN4" i="1"/>
  <c r="BD4" i="1"/>
  <c r="BB4" i="1"/>
  <c r="AY4" i="1"/>
  <c r="AV4" i="1"/>
  <c r="AS4" i="1"/>
  <c r="AQ4" i="1"/>
  <c r="AO4" i="1"/>
  <c r="AK4" i="1"/>
  <c r="AL4" i="1" s="1"/>
  <c r="AB4" i="1"/>
  <c r="AA4" i="1"/>
  <c r="Z4" i="1"/>
  <c r="Y4" i="1"/>
  <c r="X4" i="1"/>
  <c r="W4" i="1"/>
  <c r="BO3" i="1"/>
  <c r="BN3" i="1"/>
  <c r="BJ3" i="1"/>
  <c r="BD3" i="1"/>
  <c r="BB3" i="1"/>
  <c r="AY3" i="1"/>
  <c r="AV3" i="1"/>
  <c r="AS3" i="1"/>
  <c r="AQ3" i="1"/>
  <c r="AO3" i="1"/>
  <c r="AK3" i="1"/>
  <c r="AL3" i="1" s="1"/>
  <c r="AB3" i="1"/>
  <c r="AA3" i="1"/>
  <c r="AE3" i="1" s="1"/>
  <c r="AG3" i="1" s="1"/>
  <c r="AI3" i="1" s="1"/>
  <c r="Y3" i="1"/>
  <c r="X3" i="1"/>
  <c r="BO2" i="1"/>
  <c r="BN2" i="1"/>
  <c r="BJ2" i="1"/>
  <c r="BD2" i="1"/>
  <c r="BB2" i="1"/>
  <c r="AY2" i="1"/>
  <c r="AV2" i="1"/>
  <c r="AS2" i="1"/>
  <c r="AQ2" i="1"/>
  <c r="AO2" i="1"/>
  <c r="AK2" i="1"/>
  <c r="AL2" i="1" s="1"/>
  <c r="AB2" i="1"/>
  <c r="AA2" i="1"/>
  <c r="Y2" i="1"/>
  <c r="X2" i="1"/>
  <c r="AE12" i="1" l="1"/>
  <c r="AG12" i="1" s="1"/>
  <c r="AI12" i="1" s="1"/>
  <c r="AM8" i="1"/>
  <c r="BE10" i="1"/>
  <c r="BE3" i="1"/>
  <c r="AE10" i="1"/>
  <c r="AG10" i="1" s="1"/>
  <c r="AI10" i="1" s="1"/>
  <c r="AM10" i="1" s="1"/>
  <c r="BE14" i="1"/>
  <c r="BF14" i="1" s="1"/>
  <c r="AE15" i="1"/>
  <c r="AG15" i="1" s="1"/>
  <c r="AI15" i="1" s="1"/>
  <c r="AM15" i="1" s="1"/>
  <c r="BF15" i="1" s="1"/>
  <c r="AE19" i="1"/>
  <c r="AG19" i="1" s="1"/>
  <c r="AI19" i="1" s="1"/>
  <c r="AM19" i="1" s="1"/>
  <c r="AM3" i="1"/>
  <c r="AM5" i="1"/>
  <c r="AM11" i="1"/>
  <c r="AM20" i="1"/>
  <c r="BF10" i="1"/>
  <c r="BE15" i="1"/>
  <c r="BE16" i="1"/>
  <c r="BE19" i="1"/>
  <c r="BF19" i="1" s="1"/>
  <c r="BE20" i="1"/>
  <c r="AE13" i="1"/>
  <c r="AG13" i="1" s="1"/>
  <c r="AI13" i="1" s="1"/>
  <c r="AM13" i="1" s="1"/>
  <c r="BF13" i="1" s="1"/>
  <c r="BE21" i="1"/>
  <c r="BF21" i="1" s="1"/>
  <c r="AM16" i="1"/>
  <c r="BE4" i="1"/>
  <c r="BE5" i="1"/>
  <c r="BF5" i="1" s="1"/>
  <c r="BE6" i="1"/>
  <c r="AE7" i="1"/>
  <c r="AG7" i="1" s="1"/>
  <c r="AI7" i="1" s="1"/>
  <c r="AM7" i="1" s="1"/>
  <c r="BE7" i="1"/>
  <c r="BE8" i="1"/>
  <c r="AE9" i="1"/>
  <c r="AG9" i="1" s="1"/>
  <c r="AI9" i="1" s="1"/>
  <c r="AM9" i="1" s="1"/>
  <c r="BE11" i="1"/>
  <c r="BE12" i="1"/>
  <c r="BE18" i="1"/>
  <c r="BM10" i="1"/>
  <c r="BG10" i="1"/>
  <c r="BE13" i="1"/>
  <c r="AE2" i="1"/>
  <c r="AG2" i="1" s="1"/>
  <c r="AI2" i="1" s="1"/>
  <c r="AM2" i="1" s="1"/>
  <c r="BE2" i="1"/>
  <c r="AE4" i="1"/>
  <c r="AG4" i="1" s="1"/>
  <c r="AI4" i="1" s="1"/>
  <c r="AM4" i="1" s="1"/>
  <c r="BF4" i="1" s="1"/>
  <c r="BE9" i="1"/>
  <c r="BF9" i="1" s="1"/>
  <c r="AM12" i="1"/>
  <c r="AE6" i="1"/>
  <c r="AG6" i="1" s="1"/>
  <c r="AI6" i="1" s="1"/>
  <c r="AM6" i="1" s="1"/>
  <c r="BF6" i="1" s="1"/>
  <c r="AM17" i="1"/>
  <c r="BF17" i="1" s="1"/>
  <c r="AM18" i="1"/>
  <c r="BF18" i="1" s="1"/>
  <c r="BG14" i="1" l="1"/>
  <c r="BM14" i="1"/>
  <c r="BF3" i="1"/>
  <c r="BF8" i="1"/>
  <c r="BG8" i="1" s="1"/>
  <c r="BF20" i="1"/>
  <c r="BF7" i="1"/>
  <c r="BF11" i="1"/>
  <c r="BF12" i="1"/>
  <c r="BG12" i="1" s="1"/>
  <c r="BF16" i="1"/>
  <c r="BM9" i="1"/>
  <c r="BG9" i="1"/>
  <c r="BM17" i="1"/>
  <c r="BG17" i="1"/>
  <c r="BG19" i="1"/>
  <c r="BM19" i="1"/>
  <c r="BM13" i="1"/>
  <c r="BG13" i="1"/>
  <c r="BG5" i="1"/>
  <c r="BM5" i="1"/>
  <c r="BF2" i="1"/>
  <c r="BM6" i="1"/>
  <c r="BG6" i="1"/>
  <c r="BM8" i="1"/>
  <c r="BM21" i="1"/>
  <c r="BG21" i="1"/>
  <c r="BG15" i="1"/>
  <c r="BM15" i="1"/>
  <c r="BG20" i="1"/>
  <c r="BM20" i="1"/>
  <c r="BM4" i="1"/>
  <c r="BG4" i="1"/>
  <c r="BM18" i="1"/>
  <c r="BG18" i="1"/>
  <c r="BM12" i="1" l="1"/>
  <c r="BM3" i="1"/>
  <c r="BG3" i="1"/>
  <c r="BM16" i="1"/>
  <c r="BG16" i="1"/>
  <c r="BG11" i="1"/>
  <c r="BM11" i="1"/>
  <c r="BG7" i="1"/>
  <c r="BM7" i="1"/>
  <c r="BM2" i="1"/>
  <c r="BG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Y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D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BE1" authorId="0" shapeId="0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F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G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J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M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N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O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P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<sst xmlns="http://schemas.openxmlformats.org/spreadsheetml/2006/main" count="389" uniqueCount="151">
  <si>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</si>
  <si>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</si>
  <si>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</si>
  <si>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</si>
  <si>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</si>
  <si>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</si>
  <si>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</si>
  <si>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</si>
  <si>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</si>
  <si>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</si>
  <si>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</si>
  <si>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</si>
  <si>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</si>
  <si>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</si>
  <si>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</si>
  <si>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</si>
  <si>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</si>
  <si>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</si>
  <si>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</si>
  <si>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</si>
  <si>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</si>
  <si>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</si>
  <si>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</si>
  <si>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</si>
  <si>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</si>
  <si>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</si>
  <si>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</si>
  <si>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</si>
  <si>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</si>
  <si>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</si>
  <si>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</si>
  <si>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</si>
  <si>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</si>
  <si>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</si>
  <si>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</si>
  <si>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</si>
  <si>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</si>
  <si>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</si>
  <si>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</si>
  <si>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</si>
  <si>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</si>
  <si>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</si>
  <si>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</si>
  <si>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</si>
  <si>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</si>
  <si>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</si>
  <si>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</si>
  <si>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</si>
  <si>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</si>
  <si>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</si>
  <si>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</si>
  <si>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</si>
  <si>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</si>
  <si>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</si>
  <si>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</si>
  <si>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</si>
  <si>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</si>
  <si>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</si>
  <si>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</si>
  <si>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</si>
  <si>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</si>
  <si>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</si>
  <si>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Additional Customer Price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</si>
  <si>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</si>
  <si>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</si>
  <si>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</si>
  <si>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</si>
  <si>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</si>
  <si>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</si>
  <si>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Laura Ashley</t>
  </si>
  <si>
    <t>Laura Ashley 4%</t>
  </si>
  <si>
    <t>Bath Accessories</t>
  </si>
  <si>
    <t>UT212 Oval Bubble</t>
    <phoneticPr fontId="2" type="noConversion"/>
  </si>
  <si>
    <t>PVC Tub Mat</t>
    <phoneticPr fontId="2" type="noConversion"/>
  </si>
  <si>
    <t>pvc</t>
    <phoneticPr fontId="2" type="noConversion"/>
  </si>
  <si>
    <t>15.7X34.64"</t>
    <phoneticPr fontId="2" type="noConversion"/>
  </si>
  <si>
    <t xml:space="preserve">Blue </t>
    <phoneticPr fontId="2" type="noConversion"/>
  </si>
  <si>
    <t>LA71-0659</t>
  </si>
  <si>
    <t>Piece</t>
  </si>
  <si>
    <t>Normal</t>
  </si>
  <si>
    <t>each pc rolled with Belly band, 12 pcs/ carton.</t>
    <phoneticPr fontId="2" type="noConversion"/>
  </si>
  <si>
    <t>3924.90.1050</t>
    <phoneticPr fontId="10" type="noConversion"/>
  </si>
  <si>
    <t>Photography</t>
  </si>
  <si>
    <t>PVC Tub Mat</t>
    <phoneticPr fontId="2" type="noConversion"/>
  </si>
  <si>
    <t>15.7X34.64"</t>
    <phoneticPr fontId="2" type="noConversion"/>
  </si>
  <si>
    <t>Cream</t>
    <phoneticPr fontId="2" type="noConversion"/>
  </si>
  <si>
    <t>LA71-0660</t>
  </si>
  <si>
    <t>Martha Stewart</t>
  </si>
  <si>
    <t>Martha Stewart (Bath) 5%</t>
  </si>
  <si>
    <t>UT205 Quatrefoil</t>
    <phoneticPr fontId="2" type="noConversion"/>
  </si>
  <si>
    <t>TPE TUB MAT</t>
    <phoneticPr fontId="2" type="noConversion"/>
  </si>
  <si>
    <t>TPE TUB MAT</t>
    <phoneticPr fontId="2" type="noConversion"/>
  </si>
  <si>
    <t>TPE</t>
  </si>
  <si>
    <t>15.75x27.5"</t>
    <phoneticPr fontId="2" type="noConversion"/>
  </si>
  <si>
    <t>White</t>
  </si>
  <si>
    <t>MT71-0997</t>
  </si>
  <si>
    <t>each pc rolled with Belly band, 24 pcs/ carton.</t>
    <phoneticPr fontId="2" type="noConversion"/>
  </si>
  <si>
    <t>UT205 Quatrefoil</t>
    <phoneticPr fontId="2" type="noConversion"/>
  </si>
  <si>
    <t>Taupe</t>
  </si>
  <si>
    <t>MT71-0998</t>
  </si>
  <si>
    <t>each pc rolled with Belly band, 24 pcs/ carton.</t>
    <phoneticPr fontId="2" type="noConversion"/>
  </si>
  <si>
    <t>UT205 Quatrefoil</t>
    <phoneticPr fontId="2" type="noConversion"/>
  </si>
  <si>
    <t>Light Grey</t>
  </si>
  <si>
    <t>MT71-0999</t>
  </si>
  <si>
    <t>3924.90.1050</t>
    <phoneticPr fontId="10" type="noConversion"/>
  </si>
  <si>
    <t>UT209 Medallion</t>
    <phoneticPr fontId="2" type="noConversion"/>
  </si>
  <si>
    <t>PVC</t>
    <phoneticPr fontId="2" type="noConversion"/>
  </si>
  <si>
    <t>15.7X39.37"</t>
    <phoneticPr fontId="2" type="noConversion"/>
  </si>
  <si>
    <t xml:space="preserve">White </t>
  </si>
  <si>
    <t>MT71-1000</t>
  </si>
  <si>
    <t>UT209 Medallion</t>
    <phoneticPr fontId="2" type="noConversion"/>
  </si>
  <si>
    <t>PVC Tub Mat</t>
    <phoneticPr fontId="2" type="noConversion"/>
  </si>
  <si>
    <t>PVC</t>
    <phoneticPr fontId="2" type="noConversion"/>
  </si>
  <si>
    <t>15.7X39.37"</t>
    <phoneticPr fontId="2" type="noConversion"/>
  </si>
  <si>
    <t xml:space="preserve">Clear </t>
  </si>
  <si>
    <t>MT71-1001</t>
  </si>
  <si>
    <t>3924.90.1050</t>
    <phoneticPr fontId="10" type="noConversion"/>
  </si>
  <si>
    <t xml:space="preserve">Blue </t>
  </si>
  <si>
    <t>MT71-1002</t>
  </si>
  <si>
    <t>N Natori</t>
  </si>
  <si>
    <t>N Natori 5%</t>
  </si>
  <si>
    <t>UT206 Hexagon</t>
    <phoneticPr fontId="2" type="noConversion"/>
  </si>
  <si>
    <t>15.75x27.5"</t>
    <phoneticPr fontId="2" type="noConversion"/>
  </si>
  <si>
    <t>NN71-0558</t>
  </si>
  <si>
    <t>UT206 Hexagon</t>
    <phoneticPr fontId="2" type="noConversion"/>
  </si>
  <si>
    <t>PVC Tub Mat</t>
    <phoneticPr fontId="2" type="noConversion"/>
  </si>
  <si>
    <t>pvc</t>
    <phoneticPr fontId="2" type="noConversion"/>
  </si>
  <si>
    <t>Grey</t>
  </si>
  <si>
    <t>NN71-0559</t>
  </si>
  <si>
    <t>UT206 Hexagon</t>
    <phoneticPr fontId="2" type="noConversion"/>
  </si>
  <si>
    <t>Black</t>
  </si>
  <si>
    <t>NN71-0560</t>
  </si>
  <si>
    <t>UT239 Herring</t>
    <phoneticPr fontId="2" type="noConversion"/>
  </si>
  <si>
    <t>14.6x26.18"</t>
    <phoneticPr fontId="2" type="noConversion"/>
  </si>
  <si>
    <t>NN71-0561</t>
  </si>
  <si>
    <t>UT239 Herring</t>
    <phoneticPr fontId="2" type="noConversion"/>
  </si>
  <si>
    <t>14.6x26.18"</t>
    <phoneticPr fontId="2" type="noConversion"/>
  </si>
  <si>
    <t>Birch</t>
    <phoneticPr fontId="2" type="noConversion"/>
  </si>
  <si>
    <t>NN71-0562</t>
  </si>
  <si>
    <t>NN71-0563</t>
  </si>
  <si>
    <t>UT228 Swirl</t>
    <phoneticPr fontId="2" type="noConversion"/>
  </si>
  <si>
    <t>15x28"</t>
    <phoneticPr fontId="2" type="noConversion"/>
  </si>
  <si>
    <t>NN71-0564</t>
  </si>
  <si>
    <t xml:space="preserve">Black </t>
  </si>
  <si>
    <t>NN71-0565</t>
  </si>
  <si>
    <t>NN71-0566</t>
  </si>
  <si>
    <t>UT211 Gem</t>
    <phoneticPr fontId="2" type="noConversion"/>
  </si>
  <si>
    <t>NN71-0567</t>
  </si>
  <si>
    <t>Smoke</t>
  </si>
  <si>
    <t>NN71-0568</t>
  </si>
  <si>
    <t>NN71-0569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</si>
</sst>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"/>
    <numFmt numFmtId="179" formatCode="[$$-409]#,##0.00;\-[$$-409]#,##0.00"/>
    <numFmt numFmtId="180" formatCode="_([$$-409]* #,##0.00_);_([$$-409]* \(#,##0.00\);_([$$-409]* &quot;-&quot;??_);_(@_)"/>
    <numFmt numFmtId="181" formatCode="0.0%"/>
    <numFmt numFmtId="182" formatCode="0_);[Red]\(0\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9" fillId="0" borderId="0"/>
    <xf numFmtId="180" fontId="6" fillId="0" borderId="0"/>
    <xf numFmtId="9" fontId="1" fillId="0" borderId="0" applyFont="0" applyFill="0" applyBorder="0" applyAlignment="0" applyProtection="0"/>
    <xf numFmtId="180" fontId="9" fillId="0" borderId="0"/>
    <xf numFmtId="0" fontId="9" fillId="0" borderId="0"/>
    <xf numFmtId="0" fontId="10" fillId="0" borderId="0">
      <alignment vertical="center"/>
    </xf>
  </cellStyleXfs>
  <cellXfs count="11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horizontal="center"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176" fontId="4" fillId="2" borderId="2" xfId="0" applyNumberFormat="1" applyFont="1" applyFill="1" applyBorder="1" applyAlignment="1">
      <alignment horizontal="center" wrapText="1"/>
    </xf>
    <xf numFmtId="176" fontId="4" fillId="6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5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3" borderId="2" xfId="2" applyNumberFormat="1" applyFont="1" applyFill="1" applyBorder="1" applyAlignment="1">
      <alignment wrapText="1"/>
    </xf>
    <xf numFmtId="10" fontId="7" fillId="3" borderId="2" xfId="2" applyNumberFormat="1" applyFont="1" applyFill="1" applyBorder="1" applyAlignment="1">
      <alignment wrapText="1"/>
    </xf>
    <xf numFmtId="176" fontId="8" fillId="7" borderId="2" xfId="2" applyNumberFormat="1" applyFont="1" applyFill="1" applyBorder="1" applyAlignment="1">
      <alignment horizontal="center" wrapText="1"/>
    </xf>
    <xf numFmtId="176" fontId="4" fillId="3" borderId="2" xfId="0" applyNumberFormat="1" applyFont="1" applyFill="1" applyBorder="1" applyAlignment="1">
      <alignment horizontal="center" wrapText="1"/>
    </xf>
    <xf numFmtId="176" fontId="8" fillId="3" borderId="2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2" fontId="4" fillId="0" borderId="3" xfId="0" applyNumberFormat="1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9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5" borderId="2" xfId="0" applyNumberForma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vertical="center"/>
    </xf>
    <xf numFmtId="178" fontId="0" fillId="8" borderId="2" xfId="0" applyNumberFormat="1" applyFill="1" applyBorder="1" applyAlignment="1">
      <alignment vertical="center"/>
    </xf>
    <xf numFmtId="0" fontId="1" fillId="0" borderId="2" xfId="3" applyFont="1" applyBorder="1" applyAlignment="1">
      <alignment horizontal="center" vertical="center"/>
    </xf>
    <xf numFmtId="1" fontId="0" fillId="8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176" fontId="0" fillId="8" borderId="2" xfId="0" applyNumberFormat="1" applyFill="1" applyBorder="1" applyAlignment="1">
      <alignment vertical="center"/>
    </xf>
    <xf numFmtId="180" fontId="1" fillId="0" borderId="2" xfId="4" applyFont="1" applyBorder="1" applyAlignment="1">
      <alignment horizontal="center" vertical="center" wrapText="1"/>
    </xf>
    <xf numFmtId="181" fontId="11" fillId="5" borderId="2" xfId="3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vertical="center"/>
    </xf>
    <xf numFmtId="9" fontId="1" fillId="0" borderId="2" xfId="3" applyNumberFormat="1" applyFont="1" applyBorder="1" applyAlignment="1">
      <alignment horizontal="center" vertical="center"/>
    </xf>
    <xf numFmtId="10" fontId="0" fillId="8" borderId="2" xfId="5" applyNumberFormat="1" applyFont="1" applyFill="1" applyBorder="1" applyAlignment="1">
      <alignment vertical="center"/>
    </xf>
    <xf numFmtId="176" fontId="4" fillId="5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vertical="center" wrapText="1"/>
    </xf>
    <xf numFmtId="1" fontId="0" fillId="0" borderId="2" xfId="0" applyNumberFormat="1" applyBorder="1" applyAlignment="1">
      <alignment vertical="center"/>
    </xf>
    <xf numFmtId="2" fontId="0" fillId="8" borderId="2" xfId="0" applyNumberFormat="1" applyFill="1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0" fillId="0" borderId="0" xfId="0" applyAlignment="1">
      <alignment vertical="center"/>
    </xf>
    <xf numFmtId="180" fontId="1" fillId="0" borderId="2" xfId="6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7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/>
    </xf>
    <xf numFmtId="176" fontId="3" fillId="5" borderId="2" xfId="8" applyNumberFormat="1" applyFont="1" applyFill="1" applyBorder="1" applyAlignment="1">
      <alignment horizontal="right" vertical="center"/>
    </xf>
    <xf numFmtId="0" fontId="10" fillId="0" borderId="2" xfId="8" applyBorder="1" applyAlignment="1">
      <alignment horizontal="center" vertical="center" wrapText="1"/>
    </xf>
    <xf numFmtId="1" fontId="10" fillId="0" borderId="2" xfId="8" applyNumberFormat="1" applyBorder="1" applyAlignment="1">
      <alignment horizontal="center" vertical="center" wrapText="1"/>
    </xf>
    <xf numFmtId="0" fontId="1" fillId="0" borderId="2" xfId="3" applyFont="1" applyFill="1" applyBorder="1" applyAlignment="1">
      <alignment horizontal="center" vertical="center"/>
    </xf>
    <xf numFmtId="176" fontId="4" fillId="5" borderId="2" xfId="3" applyNumberFormat="1" applyFont="1" applyFill="1" applyBorder="1" applyAlignment="1">
      <alignment horizontal="center" vertical="center"/>
    </xf>
    <xf numFmtId="182" fontId="1" fillId="0" borderId="2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78" fontId="0" fillId="8" borderId="2" xfId="0" applyNumberFormat="1" applyFill="1" applyBorder="1" applyAlignment="1">
      <alignment vertical="center" wrapText="1"/>
    </xf>
    <xf numFmtId="176" fontId="0" fillId="8" borderId="2" xfId="0" applyNumberFormat="1" applyFill="1" applyBorder="1" applyAlignment="1">
      <alignment vertical="center" wrapText="1"/>
    </xf>
    <xf numFmtId="10" fontId="0" fillId="0" borderId="2" xfId="0" applyNumberFormat="1" applyBorder="1" applyAlignment="1">
      <alignment vertical="center" wrapText="1"/>
    </xf>
    <xf numFmtId="10" fontId="0" fillId="8" borderId="2" xfId="5" applyNumberFormat="1" applyFont="1" applyFill="1" applyBorder="1" applyAlignment="1">
      <alignment vertical="center" wrapText="1"/>
    </xf>
    <xf numFmtId="2" fontId="0" fillId="0" borderId="3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5" borderId="2" xfId="0" applyNumberFormat="1" applyFill="1" applyBorder="1" applyAlignment="1">
      <alignment vertical="center" wrapText="1"/>
    </xf>
    <xf numFmtId="176" fontId="1" fillId="5" borderId="2" xfId="0" applyNumberFormat="1" applyFont="1" applyFill="1" applyBorder="1" applyAlignment="1">
      <alignment horizontal="right" vertical="center"/>
    </xf>
    <xf numFmtId="0" fontId="1" fillId="9" borderId="2" xfId="0" applyFont="1" applyFill="1" applyBorder="1" applyAlignment="1">
      <alignment horizontal="center" vertical="center"/>
    </xf>
    <xf numFmtId="182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6" fontId="0" fillId="0" borderId="5" xfId="0" applyNumberFormat="1" applyBorder="1" applyAlignment="1">
      <alignment vertical="center" wrapText="1"/>
    </xf>
    <xf numFmtId="176" fontId="1" fillId="5" borderId="5" xfId="0" applyNumberFormat="1" applyFont="1" applyFill="1" applyBorder="1" applyAlignment="1">
      <alignment horizontal="right" vertical="center"/>
    </xf>
    <xf numFmtId="0" fontId="1" fillId="9" borderId="5" xfId="0" applyFon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 wrapText="1"/>
    </xf>
    <xf numFmtId="178" fontId="0" fillId="8" borderId="5" xfId="0" applyNumberFormat="1" applyFill="1" applyBorder="1" applyAlignment="1">
      <alignment vertical="center" wrapText="1"/>
    </xf>
    <xf numFmtId="0" fontId="1" fillId="0" borderId="5" xfId="3" applyFont="1" applyBorder="1" applyAlignment="1">
      <alignment horizontal="center" vertical="center"/>
    </xf>
    <xf numFmtId="1" fontId="0" fillId="8" borderId="5" xfId="0" applyNumberFormat="1" applyFill="1" applyBorder="1" applyAlignment="1">
      <alignment vertical="center"/>
    </xf>
    <xf numFmtId="176" fontId="0" fillId="8" borderId="5" xfId="0" applyNumberFormat="1" applyFill="1" applyBorder="1" applyAlignment="1">
      <alignment vertical="center" wrapText="1"/>
    </xf>
    <xf numFmtId="180" fontId="1" fillId="0" borderId="5" xfId="4" applyFont="1" applyBorder="1" applyAlignment="1">
      <alignment horizontal="center" vertical="center" wrapText="1"/>
    </xf>
    <xf numFmtId="181" fontId="11" fillId="5" borderId="5" xfId="3" applyNumberFormat="1" applyFont="1" applyFill="1" applyBorder="1" applyAlignment="1">
      <alignment horizontal="center" vertical="center"/>
    </xf>
    <xf numFmtId="10" fontId="0" fillId="0" borderId="5" xfId="0" applyNumberFormat="1" applyBorder="1" applyAlignment="1">
      <alignment vertical="center" wrapText="1"/>
    </xf>
    <xf numFmtId="9" fontId="1" fillId="0" borderId="5" xfId="3" applyNumberFormat="1" applyFont="1" applyBorder="1" applyAlignment="1">
      <alignment horizontal="center" vertical="center"/>
    </xf>
    <xf numFmtId="176" fontId="0" fillId="8" borderId="5" xfId="0" applyNumberFormat="1" applyFill="1" applyBorder="1" applyAlignment="1">
      <alignment vertical="center"/>
    </xf>
    <xf numFmtId="10" fontId="0" fillId="0" borderId="5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0" fontId="0" fillId="8" borderId="5" xfId="5" applyNumberFormat="1" applyFont="1" applyFill="1" applyBorder="1" applyAlignment="1">
      <alignment vertical="center" wrapText="1"/>
    </xf>
    <xf numFmtId="176" fontId="4" fillId="5" borderId="5" xfId="3" applyNumberFormat="1" applyFont="1" applyFill="1" applyBorder="1" applyAlignment="1">
      <alignment horizontal="center" vertical="center"/>
    </xf>
    <xf numFmtId="182" fontId="1" fillId="0" borderId="5" xfId="0" applyNumberFormat="1" applyFont="1" applyBorder="1" applyAlignment="1">
      <alignment horizontal="center" vertical="center"/>
    </xf>
    <xf numFmtId="2" fontId="0" fillId="0" borderId="6" xfId="0" applyNumberFormat="1" applyBorder="1" applyAlignment="1">
      <alignment vertical="center"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horizontal="center" wrapText="1"/>
    </xf>
  </cellXfs>
  <cellStyles count="9">
    <cellStyle name="Normal 2" xfId="1"/>
    <cellStyle name="Normal 2 18 2" xfId="2"/>
    <cellStyle name="Normal 2 2" xfId="7"/>
    <cellStyle name="Normal 2 31 2 2" xfId="3"/>
    <cellStyle name="Percent 2" xfId="5"/>
    <cellStyle name="常规" xfId="0" builtinId="0"/>
    <cellStyle name="常规 2" xfId="8"/>
    <cellStyle name="常规_quotation-Mercury  3.22.2011 (for BBB)_BBB Spring 12 Styleout Belize - Heather 102111" xfId="6"/>
    <cellStyle name="样式 1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70556</xdr:colOff>
      <xdr:row>1</xdr:row>
      <xdr:rowOff>89798</xdr:rowOff>
    </xdr:from>
    <xdr:ext cx="1651491" cy="801768"/>
    <xdr:pic>
      <xdr:nvPicPr>
        <xdr:cNvPr id="2" name="图片 4" descr="图片包含 形状&#10;&#10;AI 生成的内容可能不正确。">
          <a:extLst>
            <a:ext uri="{FF2B5EF4-FFF2-40B4-BE49-F238E27FC236}">
              <a16:creationId xmlns="" xmlns:a16="http://schemas.microsoft.com/office/drawing/2014/main" id="{E018B372-52DA-44F6-ABCD-B9F2A371B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831" y="947048"/>
          <a:ext cx="1651491" cy="801768"/>
        </a:xfrm>
        <a:prstGeom prst="rect">
          <a:avLst/>
        </a:prstGeom>
      </xdr:spPr>
    </xdr:pic>
    <xdr:clientData/>
  </xdr:oneCellAnchor>
  <xdr:oneCellAnchor>
    <xdr:from>
      <xdr:col>1</xdr:col>
      <xdr:colOff>72608</xdr:colOff>
      <xdr:row>2</xdr:row>
      <xdr:rowOff>38475</xdr:rowOff>
    </xdr:from>
    <xdr:ext cx="1595040" cy="864349"/>
    <xdr:pic>
      <xdr:nvPicPr>
        <xdr:cNvPr id="3" name="图片 10">
          <a:extLst>
            <a:ext uri="{FF2B5EF4-FFF2-40B4-BE49-F238E27FC236}">
              <a16:creationId xmlns="" xmlns:a16="http://schemas.microsoft.com/office/drawing/2014/main" id="{F95E8D1F-9E1C-4777-B64E-44B30D40C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1114228" y="1549555"/>
          <a:ext cx="864349" cy="1595040"/>
        </a:xfrm>
        <a:prstGeom prst="rect">
          <a:avLst/>
        </a:prstGeom>
      </xdr:spPr>
    </xdr:pic>
    <xdr:clientData/>
  </xdr:oneCellAnchor>
  <xdr:twoCellAnchor editAs="oneCell">
    <xdr:from>
      <xdr:col>1</xdr:col>
      <xdr:colOff>268941</xdr:colOff>
      <xdr:row>3</xdr:row>
      <xdr:rowOff>74706</xdr:rowOff>
    </xdr:from>
    <xdr:to>
      <xdr:col>1</xdr:col>
      <xdr:colOff>1463812</xdr:colOff>
      <xdr:row>3</xdr:row>
      <xdr:rowOff>974706</xdr:rowOff>
    </xdr:to>
    <xdr:pic>
      <xdr:nvPicPr>
        <xdr:cNvPr id="4" name="图片 19">
          <a:extLst>
            <a:ext uri="{FF2B5EF4-FFF2-40B4-BE49-F238E27FC236}">
              <a16:creationId xmlns="" xmlns:a16="http://schemas.microsoft.com/office/drawing/2014/main" id="{1B28390D-80CE-4A0D-8981-25362296A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5216" y="2970306"/>
          <a:ext cx="1194871" cy="900000"/>
        </a:xfrm>
        <a:prstGeom prst="rect">
          <a:avLst/>
        </a:prstGeom>
      </xdr:spPr>
    </xdr:pic>
    <xdr:clientData/>
  </xdr:twoCellAnchor>
  <xdr:oneCellAnchor>
    <xdr:from>
      <xdr:col>1</xdr:col>
      <xdr:colOff>268941</xdr:colOff>
      <xdr:row>4</xdr:row>
      <xdr:rowOff>67235</xdr:rowOff>
    </xdr:from>
    <xdr:ext cx="1194871" cy="900000"/>
    <xdr:pic>
      <xdr:nvPicPr>
        <xdr:cNvPr id="5" name="图片 19">
          <a:extLst>
            <a:ext uri="{FF2B5EF4-FFF2-40B4-BE49-F238E27FC236}">
              <a16:creationId xmlns="" xmlns:a16="http://schemas.microsoft.com/office/drawing/2014/main" id="{D930E7D9-ABD9-4C67-950E-E7D80D725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5216" y="4010585"/>
          <a:ext cx="1194871" cy="900000"/>
        </a:xfrm>
        <a:prstGeom prst="rect">
          <a:avLst/>
        </a:prstGeom>
      </xdr:spPr>
    </xdr:pic>
    <xdr:clientData/>
  </xdr:oneCellAnchor>
  <xdr:oneCellAnchor>
    <xdr:from>
      <xdr:col>1</xdr:col>
      <xdr:colOff>268941</xdr:colOff>
      <xdr:row>5</xdr:row>
      <xdr:rowOff>59764</xdr:rowOff>
    </xdr:from>
    <xdr:ext cx="1194871" cy="900000"/>
    <xdr:pic>
      <xdr:nvPicPr>
        <xdr:cNvPr id="6" name="图片 19">
          <a:extLst>
            <a:ext uri="{FF2B5EF4-FFF2-40B4-BE49-F238E27FC236}">
              <a16:creationId xmlns="" xmlns:a16="http://schemas.microsoft.com/office/drawing/2014/main" id="{D0105268-D936-4B65-BA2C-167ADE2E0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5216" y="5050864"/>
          <a:ext cx="1194871" cy="900000"/>
        </a:xfrm>
        <a:prstGeom prst="rect">
          <a:avLst/>
        </a:prstGeom>
      </xdr:spPr>
    </xdr:pic>
    <xdr:clientData/>
  </xdr:oneCellAnchor>
  <xdr:twoCellAnchor editAs="oneCell">
    <xdr:from>
      <xdr:col>1</xdr:col>
      <xdr:colOff>1344705</xdr:colOff>
      <xdr:row>3</xdr:row>
      <xdr:rowOff>351118</xdr:rowOff>
    </xdr:from>
    <xdr:to>
      <xdr:col>1</xdr:col>
      <xdr:colOff>1720592</xdr:colOff>
      <xdr:row>3</xdr:row>
      <xdr:rowOff>1004005</xdr:rowOff>
    </xdr:to>
    <xdr:pic>
      <xdr:nvPicPr>
        <xdr:cNvPr id="7" name="Picture 19">
          <a:extLst>
            <a:ext uri="{FF2B5EF4-FFF2-40B4-BE49-F238E27FC236}">
              <a16:creationId xmlns="" xmlns:a16="http://schemas.microsoft.com/office/drawing/2014/main" id="{B14D2D97-8866-4810-A259-BA624167E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20980" y="3246718"/>
          <a:ext cx="375887" cy="652887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55126</xdr:colOff>
      <xdr:row>6</xdr:row>
      <xdr:rowOff>126284</xdr:rowOff>
    </xdr:from>
    <xdr:to>
      <xdr:col>1</xdr:col>
      <xdr:colOff>1697181</xdr:colOff>
      <xdr:row>6</xdr:row>
      <xdr:rowOff>877465</xdr:rowOff>
    </xdr:to>
    <xdr:pic>
      <xdr:nvPicPr>
        <xdr:cNvPr id="8" name="图片 4">
          <a:extLst>
            <a:ext uri="{FF2B5EF4-FFF2-40B4-BE49-F238E27FC236}">
              <a16:creationId xmlns="" xmlns:a16="http://schemas.microsoft.com/office/drawing/2014/main" id="{6920FBF0-4556-4E80-BB58-3A21D3270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00000">
          <a:off x="1176838" y="5719697"/>
          <a:ext cx="751181" cy="1642055"/>
        </a:xfrm>
        <a:prstGeom prst="rect">
          <a:avLst/>
        </a:prstGeom>
      </xdr:spPr>
    </xdr:pic>
    <xdr:clientData/>
  </xdr:twoCellAnchor>
  <xdr:twoCellAnchor editAs="oneCell">
    <xdr:from>
      <xdr:col>1</xdr:col>
      <xdr:colOff>34637</xdr:colOff>
      <xdr:row>7</xdr:row>
      <xdr:rowOff>109470</xdr:rowOff>
    </xdr:from>
    <xdr:to>
      <xdr:col>1</xdr:col>
      <xdr:colOff>1716730</xdr:colOff>
      <xdr:row>7</xdr:row>
      <xdr:rowOff>850788</xdr:rowOff>
    </xdr:to>
    <xdr:pic>
      <xdr:nvPicPr>
        <xdr:cNvPr id="9" name="图片 14">
          <a:extLst>
            <a:ext uri="{FF2B5EF4-FFF2-40B4-BE49-F238E27FC236}">
              <a16:creationId xmlns="" xmlns:a16="http://schemas.microsoft.com/office/drawing/2014/main" id="{9B8FC158-8893-49F7-85D7-F608AFF2A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16200000">
          <a:off x="1181300" y="6744732"/>
          <a:ext cx="741318" cy="1682093"/>
        </a:xfrm>
        <a:prstGeom prst="rect">
          <a:avLst/>
        </a:prstGeom>
      </xdr:spPr>
    </xdr:pic>
    <xdr:clientData/>
  </xdr:twoCellAnchor>
  <xdr:twoCellAnchor editAs="oneCell">
    <xdr:from>
      <xdr:col>1</xdr:col>
      <xdr:colOff>120333</xdr:colOff>
      <xdr:row>8</xdr:row>
      <xdr:rowOff>99765</xdr:rowOff>
    </xdr:from>
    <xdr:to>
      <xdr:col>1</xdr:col>
      <xdr:colOff>1719422</xdr:colOff>
      <xdr:row>8</xdr:row>
      <xdr:rowOff>834854</xdr:rowOff>
    </xdr:to>
    <xdr:pic>
      <xdr:nvPicPr>
        <xdr:cNvPr id="10" name="图片 12">
          <a:extLst>
            <a:ext uri="{FF2B5EF4-FFF2-40B4-BE49-F238E27FC236}">
              <a16:creationId xmlns="" xmlns:a16="http://schemas.microsoft.com/office/drawing/2014/main" id="{33E980DA-A823-459E-B2E4-25C9560A9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5400000">
          <a:off x="1228608" y="7840215"/>
          <a:ext cx="735089" cy="1599089"/>
        </a:xfrm>
        <a:prstGeom prst="rect">
          <a:avLst/>
        </a:prstGeom>
      </xdr:spPr>
    </xdr:pic>
    <xdr:clientData/>
  </xdr:twoCellAnchor>
  <xdr:twoCellAnchor editAs="oneCell">
    <xdr:from>
      <xdr:col>1</xdr:col>
      <xdr:colOff>155229</xdr:colOff>
      <xdr:row>9</xdr:row>
      <xdr:rowOff>37353</xdr:rowOff>
    </xdr:from>
    <xdr:to>
      <xdr:col>1</xdr:col>
      <xdr:colOff>1533553</xdr:colOff>
      <xdr:row>9</xdr:row>
      <xdr:rowOff>1072954</xdr:rowOff>
    </xdr:to>
    <xdr:pic>
      <xdr:nvPicPr>
        <xdr:cNvPr id="11" name="Picture 3">
          <a:extLst>
            <a:ext uri="{FF2B5EF4-FFF2-40B4-BE49-F238E27FC236}">
              <a16:creationId xmlns="" xmlns:a16="http://schemas.microsoft.com/office/drawing/2014/main" id="{099B6CA9-55F1-4378-8D4F-D5A9818AA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04" y="9276603"/>
          <a:ext cx="1378324" cy="10356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155230</xdr:colOff>
      <xdr:row>10</xdr:row>
      <xdr:rowOff>32715</xdr:rowOff>
    </xdr:from>
    <xdr:ext cx="1378324" cy="1037716"/>
    <xdr:pic>
      <xdr:nvPicPr>
        <xdr:cNvPr id="12" name="Picture 3">
          <a:extLst>
            <a:ext uri="{FF2B5EF4-FFF2-40B4-BE49-F238E27FC236}">
              <a16:creationId xmlns="" xmlns:a16="http://schemas.microsoft.com/office/drawing/2014/main" id="{DB0BFEDC-A87C-45F2-B7AC-A171EE1E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05" y="10376865"/>
          <a:ext cx="1378324" cy="10377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1</xdr:col>
      <xdr:colOff>97118</xdr:colOff>
      <xdr:row>11</xdr:row>
      <xdr:rowOff>91468</xdr:rowOff>
    </xdr:from>
    <xdr:to>
      <xdr:col>1</xdr:col>
      <xdr:colOff>1655764</xdr:colOff>
      <xdr:row>11</xdr:row>
      <xdr:rowOff>994348</xdr:rowOff>
    </xdr:to>
    <xdr:pic>
      <xdr:nvPicPr>
        <xdr:cNvPr id="13" name="图片 4">
          <a:extLst>
            <a:ext uri="{FF2B5EF4-FFF2-40B4-BE49-F238E27FC236}">
              <a16:creationId xmlns="" xmlns:a16="http://schemas.microsoft.com/office/drawing/2014/main" id="{42D793D2-383B-4FE7-AE4B-BBEFAD3F8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3393" y="11540518"/>
          <a:ext cx="1558646" cy="902880"/>
        </a:xfrm>
        <a:prstGeom prst="rect">
          <a:avLst/>
        </a:prstGeom>
      </xdr:spPr>
    </xdr:pic>
    <xdr:clientData/>
  </xdr:twoCellAnchor>
  <xdr:twoCellAnchor editAs="oneCell">
    <xdr:from>
      <xdr:col>1</xdr:col>
      <xdr:colOff>90459</xdr:colOff>
      <xdr:row>12</xdr:row>
      <xdr:rowOff>163286</xdr:rowOff>
    </xdr:from>
    <xdr:to>
      <xdr:col>1</xdr:col>
      <xdr:colOff>1708467</xdr:colOff>
      <xdr:row>12</xdr:row>
      <xdr:rowOff>1047399</xdr:rowOff>
    </xdr:to>
    <xdr:pic>
      <xdr:nvPicPr>
        <xdr:cNvPr id="14" name="图片 35" descr="电脑屏幕的照片&#10;&#10;AI 生成的内容可能不正确。">
          <a:extLst>
            <a:ext uri="{FF2B5EF4-FFF2-40B4-BE49-F238E27FC236}">
              <a16:creationId xmlns="" xmlns:a16="http://schemas.microsoft.com/office/drawing/2014/main" id="{6E36DEA6-BC5E-488C-A649-BD4F552A9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6200000">
          <a:off x="1133681" y="12350289"/>
          <a:ext cx="884113" cy="1618008"/>
        </a:xfrm>
        <a:prstGeom prst="rect">
          <a:avLst/>
        </a:prstGeom>
      </xdr:spPr>
    </xdr:pic>
    <xdr:clientData/>
  </xdr:twoCellAnchor>
  <xdr:twoCellAnchor editAs="oneCell">
    <xdr:from>
      <xdr:col>1</xdr:col>
      <xdr:colOff>90459</xdr:colOff>
      <xdr:row>13</xdr:row>
      <xdr:rowOff>63656</xdr:rowOff>
    </xdr:from>
    <xdr:to>
      <xdr:col>1</xdr:col>
      <xdr:colOff>1721074</xdr:colOff>
      <xdr:row>13</xdr:row>
      <xdr:rowOff>1011683</xdr:rowOff>
    </xdr:to>
    <xdr:pic>
      <xdr:nvPicPr>
        <xdr:cNvPr id="15" name="图片 12">
          <a:extLst>
            <a:ext uri="{FF2B5EF4-FFF2-40B4-BE49-F238E27FC236}">
              <a16:creationId xmlns="" xmlns:a16="http://schemas.microsoft.com/office/drawing/2014/main" id="{409049C8-958A-46F6-A03D-C799D74BE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6734" y="13760606"/>
          <a:ext cx="1630615" cy="948027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14</xdr:row>
      <xdr:rowOff>64737</xdr:rowOff>
    </xdr:from>
    <xdr:to>
      <xdr:col>2</xdr:col>
      <xdr:colOff>1833</xdr:colOff>
      <xdr:row>14</xdr:row>
      <xdr:rowOff>1031183</xdr:rowOff>
    </xdr:to>
    <xdr:pic>
      <xdr:nvPicPr>
        <xdr:cNvPr id="16" name="图片 3">
          <a:extLst>
            <a:ext uri="{FF2B5EF4-FFF2-40B4-BE49-F238E27FC236}">
              <a16:creationId xmlns="" xmlns:a16="http://schemas.microsoft.com/office/drawing/2014/main" id="{663B6EB0-2D6D-42F7-A37F-B417155C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39775" y="14904687"/>
          <a:ext cx="1662358" cy="96644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15</xdr:row>
      <xdr:rowOff>99786</xdr:rowOff>
    </xdr:from>
    <xdr:to>
      <xdr:col>1</xdr:col>
      <xdr:colOff>1673238</xdr:colOff>
      <xdr:row>15</xdr:row>
      <xdr:rowOff>973846</xdr:rowOff>
    </xdr:to>
    <xdr:pic>
      <xdr:nvPicPr>
        <xdr:cNvPr id="17" name="图片 36">
          <a:extLst>
            <a:ext uri="{FF2B5EF4-FFF2-40B4-BE49-F238E27FC236}">
              <a16:creationId xmlns="" xmlns:a16="http://schemas.microsoft.com/office/drawing/2014/main" id="{3975D507-53DF-4032-B239-655F09163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3275" y="16082736"/>
          <a:ext cx="1546238" cy="874060"/>
        </a:xfrm>
        <a:prstGeom prst="rect">
          <a:avLst/>
        </a:prstGeom>
      </xdr:spPr>
    </xdr:pic>
    <xdr:clientData/>
  </xdr:twoCellAnchor>
  <xdr:twoCellAnchor editAs="oneCell">
    <xdr:from>
      <xdr:col>1</xdr:col>
      <xdr:colOff>126430</xdr:colOff>
      <xdr:row>16</xdr:row>
      <xdr:rowOff>182775</xdr:rowOff>
    </xdr:from>
    <xdr:to>
      <xdr:col>1</xdr:col>
      <xdr:colOff>1628965</xdr:colOff>
      <xdr:row>16</xdr:row>
      <xdr:rowOff>1061045</xdr:rowOff>
    </xdr:to>
    <xdr:pic>
      <xdr:nvPicPr>
        <xdr:cNvPr id="18" name="图片 8">
          <a:extLst>
            <a:ext uri="{FF2B5EF4-FFF2-40B4-BE49-F238E27FC236}">
              <a16:creationId xmlns="" xmlns:a16="http://schemas.microsoft.com/office/drawing/2014/main" id="{0307D5C8-1732-49C7-BAD2-659F26998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705" y="17337300"/>
          <a:ext cx="1502535" cy="878270"/>
        </a:xfrm>
        <a:prstGeom prst="rect">
          <a:avLst/>
        </a:prstGeom>
      </xdr:spPr>
    </xdr:pic>
    <xdr:clientData/>
  </xdr:twoCellAnchor>
  <xdr:twoCellAnchor editAs="oneCell">
    <xdr:from>
      <xdr:col>1</xdr:col>
      <xdr:colOff>144702</xdr:colOff>
      <xdr:row>17</xdr:row>
      <xdr:rowOff>144598</xdr:rowOff>
    </xdr:from>
    <xdr:to>
      <xdr:col>1</xdr:col>
      <xdr:colOff>1638294</xdr:colOff>
      <xdr:row>17</xdr:row>
      <xdr:rowOff>998761</xdr:rowOff>
    </xdr:to>
    <xdr:pic>
      <xdr:nvPicPr>
        <xdr:cNvPr id="19" name="图片 16">
          <a:extLst>
            <a:ext uri="{FF2B5EF4-FFF2-40B4-BE49-F238E27FC236}">
              <a16:creationId xmlns="" xmlns:a16="http://schemas.microsoft.com/office/drawing/2014/main" id="{1A48FA26-B877-4B20-9B91-CEA7002CD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977" y="18470698"/>
          <a:ext cx="1493592" cy="854163"/>
        </a:xfrm>
        <a:prstGeom prst="rect">
          <a:avLst/>
        </a:prstGeom>
      </xdr:spPr>
    </xdr:pic>
    <xdr:clientData/>
  </xdr:twoCellAnchor>
  <xdr:oneCellAnchor>
    <xdr:from>
      <xdr:col>1</xdr:col>
      <xdr:colOff>50087</xdr:colOff>
      <xdr:row>20</xdr:row>
      <xdr:rowOff>193033</xdr:rowOff>
    </xdr:from>
    <xdr:ext cx="1735119" cy="714109"/>
    <xdr:pic>
      <xdr:nvPicPr>
        <xdr:cNvPr id="20" name="图片 19" descr="背景图案&#10;&#10;AI 生成的内容可能不正确。">
          <a:extLst>
            <a:ext uri="{FF2B5EF4-FFF2-40B4-BE49-F238E27FC236}">
              <a16:creationId xmlns="" xmlns:a16="http://schemas.microsoft.com/office/drawing/2014/main" id="{E1E170A2-0D7A-4C47-BDA8-AB79B0810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10800000">
          <a:off x="726362" y="22033858"/>
          <a:ext cx="1735119" cy="714109"/>
        </a:xfrm>
        <a:prstGeom prst="rect">
          <a:avLst/>
        </a:prstGeom>
      </xdr:spPr>
    </xdr:pic>
    <xdr:clientData/>
  </xdr:oneCellAnchor>
  <xdr:twoCellAnchor editAs="oneCell">
    <xdr:from>
      <xdr:col>1</xdr:col>
      <xdr:colOff>54171</xdr:colOff>
      <xdr:row>19</xdr:row>
      <xdr:rowOff>210872</xdr:rowOff>
    </xdr:from>
    <xdr:to>
      <xdr:col>1</xdr:col>
      <xdr:colOff>1721262</xdr:colOff>
      <xdr:row>19</xdr:row>
      <xdr:rowOff>961571</xdr:rowOff>
    </xdr:to>
    <xdr:pic>
      <xdr:nvPicPr>
        <xdr:cNvPr id="21" name="图片 7">
          <a:extLst>
            <a:ext uri="{FF2B5EF4-FFF2-40B4-BE49-F238E27FC236}">
              <a16:creationId xmlns="" xmlns:a16="http://schemas.microsoft.com/office/drawing/2014/main" id="{578A3950-705F-4B33-BA83-3CF9D8A7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0446" y="20880122"/>
          <a:ext cx="1667091" cy="750699"/>
        </a:xfrm>
        <a:prstGeom prst="rect">
          <a:avLst/>
        </a:prstGeom>
      </xdr:spPr>
    </xdr:pic>
    <xdr:clientData/>
  </xdr:twoCellAnchor>
  <xdr:twoCellAnchor editAs="oneCell">
    <xdr:from>
      <xdr:col>1</xdr:col>
      <xdr:colOff>99785</xdr:colOff>
      <xdr:row>18</xdr:row>
      <xdr:rowOff>253999</xdr:rowOff>
    </xdr:from>
    <xdr:to>
      <xdr:col>2</xdr:col>
      <xdr:colOff>2236</xdr:colOff>
      <xdr:row>18</xdr:row>
      <xdr:rowOff>1015999</xdr:rowOff>
    </xdr:to>
    <xdr:pic>
      <xdr:nvPicPr>
        <xdr:cNvPr id="22" name="图片 3">
          <a:extLst>
            <a:ext uri="{FF2B5EF4-FFF2-40B4-BE49-F238E27FC236}">
              <a16:creationId xmlns="" xmlns:a16="http://schemas.microsoft.com/office/drawing/2014/main" id="{A9EF5AC9-E2F9-471B-BE99-033D8E26D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16200000">
          <a:off x="1208298" y="19319436"/>
          <a:ext cx="762000" cy="1626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toys%20new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_ldh\Marketing\Documents%20and%20Settings\z045424\Desktop\Forms\PCB%20Softgoods%206%206%2020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ndy\BCF\Bath\20230901%20Feb%20POE%20SC\JLA%2013PC%20COASTAL%20FEB%20SHOWER%20CURTAINS-POE%20vc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Cookware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TEMPLATE\CONST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ms\Documents\PNP\PNP%20OPERATION%20MANUAL%20JULY%2010%20ANNEXU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Documents\Imports\import%20review\Container%20Cubing%20Too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tcfile11\merchcommon\Merchandise%20Operations\Negotiations%20Team%20Folder\03%20Hardlines%20B\03%20Domestics\D60\2009\S10%20Negotiations\Shabby\3.%20Models\D60%20Shabby%20MCM-sta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_GM\HOM\Kristin%20Lee\DOMESTICS\Assortment%20Plans\Master%20Copies\Domestics%20Assortment%20Plan%20-%20Master%20Copy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all%2012%20development\D65%20Holiday\Line%20Pla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Bundle16-Imports-Linens-Tabletop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dhl\tht%20designing\SAMPLE%20THT-2\Sample%20Master%20Card\20590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6.4\desi_aht2\Vinod%20Singh-%2001.06.09\DAILY%20FILES\TAGS\TA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ldh\Marketing\Documents%20and%20Settings\kishorekumar\Desktop\Book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evisha.sharepoint.com\sites\LiveDocs-\Shared%20Documents\TLI\KRR\KRR_PP%20SUMMARY_VERSION%202.1_062217\KRR%20MASTER%20DATA%20ENTRY_VER%202.1_020921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blis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ms\Documents\PNP\PNP%20OPERATION%20MANUAL%20JULY%2010%20ANNEXUR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7AA56A\02%20Invite%20&amp;%20Model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Working%20Documents\JLA\BBB\BBB%20Robert%20Allen\RA%20Fall2010%20BBB%20Order\Anatole\BBB%20ANATOLE%20SET-UP%20ROBERT%20ALLEN%20FINAL%204.29.1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PECS\MISSES\801\ZELLERS\F97\F7-100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DS%20NEW%20CENTENNIAL%201-2-2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ms\Documents\PNP\PNP%20OPERATION%20MANUAL%20JULY%2010%20ANNEXURE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ms/Documents/PNP/PNP%20OPERATION%20MANUAL%20JULY%2010%20ANNEXUR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NP%20PC%20MANUAL\Final%20PC%20Manual%20Copy\PC%20-%20PNP%20MANUAL-%202014%20(UPDATED%2028TH%20MAR%20'14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Bundle16-Imports-Linens-Textiles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PECS\TRACKING\WENDY\APPROVA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pvelu\Documents%20and%20Settings\DHAVAL.TLI\Local%20Settings\Temporary%20Internet%20Files\OLK13\PNP%20OPERATION%20MANUAL%20JULY%2010%20ANNEXUR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Documents%20and%20Settings\Smita\Local%20Settings\Temporary%20Internet%20Files\OLK49F\PRICE%20BIBLE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%20rate%20cosmetics%20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blank%20spec%20sheet%20new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srijansrivastava\AppData\Local\Temp\notesFFF692\https:\star.target.com\Michelle\Seating%2007.04\Seating-Kitchen%20Round%203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HG%20%20Bath%20Utility%20%20Tub%20Mat%20Warehouse%20Commitment%20Sheet%202026060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sarah.chen\Local%20Settings\Temporary%20Internet%20Files\OLK21\JLA%20-%20NEW%20SMART%20DRY%20TOWEL%20OCTOBER%20DELIVERY%20(2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radelinesinc-my.sharepoint.com\Users\cboyter\AppData\Local\Microsoft\Windows\Temporary%20Internet%20Files\Content.Outlook\H73M1JE7\PO%20Worksheet%20Bundle16-Template-Imports-NEW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ldh\Marketing\DOCUME~1\DINESH~1\LOCALS~1\Temp\notesFFF692\Canopy_Wk08_IDPT_w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Local%20Settings\Temporary%20Internet%20Files\Content.Outlook\IUZUJE2G\BBB\item%20set%20up\BBB_BTC_Cozy%20soft_Item%20Set%20Up_20111222_E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Sheet1"/>
    </sheetNames>
    <sheetDataSet>
      <sheetData sheetId="0">
        <row r="1">
          <cell r="A1">
            <v>3</v>
          </cell>
        </row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For Toy vendor review 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Next Steps"/>
      <sheetName val="Sheet2"/>
      <sheetName val="x-Lists"/>
      <sheetName val="POI DATA ENTRY CHASE"/>
    </sheetNames>
    <sheetDataSet>
      <sheetData sheetId="0">
        <row r="2">
          <cell r="A2" t="str">
            <v>(1) COATS</v>
          </cell>
          <cell r="AI2" t="str">
            <v>NA</v>
          </cell>
        </row>
        <row r="3">
          <cell r="AI3" t="str">
            <v>11IN DOLL</v>
          </cell>
        </row>
        <row r="4">
          <cell r="AI4" t="str">
            <v>18IN DOLL</v>
          </cell>
        </row>
        <row r="5">
          <cell r="AI5" t="str">
            <v>ACCESSORIES</v>
          </cell>
        </row>
        <row r="6">
          <cell r="AI6" t="str">
            <v>COLLECTIBLE</v>
          </cell>
        </row>
        <row r="7">
          <cell r="AI7" t="str">
            <v>DOLL PLUS</v>
          </cell>
        </row>
        <row r="8">
          <cell r="AI8" t="str">
            <v>DOLLHOUSE</v>
          </cell>
        </row>
        <row r="9">
          <cell r="AI9" t="str">
            <v>LARGE DOLL</v>
          </cell>
        </row>
        <row r="10">
          <cell r="AI10" t="str">
            <v>MEDIUM DOLL</v>
          </cell>
        </row>
        <row r="11">
          <cell r="AI11" t="str">
            <v>DRESS UP</v>
          </cell>
        </row>
        <row r="12">
          <cell r="AI12" t="str">
            <v>FOOD</v>
          </cell>
        </row>
        <row r="13">
          <cell r="AI13" t="str">
            <v>KITCHEN</v>
          </cell>
        </row>
        <row r="14">
          <cell r="AI14" t="str">
            <v>OTHER</v>
          </cell>
        </row>
        <row r="15">
          <cell r="AI15" t="str">
            <v>PLAYSET</v>
          </cell>
        </row>
        <row r="16">
          <cell r="AI16" t="str">
            <v>TEA SET</v>
          </cell>
        </row>
        <row r="17">
          <cell r="AI17" t="str">
            <v>TWIN</v>
          </cell>
        </row>
        <row r="18">
          <cell r="AI18" t="str">
            <v>VEHICLE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>
        <row r="2">
          <cell r="A2" t="str">
            <v>(1) COATS</v>
          </cell>
        </row>
      </sheetData>
      <sheetData sheetId="4"/>
      <sheetData sheetId="5"/>
      <sheetData sheetId="6"/>
      <sheetData sheetId="7">
        <row r="2">
          <cell r="A2" t="str">
            <v>(1) COATS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T"/>
      <sheetName val="PCB EXAMPLE"/>
      <sheetName val=" Example"/>
      <sheetName val="PCB 1"/>
      <sheetName val="PCB 2"/>
      <sheetName val="PCB 3"/>
      <sheetName val="PCB 4"/>
      <sheetName val="PCB 5"/>
      <sheetName val="PCB 6"/>
      <sheetName val="PCB 7"/>
      <sheetName val="PCB 8"/>
      <sheetName val="PCB 9"/>
      <sheetName val="PCB 10"/>
      <sheetName val="PCB 11"/>
      <sheetName val="PCB 12"/>
      <sheetName val="PCB 13"/>
      <sheetName val="PCB 14"/>
      <sheetName val="PCB 15"/>
      <sheetName val="PCB 16"/>
      <sheetName val="PCB 17"/>
      <sheetName val="PCB 18"/>
      <sheetName val="PCB 19"/>
      <sheetName val="PCB 20"/>
      <sheetName val="Drop Downs"/>
      <sheetName val="C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 and Hold Request Form"/>
      <sheetName val="Multi-Ship Dates"/>
      <sheetName val="Image-Comp"/>
      <sheetName val="Class Summary"/>
      <sheetName val="x-Helpful Notes"/>
      <sheetName val="Attribute Assignment"/>
      <sheetName val="NEW Comp Grid"/>
      <sheetName val="NEW Image-Comp"/>
      <sheetName val="NEW POE Exception Approval"/>
      <sheetName val="x-Lists"/>
      <sheetName val="X-Version"/>
      <sheetName val="x-Subclass"/>
      <sheetName val="x-Bu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(1) COATS</v>
          </cell>
          <cell r="B2" t="str">
            <v>EAST COAST - 53</v>
          </cell>
          <cell r="C2" t="str">
            <v>SHIP TO DC (SHIP TO MARK FOR)</v>
          </cell>
          <cell r="D2" t="str">
            <v>YES</v>
          </cell>
          <cell r="E2" t="str">
            <v>Yes</v>
          </cell>
          <cell r="F2">
            <v>4</v>
          </cell>
          <cell r="I2" t="str">
            <v>BULK</v>
          </cell>
          <cell r="J2" t="str">
            <v>VENDOR PAYS 0%</v>
          </cell>
          <cell r="M2" t="str">
            <v>1-BASIC/REORDER</v>
          </cell>
          <cell r="O2" t="str">
            <v>GUMMY BLUE</v>
          </cell>
          <cell r="Q2" t="str">
            <v>DOM</v>
          </cell>
          <cell r="S2" t="str">
            <v>AEROSOL-METAL SPRAY CANS</v>
          </cell>
          <cell r="X2" t="str">
            <v>UP-FRONT PRODUCTION</v>
          </cell>
          <cell r="AF2" t="str">
            <v>NET 10EOM</v>
          </cell>
          <cell r="AH2">
            <v>3</v>
          </cell>
          <cell r="AI2">
            <v>7</v>
          </cell>
        </row>
        <row r="3">
          <cell r="A3" t="str">
            <v>(2) SPORTSWEAR</v>
          </cell>
          <cell r="B3" t="str">
            <v>WEST COAST - 512 AZ,CA,ID,NM,NV,OR,UT,WA,WY,CO,OK,TX</v>
          </cell>
          <cell r="C3" t="str">
            <v>SHIP TO STORES</v>
          </cell>
          <cell r="D3" t="str">
            <v>NO</v>
          </cell>
          <cell r="F3">
            <v>3</v>
          </cell>
          <cell r="I3" t="str">
            <v>COMPLEX INNERS</v>
          </cell>
          <cell r="J3" t="str">
            <v>VENDOR PAYS 50%</v>
          </cell>
          <cell r="M3" t="str">
            <v>2-FALL 2022</v>
          </cell>
          <cell r="O3" t="str">
            <v>GUMMY BLUE SM</v>
          </cell>
          <cell r="Q3" t="str">
            <v>POE</v>
          </cell>
          <cell r="S3" t="str">
            <v>BULK TO PREPACK</v>
          </cell>
          <cell r="X3" t="str">
            <v>PACK AND HOLD</v>
          </cell>
          <cell r="AF3" t="str">
            <v>NET 10EOM +30 days </v>
          </cell>
          <cell r="AG3">
            <v>1</v>
          </cell>
        </row>
        <row r="4">
          <cell r="A4" t="str">
            <v>(3) KIDS</v>
          </cell>
          <cell r="F4">
            <v>2</v>
          </cell>
          <cell r="I4" t="str">
            <v>COMPLEX SHIPPABLE</v>
          </cell>
          <cell r="J4" t="str">
            <v>VENDOR PAYS 100%</v>
          </cell>
          <cell r="M4" t="str">
            <v>3-SPRING 2023</v>
          </cell>
          <cell r="O4" t="str">
            <v>GUMMY GOLD</v>
          </cell>
          <cell r="Q4" t="str">
            <v>DDDP</v>
          </cell>
          <cell r="S4" t="str">
            <v>BULK TO COMPLEX PREPACK</v>
          </cell>
          <cell r="X4" t="str">
            <v>IN-SEASON PRODUCTION</v>
          </cell>
          <cell r="AF4" t="str">
            <v>NET 10EOM+60</v>
          </cell>
          <cell r="AG4">
            <v>2</v>
          </cell>
        </row>
        <row r="5">
          <cell r="A5" t="str">
            <v>(4) MENS</v>
          </cell>
          <cell r="F5">
            <v>1</v>
          </cell>
          <cell r="I5" t="str">
            <v>INNERS</v>
          </cell>
          <cell r="M5" t="str">
            <v>4-FALL 2023</v>
          </cell>
          <cell r="O5" t="str">
            <v>GUMMY GOLD SM</v>
          </cell>
          <cell r="S5" t="str">
            <v>CAGE PROCESSING</v>
          </cell>
          <cell r="X5" t="str">
            <v>CLOSE OUT</v>
          </cell>
          <cell r="AF5" t="str">
            <v>NET 30 Days</v>
          </cell>
          <cell r="AG5">
            <v>3</v>
          </cell>
        </row>
        <row r="6">
          <cell r="A6" t="str">
            <v>(5) ACCESSORIES</v>
          </cell>
          <cell r="I6" t="str">
            <v>SHIPPABLE</v>
          </cell>
          <cell r="M6" t="str">
            <v>5-SPRING 2024</v>
          </cell>
          <cell r="O6" t="str">
            <v>GUMMY GREY</v>
          </cell>
          <cell r="S6" t="str">
            <v>CHANGE BULK ITEMS - SEE NOTES</v>
          </cell>
          <cell r="X6" t="str">
            <v>TICKET OR ITEM SETUP</v>
          </cell>
          <cell r="AF6" t="str">
            <v>NET 60 Days</v>
          </cell>
        </row>
        <row r="7">
          <cell r="A7" t="str">
            <v>(6) LINENS</v>
          </cell>
          <cell r="M7" t="str">
            <v>6-FALL 2024</v>
          </cell>
          <cell r="O7" t="str">
            <v>GUMMY GREY SM</v>
          </cell>
          <cell r="S7" t="str">
            <v>CHANGE PACK QTY</v>
          </cell>
          <cell r="AF7" t="str">
            <v>NET 90 Days</v>
          </cell>
        </row>
        <row r="8">
          <cell r="A8" t="str">
            <v xml:space="preserve">(7) YOUTH </v>
          </cell>
          <cell r="M8" t="str">
            <v>7-SPRING 2022</v>
          </cell>
          <cell r="O8" t="str">
            <v>GUMMY LABEL</v>
          </cell>
          <cell r="S8" t="str">
            <v>DC BUILD ASSORTMENT</v>
          </cell>
          <cell r="AF8" t="str">
            <v>2% 0 days</v>
          </cell>
        </row>
        <row r="9">
          <cell r="A9" t="str">
            <v>(8) OUTERWEAR</v>
          </cell>
          <cell r="O9" t="str">
            <v>GUMMY LAVENDER</v>
          </cell>
          <cell r="S9" t="str">
            <v>DO NOT SIZE BREAK</v>
          </cell>
          <cell r="AF9" t="str">
            <v>2% 60 days </v>
          </cell>
        </row>
        <row r="10">
          <cell r="O10" t="str">
            <v>GUMMY LVNDER SM</v>
          </cell>
          <cell r="S10" t="str">
            <v>DSR NIKE</v>
          </cell>
          <cell r="AF10" t="str">
            <v>0.05% 30 EOM</v>
          </cell>
        </row>
        <row r="11">
          <cell r="O11" t="str">
            <v>GUMMY MINT</v>
          </cell>
          <cell r="S11" t="str">
            <v>FDA</v>
          </cell>
          <cell r="AF11" t="str">
            <v>0.15% 60 EOM</v>
          </cell>
        </row>
        <row r="12">
          <cell r="O12" t="str">
            <v>GUMMY MINT SM</v>
          </cell>
          <cell r="S12" t="str">
            <v>FDA AND INGESTIBLE</v>
          </cell>
          <cell r="AF12" t="str">
            <v>1% 0 EOM</v>
          </cell>
        </row>
        <row r="13">
          <cell r="O13" t="str">
            <v>GUMMY ORANGE</v>
          </cell>
          <cell r="S13" t="str">
            <v>FLAT BREAKDOWN</v>
          </cell>
          <cell r="AF13" t="str">
            <v>1% 30 EOM</v>
          </cell>
        </row>
        <row r="14">
          <cell r="O14" t="str">
            <v>GUMMY ORANGE SM</v>
          </cell>
          <cell r="S14" t="str">
            <v>FRAGILE</v>
          </cell>
          <cell r="AF14" t="str">
            <v>1% 50 EOM</v>
          </cell>
        </row>
        <row r="15">
          <cell r="O15" t="str">
            <v>GUMMY PURPLE</v>
          </cell>
          <cell r="S15" t="str">
            <v>FRAGRANCE</v>
          </cell>
          <cell r="AF15" t="str">
            <v>1% 60 EOM</v>
          </cell>
        </row>
        <row r="16">
          <cell r="O16" t="str">
            <v>GUMMY PURPLE SM</v>
          </cell>
          <cell r="S16" t="str">
            <v>HEAT SENSITIVE</v>
          </cell>
          <cell r="AF16" t="str">
            <v>2% 10EOM</v>
          </cell>
        </row>
        <row r="17">
          <cell r="O17" t="str">
            <v>GUMMY SMALL</v>
          </cell>
          <cell r="S17" t="str">
            <v>JEWELRY</v>
          </cell>
          <cell r="AF17" t="str">
            <v>2% 10EOM +30 days</v>
          </cell>
        </row>
        <row r="18">
          <cell r="O18" t="str">
            <v>GUMMY YELLOW SM</v>
          </cell>
          <cell r="S18" t="str">
            <v>KITTING</v>
          </cell>
          <cell r="AF18" t="str">
            <v>2% 30 EOM</v>
          </cell>
        </row>
        <row r="19">
          <cell r="O19" t="str">
            <v>HANG LAVENDER</v>
          </cell>
          <cell r="S19" t="str">
            <v>LIQUID</v>
          </cell>
          <cell r="AF19" t="str">
            <v>2% 60 EOM</v>
          </cell>
        </row>
        <row r="20">
          <cell r="O20" t="str">
            <v>HANG ORANGE</v>
          </cell>
          <cell r="S20" t="str">
            <v>LIQUID BUNDLING</v>
          </cell>
          <cell r="AF20" t="str">
            <v>2.5% 60 EOM</v>
          </cell>
        </row>
        <row r="21">
          <cell r="O21" t="str">
            <v>HANG PURPLE</v>
          </cell>
          <cell r="S21" t="str">
            <v>OVERSIZED PTL</v>
          </cell>
          <cell r="AF21" t="str">
            <v>0% 0 ROG</v>
          </cell>
        </row>
        <row r="22">
          <cell r="O22" t="str">
            <v>HANG SMALL</v>
          </cell>
          <cell r="S22" t="str">
            <v>PREPACK TO BULK</v>
          </cell>
          <cell r="AF22" t="str">
            <v>0% 3 ROG</v>
          </cell>
        </row>
        <row r="23">
          <cell r="O23" t="str">
            <v>HANG TAG</v>
          </cell>
          <cell r="S23" t="str">
            <v>UNDEFINED ASSORTMENT</v>
          </cell>
          <cell r="AF23" t="str">
            <v>0% 10 ROG</v>
          </cell>
        </row>
        <row r="24">
          <cell r="O24" t="str">
            <v>HANG TAG BLUE</v>
          </cell>
          <cell r="S24" t="str">
            <v>X 7 DIGIT-NO EDI</v>
          </cell>
          <cell r="AF24" t="str">
            <v>0% 15 ROG</v>
          </cell>
        </row>
        <row r="25">
          <cell r="O25" t="str">
            <v>HANG TAG GOLD</v>
          </cell>
          <cell r="S25" t="str">
            <v>X NO EDI</v>
          </cell>
          <cell r="AF25" t="str">
            <v>0% 20 ROG</v>
          </cell>
        </row>
        <row r="26">
          <cell r="O26" t="str">
            <v>HANG TAG GREY</v>
          </cell>
          <cell r="AF26" t="str">
            <v>0% 21 ROG</v>
          </cell>
        </row>
        <row r="27">
          <cell r="O27" t="str">
            <v>HANG TAG MINT</v>
          </cell>
          <cell r="AF27" t="str">
            <v>0% 23 ROG</v>
          </cell>
        </row>
        <row r="28">
          <cell r="O28" t="str">
            <v>HANG YELLOW</v>
          </cell>
          <cell r="AF28" t="str">
            <v>0% 25 ROG</v>
          </cell>
        </row>
        <row r="29">
          <cell r="O29" t="str">
            <v>RAT TAIL</v>
          </cell>
          <cell r="AF29" t="str">
            <v>0% 30 ROG</v>
          </cell>
        </row>
        <row r="30">
          <cell r="O30" t="str">
            <v>RAT TAIL BLUE</v>
          </cell>
          <cell r="AF30" t="str">
            <v>0% 31 ROG</v>
          </cell>
        </row>
        <row r="31">
          <cell r="O31" t="str">
            <v>SHELF PRICE</v>
          </cell>
          <cell r="AF31" t="str">
            <v>0% 39 ROG</v>
          </cell>
        </row>
        <row r="32">
          <cell r="O32" t="str">
            <v>SHIP LABEL</v>
          </cell>
          <cell r="AF32" t="str">
            <v>0% 40 ROG</v>
          </cell>
        </row>
        <row r="33">
          <cell r="AF33" t="str">
            <v>0% 45 ROG</v>
          </cell>
        </row>
        <row r="34">
          <cell r="AF34" t="str">
            <v>0% 60 ROG</v>
          </cell>
        </row>
        <row r="35">
          <cell r="AF35" t="str">
            <v>0% 65 ROG</v>
          </cell>
        </row>
        <row r="36">
          <cell r="AF36" t="str">
            <v>0% 70 ROG</v>
          </cell>
        </row>
        <row r="37">
          <cell r="AF37" t="str">
            <v>0% 75 ROG</v>
          </cell>
        </row>
        <row r="38">
          <cell r="AF38" t="str">
            <v>0% 90 ROG</v>
          </cell>
        </row>
        <row r="39">
          <cell r="AF39" t="str">
            <v>0% 120 ROG</v>
          </cell>
        </row>
        <row r="40">
          <cell r="AF40" t="str">
            <v>0% 300 ROG</v>
          </cell>
        </row>
        <row r="41">
          <cell r="AF41" t="str">
            <v>0.25% 70 ROG</v>
          </cell>
        </row>
        <row r="42">
          <cell r="AF42" t="str">
            <v>0.5% 60 ROG</v>
          </cell>
        </row>
        <row r="43">
          <cell r="AF43" t="str">
            <v>1% 10 ROG</v>
          </cell>
        </row>
        <row r="44">
          <cell r="AF44" t="str">
            <v>1% 14 ROG</v>
          </cell>
        </row>
        <row r="45">
          <cell r="AF45" t="str">
            <v>1% 15 ROG</v>
          </cell>
        </row>
        <row r="46">
          <cell r="AF46" t="str">
            <v>1% 20 ROG</v>
          </cell>
        </row>
        <row r="47">
          <cell r="AF47" t="str">
            <v>1% 22 ROG</v>
          </cell>
        </row>
        <row r="48">
          <cell r="AF48" t="str">
            <v>1% 30 ROG</v>
          </cell>
        </row>
        <row r="49">
          <cell r="AF49" t="str">
            <v>1% 45 ROG</v>
          </cell>
        </row>
        <row r="50">
          <cell r="AF50" t="str">
            <v>1% 50 ROG</v>
          </cell>
        </row>
        <row r="51">
          <cell r="AF51" t="str">
            <v>1% 60 ROG</v>
          </cell>
        </row>
        <row r="52">
          <cell r="AF52" t="str">
            <v>1% 120 ROG</v>
          </cell>
        </row>
        <row r="53">
          <cell r="AF53" t="str">
            <v>1.5% 60 ROG</v>
          </cell>
        </row>
        <row r="54">
          <cell r="AF54" t="str">
            <v>2% 20 ROG</v>
          </cell>
        </row>
        <row r="55">
          <cell r="AF55" t="str">
            <v>2% 30 ROG</v>
          </cell>
        </row>
        <row r="56">
          <cell r="AF56" t="str">
            <v>2% 45 ROG</v>
          </cell>
        </row>
        <row r="57">
          <cell r="AF57" t="str">
            <v>2.25% 45 ROG</v>
          </cell>
        </row>
        <row r="58">
          <cell r="AF58" t="str">
            <v>5% 90 ROG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COO"/>
      <sheetName val="317-TOP"/>
      <sheetName val="Spec Shee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PT TABLE"/>
      <sheetName val="COMMON ATTR"/>
      <sheetName val="RN_Item Disposition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Multi-Ship Dates"/>
      <sheetName val="Vendor SPEC PAGE"/>
      <sheetName val="x-ELC Calc"/>
      <sheetName val="X-List"/>
      <sheetName val="X-Version"/>
      <sheetName val="x-Subclass"/>
      <sheetName val="x-BuyType"/>
      <sheetName val="Vendor contact information"/>
      <sheetName val="Burlington Transit"/>
      <sheetName val="LIST"/>
      <sheetName val="DONOTTOUCH"/>
      <sheetName val="Transit Calcul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(1) COATS</v>
          </cell>
        </row>
      </sheetData>
      <sheetData sheetId="8">
        <row r="2">
          <cell r="A2" t="str">
            <v>(1) COATS</v>
          </cell>
          <cell r="AB2" t="str">
            <v>LIKE ITEM AND MAKE</v>
          </cell>
          <cell r="AQ2" t="str">
            <v>NA</v>
          </cell>
        </row>
        <row r="3">
          <cell r="AB3" t="str">
            <v>SIMILAR ITEM AND MAKE</v>
          </cell>
          <cell r="AQ3" t="str">
            <v>BACK TO SCHOOL</v>
          </cell>
        </row>
        <row r="4">
          <cell r="AB4">
            <v>0</v>
          </cell>
        </row>
        <row r="5">
          <cell r="AB5">
            <v>0</v>
          </cell>
        </row>
        <row r="6">
          <cell r="AB6">
            <v>0</v>
          </cell>
        </row>
        <row r="7">
          <cell r="AB7">
            <v>0</v>
          </cell>
        </row>
        <row r="8">
          <cell r="AB8">
            <v>0</v>
          </cell>
        </row>
        <row r="9">
          <cell r="AB9">
            <v>0</v>
          </cell>
        </row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C CALC"/>
      <sheetName val="DATA SHEEt"/>
      <sheetName val="Header"/>
      <sheetName val="ctn cube ELC"/>
      <sheetName val="container fill ELC"/>
      <sheetName val="list"/>
      <sheetName val="Sheet3"/>
      <sheetName val="Sheet2"/>
      <sheetName val="Sheet1"/>
      <sheetName val="Sheet4"/>
      <sheetName val="CUBING TOOL"/>
      <sheetName val="CUBE MAPPED to ELC CALC"/>
      <sheetName val="FINANCE DATA (PASTE)"/>
      <sheetName val="BI Data (PASTE)"/>
      <sheetName val="Sheet5"/>
      <sheetName val="X-List"/>
      <sheetName val="POI DATA ENTRY CH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KlMart Original"/>
      <sheetName val="WalMart Original"/>
      <sheetName val="Walmart Pallet Original"/>
      <sheetName val="JC Penny Original"/>
      <sheetName val="Pallet Original"/>
      <sheetName val="Set Original"/>
      <sheetName val="905XXP"/>
      <sheetName val="905XXR"/>
      <sheetName val="800BXA"/>
      <sheetName val="800BXH"/>
      <sheetName val="800BXL"/>
      <sheetName val="800BXO"/>
      <sheetName val="800BXR"/>
      <sheetName val="800BXU"/>
      <sheetName val="878BBB"/>
      <sheetName val="825BJC"/>
      <sheetName val="P03BWM"/>
      <sheetName val="002PAL"/>
      <sheetName val="J01BTG"/>
      <sheetName val="257BTT"/>
      <sheetName val="P85WPL"/>
      <sheetName val="E04HAA"/>
      <sheetName val="001PAL"/>
      <sheetName val="256BTT"/>
      <sheetName val="997BKD"/>
      <sheetName val="952MJO"/>
      <sheetName val="P08BWM"/>
      <sheetName val="P09BWM"/>
      <sheetName val="P10BWM"/>
      <sheetName val="P11BWM"/>
      <sheetName val="907MAD"/>
      <sheetName val="P03BPT"/>
      <sheetName val="P03HPT"/>
      <sheetName val="P03WPT"/>
      <sheetName val="850BWM"/>
      <sheetName val="856BWM"/>
      <sheetName val="003PAL"/>
      <sheetName val="E01BWM"/>
      <sheetName val="E02BWM"/>
      <sheetName val="E03BWM"/>
      <sheetName val="267BTT"/>
      <sheetName val="203BTT"/>
      <sheetName val="204BTT"/>
      <sheetName val="205BTT"/>
      <sheetName val="206BTT"/>
      <sheetName val="207BTT"/>
      <sheetName val="208BTT"/>
      <sheetName val="209BTT"/>
      <sheetName val="210BTT"/>
      <sheetName val="211BTT"/>
      <sheetName val="212BTT"/>
      <sheetName val="213BTT"/>
      <sheetName val="214BTT"/>
      <sheetName val="215BTT"/>
      <sheetName val="216BTT"/>
      <sheetName val="217BTT"/>
      <sheetName val="218BTT"/>
      <sheetName val="219BTT"/>
      <sheetName val="220BTT"/>
      <sheetName val="221BTT"/>
      <sheetName val="222BTT"/>
      <sheetName val="283BTT"/>
      <sheetName val="263BTT"/>
      <sheetName val="291BTT"/>
      <sheetName val="303BTT"/>
      <sheetName val="275BTT"/>
      <sheetName val="284BTT"/>
      <sheetName val="004PAL"/>
      <sheetName val="260BTT"/>
      <sheetName val="932BEL"/>
      <sheetName val="254BTT"/>
      <sheetName val="294BTT"/>
      <sheetName val="307BTT"/>
      <sheetName val="301BTT"/>
      <sheetName val="304BTT"/>
      <sheetName val="322WTT"/>
      <sheetName val="I05BWM"/>
      <sheetName val="8703WM"/>
      <sheetName val="320BTT"/>
      <sheetName val="324BTT"/>
      <sheetName val="325BTT"/>
      <sheetName val="326BTT"/>
      <sheetName val="310BTT"/>
      <sheetName val="235BTT"/>
      <sheetName val="265BTT"/>
      <sheetName val="514BAB"/>
      <sheetName val="866BPL(2)"/>
      <sheetName val="302BTT"/>
      <sheetName val="241BTT"/>
      <sheetName val="335BTT"/>
      <sheetName val="295BTT"/>
      <sheetName val="297BTT"/>
      <sheetName val="299BTT"/>
      <sheetName val="505MAB"/>
      <sheetName val="305BTT"/>
      <sheetName val="313BTT"/>
      <sheetName val="519BSH"/>
      <sheetName val="317BTT"/>
      <sheetName val="342BTT"/>
      <sheetName val="328BTT"/>
      <sheetName val="338BTT"/>
      <sheetName val="355BTT"/>
      <sheetName val="355BTA"/>
      <sheetName val="329BTT"/>
      <sheetName val="336BTT"/>
      <sheetName val="337BTT"/>
      <sheetName val="327BTT"/>
      <sheetName val="334BTT"/>
      <sheetName val="P04BMW"/>
      <sheetName val="365BTT"/>
      <sheetName val="318BTT"/>
      <sheetName val="997BFG"/>
      <sheetName val="361BTT"/>
      <sheetName val="358BTT"/>
      <sheetName val="356BTT"/>
      <sheetName val="841BAA"/>
      <sheetName val="E37BJC"/>
      <sheetName val="005PAL"/>
      <sheetName val="362BTT"/>
      <sheetName val="333BTT"/>
      <sheetName val="P01BJC"/>
      <sheetName val="866BWM"/>
      <sheetName val="I05BSH"/>
      <sheetName val="354BTT"/>
      <sheetName val="369BTT"/>
      <sheetName val="370BTT"/>
      <sheetName val="339BTT"/>
      <sheetName val="377BTT"/>
      <sheetName val="364BTT"/>
      <sheetName val="368BTT"/>
      <sheetName val="363BTT"/>
      <sheetName val="878BAF"/>
      <sheetName val="889BAF"/>
      <sheetName val="889BAH"/>
      <sheetName val="889BBF"/>
      <sheetName val="889BBH"/>
      <sheetName val="889BCF"/>
      <sheetName val="889BCH"/>
      <sheetName val="379BTT"/>
      <sheetName val="390BTT"/>
      <sheetName val="376BTT"/>
      <sheetName val="394BTT"/>
      <sheetName val="I04BWM"/>
      <sheetName val="879BWM"/>
      <sheetName val="382BTT"/>
      <sheetName val="393BTT"/>
      <sheetName val="393BTA"/>
      <sheetName val="391BTT"/>
      <sheetName val="391BTA"/>
      <sheetName val="392BTT"/>
      <sheetName val="392BTA"/>
      <sheetName val="371HTT"/>
      <sheetName val="378BTT"/>
      <sheetName val="374HTT"/>
      <sheetName val="408BTT"/>
      <sheetName val="401BTT"/>
      <sheetName val="375BTT"/>
      <sheetName val="413BTT"/>
      <sheetName val="373BTT"/>
      <sheetName val="997BKA"/>
      <sheetName val="402BTT"/>
      <sheetName val="383BTT"/>
      <sheetName val="415BTT"/>
      <sheetName val="417WTT"/>
      <sheetName val="416H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e"/>
      <sheetName val="TNS Worksheet"/>
      <sheetName val="Baseline"/>
      <sheetName val="Units"/>
      <sheetName val="Dating-Defect"/>
      <sheetName val="Domestic Calc"/>
      <sheetName val="Import Calc"/>
      <sheetName val="FCA Calc"/>
      <sheetName val="Final Item Grid"/>
      <sheetName val="Category Summary"/>
      <sheetName val="TY v BL"/>
      <sheetName val="TSS IAG"/>
      <sheetName val="Summary"/>
      <sheetName val="Item Summary"/>
      <sheetName val="Vendor 1"/>
      <sheetName val="Vendor 2"/>
      <sheetName val="Vendor 3"/>
      <sheetName val="Vendor 4"/>
      <sheetName val="Vendor 5"/>
      <sheetName val="Vendor 6"/>
      <sheetName val="Vendor 7"/>
      <sheetName val="Vendor 8"/>
      <sheetName val="Vendor 9"/>
      <sheetName val="Vendor 10"/>
      <sheetName val="Freight"/>
      <sheetName val="Ter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"/>
      <sheetName val="6 Month Forecast"/>
    </sheetNames>
    <sheetDataSet>
      <sheetData sheetId="0"/>
      <sheetData sheetId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X-List"/>
      <sheetName val="list"/>
      <sheetName val="KENDAL"/>
      <sheetName val="INSTRUCTION GUIDE"/>
      <sheetName val="VENDOR CONTACT INFO"/>
      <sheetName val="VENDOR SPEC PAGE"/>
      <sheetName val="PALLET SUMMARY"/>
      <sheetName val="IFI (SHOES)"/>
      <sheetName val="OUTERWEAR CHECKLIST"/>
      <sheetName val="TRANS CBM (DI)"/>
      <sheetName val="x-City and Province"/>
      <sheetName val="x-Burlington Transit"/>
      <sheetName val="x-Version"/>
    </sheetNames>
    <sheetDataSet>
      <sheetData sheetId="0">
        <row r="3">
          <cell r="N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</row>
        <row r="3">
          <cell r="AC3" t="str">
            <v>APPETIZER</v>
          </cell>
          <cell r="AD3" t="str">
            <v>COLOR</v>
          </cell>
          <cell r="AE3" t="str">
            <v>COUP</v>
          </cell>
          <cell r="AF3" t="str">
            <v>16 PC SET</v>
          </cell>
          <cell r="AG3" t="str">
            <v>COCKTAIL</v>
          </cell>
          <cell r="AH3" t="str">
            <v>BUTTER DISH</v>
          </cell>
          <cell r="AI3" t="str">
            <v>BEER</v>
          </cell>
          <cell r="AJ3" t="str">
            <v>FLUTE</v>
          </cell>
          <cell r="AK3" t="str">
            <v>BASKET</v>
          </cell>
          <cell r="AL3" t="str">
            <v>DRY CONTAINER</v>
          </cell>
          <cell r="AM3" t="str">
            <v>BEVERAGE</v>
          </cell>
          <cell r="AN3" t="str">
            <v>DRINK SHAKER</v>
          </cell>
          <cell r="AO3" t="str">
            <v>COASTAL</v>
          </cell>
        </row>
        <row r="4">
          <cell r="AC4" t="str">
            <v>BOWL</v>
          </cell>
          <cell r="AD4" t="str">
            <v>DECAL</v>
          </cell>
          <cell r="AE4" t="str">
            <v>HARD SQUARE</v>
          </cell>
          <cell r="AF4" t="str">
            <v>20 PC SET</v>
          </cell>
          <cell r="AG4" t="str">
            <v>EVERYDAY SERVING</v>
          </cell>
          <cell r="AH4" t="str">
            <v>CAKE PLATTER</v>
          </cell>
          <cell r="AI4" t="str">
            <v>BOTTLE</v>
          </cell>
          <cell r="AJ4" t="str">
            <v>MARGARITA</v>
          </cell>
          <cell r="AK4" t="str">
            <v>BREAD BOX</v>
          </cell>
          <cell r="AL4" t="str">
            <v>EGG HOLDER</v>
          </cell>
          <cell r="AM4" t="str">
            <v>LUNCH</v>
          </cell>
          <cell r="AN4" t="str">
            <v>HOT CUP</v>
          </cell>
          <cell r="AO4" t="str">
            <v>DECAL</v>
          </cell>
        </row>
        <row r="5">
          <cell r="AC5" t="str">
            <v>CUP AND SAUCER</v>
          </cell>
          <cell r="AD5" t="str">
            <v>GLASS</v>
          </cell>
          <cell r="AE5" t="str">
            <v>RIM</v>
          </cell>
          <cell r="AF5" t="str">
            <v>24 PC SET</v>
          </cell>
          <cell r="AG5" t="str">
            <v>FORK</v>
          </cell>
          <cell r="AH5" t="str">
            <v>CHARGER</v>
          </cell>
          <cell r="AI5" t="str">
            <v>CARAFE</v>
          </cell>
          <cell r="AJ5" t="str">
            <v>MARTINI</v>
          </cell>
          <cell r="AK5" t="str">
            <v>CABINET ORGANIZER</v>
          </cell>
          <cell r="AL5" t="str">
            <v>FREEZER PACKS</v>
          </cell>
          <cell r="AM5" t="str">
            <v>LUNCH SET</v>
          </cell>
          <cell r="AN5" t="str">
            <v>MUG-TREE</v>
          </cell>
          <cell r="AO5" t="str">
            <v>FIGURAL</v>
          </cell>
        </row>
        <row r="6">
          <cell r="AC6" t="str">
            <v>DINNER PLATE</v>
          </cell>
          <cell r="AD6" t="str">
            <v>HAND PAINTED</v>
          </cell>
          <cell r="AE6" t="str">
            <v>ROUND</v>
          </cell>
          <cell r="AF6" t="str">
            <v>45 PC SET</v>
          </cell>
          <cell r="AG6" t="str">
            <v>KNIFE</v>
          </cell>
          <cell r="AH6" t="str">
            <v>CHIP N DIP</v>
          </cell>
          <cell r="AI6" t="str">
            <v>COFFEE</v>
          </cell>
          <cell r="AJ6" t="str">
            <v>WINE-STEM</v>
          </cell>
          <cell r="AK6" t="str">
            <v>COOKIE JAR</v>
          </cell>
          <cell r="AL6" t="str">
            <v>FRIDGE STORAGE</v>
          </cell>
          <cell r="AM6" t="str">
            <v>ROLLING COOLER</v>
          </cell>
          <cell r="AN6" t="str">
            <v>TUMBLER</v>
          </cell>
          <cell r="AO6" t="str">
            <v>LICENSE</v>
          </cell>
        </row>
        <row r="7">
          <cell r="AC7" t="str">
            <v>DINNERWARE PPS</v>
          </cell>
          <cell r="AD7" t="str">
            <v>REACTIVE</v>
          </cell>
          <cell r="AE7" t="str">
            <v>SOFT SQUARE</v>
          </cell>
          <cell r="AF7" t="str">
            <v>EXTENDED SET</v>
          </cell>
          <cell r="AG7" t="str">
            <v>NOVELTY SERVING</v>
          </cell>
          <cell r="AH7" t="str">
            <v>COASTERS</v>
          </cell>
          <cell r="AI7" t="str">
            <v>DISPENSER</v>
          </cell>
          <cell r="AJ7" t="str">
            <v>WINE-STEMLESS</v>
          </cell>
          <cell r="AK7" t="str">
            <v>CUTLERY HOLDER</v>
          </cell>
          <cell r="AL7" t="str">
            <v>TO GO CONTAINER</v>
          </cell>
          <cell r="AM7" t="str">
            <v>SPECIALTY</v>
          </cell>
          <cell r="AN7" t="str">
            <v>WATER BOTTLE</v>
          </cell>
          <cell r="AO7" t="str">
            <v>MONOGRAM</v>
          </cell>
        </row>
        <row r="8">
          <cell r="AC8" t="str">
            <v>DINNERWARE SET</v>
          </cell>
          <cell r="AD8" t="str">
            <v>WHITE</v>
          </cell>
          <cell r="AF8" t="str">
            <v>SERVING PIECES</v>
          </cell>
          <cell r="AG8" t="str">
            <v>SPOON</v>
          </cell>
          <cell r="AH8" t="str">
            <v>CONDIMENTS</v>
          </cell>
          <cell r="AI8" t="str">
            <v>DOF</v>
          </cell>
          <cell r="AK8" t="str">
            <v>FRUIT TREE</v>
          </cell>
          <cell r="AO8" t="str">
            <v>TYPOGRAPHY</v>
          </cell>
        </row>
        <row r="9">
          <cell r="AC9" t="str">
            <v>ESPRESSO</v>
          </cell>
          <cell r="AF9" t="str">
            <v>ODD SET</v>
          </cell>
          <cell r="AG9" t="str">
            <v>SPREADER</v>
          </cell>
          <cell r="AH9" t="str">
            <v>GRAVY</v>
          </cell>
          <cell r="AI9" t="str">
            <v>DRINKWARE SET</v>
          </cell>
          <cell r="AK9" t="str">
            <v>HOLDER-NAPKIN</v>
          </cell>
          <cell r="AO9" t="str">
            <v>ZODIAC</v>
          </cell>
        </row>
        <row r="10">
          <cell r="AC10" t="str">
            <v>MUG</v>
          </cell>
          <cell r="AF10" t="str">
            <v>SINGLES</v>
          </cell>
          <cell r="AH10" t="str">
            <v>NOVELTY BOWL</v>
          </cell>
          <cell r="AI10" t="str">
            <v>HIGHBALL</v>
          </cell>
          <cell r="AK10" t="str">
            <v>HOLDER-PAPER TOWEL</v>
          </cell>
        </row>
        <row r="11">
          <cell r="AC11" t="str">
            <v>SALAD PLATE</v>
          </cell>
          <cell r="AH11" t="str">
            <v>OVEN TO TABLE</v>
          </cell>
          <cell r="AI11" t="str">
            <v>ICE BUCKET</v>
          </cell>
          <cell r="AK11" t="str">
            <v>HOLDER-UTENSIL</v>
          </cell>
        </row>
        <row r="12">
          <cell r="AH12" t="str">
            <v>PITCHER</v>
          </cell>
          <cell r="AI12" t="str">
            <v>JUICE</v>
          </cell>
          <cell r="AK12" t="str">
            <v>LAZY SUSAN</v>
          </cell>
        </row>
        <row r="13">
          <cell r="AH13" t="str">
            <v>SALT AND PEPPER</v>
          </cell>
          <cell r="AI13" t="str">
            <v>MASON</v>
          </cell>
          <cell r="AK13" t="str">
            <v>OIL</v>
          </cell>
        </row>
        <row r="14">
          <cell r="AH14" t="str">
            <v>SERVING</v>
          </cell>
          <cell r="AI14" t="str">
            <v>SHOT GLASS</v>
          </cell>
          <cell r="AK14" t="str">
            <v>SALT AND PEPPER</v>
          </cell>
        </row>
        <row r="15">
          <cell r="AH15" t="str">
            <v>SERVING-BOWL</v>
          </cell>
          <cell r="AI15" t="str">
            <v>STEMWARE</v>
          </cell>
          <cell r="AK15" t="str">
            <v>SHELF RACK</v>
          </cell>
        </row>
        <row r="16">
          <cell r="AH16" t="str">
            <v>SERVING-PLATE</v>
          </cell>
          <cell r="AI16" t="str">
            <v>STEMWARE-SPECIALTY</v>
          </cell>
          <cell r="AK16" t="str">
            <v>SPICE RACK</v>
          </cell>
        </row>
        <row r="17">
          <cell r="AH17" t="str">
            <v>SUGAR AND CREAMER</v>
          </cell>
          <cell r="AK17" t="str">
            <v>TOOL SET</v>
          </cell>
        </row>
        <row r="18">
          <cell r="AH18" t="str">
            <v>TEAPOT</v>
          </cell>
          <cell r="AK18" t="str">
            <v>TRAY</v>
          </cell>
        </row>
        <row r="19">
          <cell r="AH19" t="str">
            <v>TIERED SERVER</v>
          </cell>
          <cell r="AK19" t="str">
            <v>TRIVET</v>
          </cell>
        </row>
        <row r="20">
          <cell r="AH20" t="str">
            <v>TRAY</v>
          </cell>
          <cell r="AK20" t="str">
            <v>WIRE RACK</v>
          </cell>
        </row>
      </sheetData>
      <sheetData sheetId="9">
        <row r="1">
          <cell r="I1" t="str">
            <v>PORT/DEST/CONTAINER</v>
          </cell>
        </row>
        <row r="2">
          <cell r="E2" t="str">
            <v>LOC Letter of Credit</v>
          </cell>
          <cell r="H2" t="str">
            <v>FOB</v>
          </cell>
        </row>
        <row r="3">
          <cell r="E3" t="str">
            <v>Open Acct - Burl pays</v>
          </cell>
          <cell r="H3" t="str">
            <v>FCA</v>
          </cell>
        </row>
        <row r="4">
          <cell r="E4" t="str">
            <v>Open Acct - Vendor pays</v>
          </cell>
          <cell r="H4" t="str">
            <v>AEJEA</v>
          </cell>
        </row>
        <row r="5">
          <cell r="E5" t="str">
            <v>Wire Transfer</v>
          </cell>
          <cell r="H5" t="str">
            <v>AUMEL</v>
          </cell>
        </row>
        <row r="6">
          <cell r="E6">
            <v>0</v>
          </cell>
          <cell r="H6" t="str">
            <v>AUMEL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>
        <row r="2">
          <cell r="E2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  <sheetName val="SR2527 TO 2530"/>
      <sheetName val="SR.2521,2522 TO 2523CABANAGREEN"/>
      <sheetName val="SR.2518,2519 TO 2520"/>
      <sheetName val="SR.2515,2516 TO 2517"/>
      <sheetName val="SR.2512,2513 to 2514 "/>
      <sheetName val="SR.2509,2510 to 2511 "/>
      <sheetName val="SR.2506,2507 to 2508"/>
      <sheetName val="2485&amp;2486"/>
      <sheetName val="SR.2504&amp;2505"/>
      <sheetName val="SR.2502&amp;2503"/>
      <sheetName val="SR.2500&amp;2501"/>
      <sheetName val="SR.2498&amp;2499"/>
      <sheetName val="SR2487"/>
      <sheetName val="SR2482 TO 2486"/>
      <sheetName val="SR.2481"/>
      <sheetName val="SR.2479 &amp; 2480"/>
      <sheetName val="SR2478"/>
      <sheetName val="SR2476&amp; 2477"/>
      <sheetName val="SR2475"/>
      <sheetName val="SR2474"/>
      <sheetName val="SR.2469 TO 2473"/>
      <sheetName val="SR.2468"/>
      <sheetName val="2467"/>
      <sheetName val="2465"/>
      <sheetName val="SR2465&amp;2466"/>
      <sheetName val="SR.2459"/>
      <sheetName val="SR.2419"/>
      <sheetName val="SR2457&amp;2458"/>
      <sheetName val="SR2454&amp;2456"/>
      <sheetName val="SR.2437,2438,2439"/>
      <sheetName val="SR.2434,2435,2436"/>
      <sheetName val="SR.2431,2432,2433"/>
      <sheetName val="SR.2423,2424,2425"/>
      <sheetName val="SR 2420,2421,2422"/>
      <sheetName val="SR.2415,2416,2417,2418,2419"/>
      <sheetName val="SR..2414"/>
      <sheetName val="SR-2402 &amp; 2404"/>
      <sheetName val="SR.2410"/>
      <sheetName val="SR2405 TO 2408"/>
      <sheetName val="SR2399 &amp; 2400"/>
      <sheetName val="SR2397 &amp; 2398"/>
      <sheetName val="SR2395 &amp; 2396"/>
      <sheetName val="SR2393 &amp; 2394"/>
      <sheetName val="SR2387 &amp; 2388"/>
      <sheetName val="SR2391 &amp; 2392"/>
      <sheetName val="SR2389 &amp; 2390"/>
      <sheetName val="SR2378 TO 2386"/>
      <sheetName val="SR2376&amp;2377"/>
      <sheetName val="SR2374&amp;2375"/>
      <sheetName val="SR2372&amp;2373"/>
      <sheetName val="SR2370&amp;2371"/>
      <sheetName val="SR2368&amp;2369"/>
      <sheetName val="SR2366&amp;2367"/>
      <sheetName val="SR2364&amp;2365"/>
      <sheetName val="SR2347&amp;2348"/>
      <sheetName val="SR2363"/>
      <sheetName val="SR2361&amp;2362"/>
      <sheetName val="SR2359&amp;2360"/>
      <sheetName val="SR2345&amp;2346"/>
      <sheetName val="BURLINGTON 2293,2297"/>
      <sheetName val="2289"/>
      <sheetName val="SR2281,2282"/>
      <sheetName val="SHOPKO 26 ZT 2031 "/>
      <sheetName val="WALMART CUBE 2018"/>
      <sheetName val="WALMART CUBE 2014"/>
      <sheetName val="WALMART  WHITE09,010,011,12,13"/>
      <sheetName val="JCPLONGER LOOP 2008"/>
      <sheetName val="WALMART CUBE B.H.W. 2005,06,07 "/>
      <sheetName val="WALMART CUBE B.H.W. 2002,03,04"/>
      <sheetName val="JCP WEFT INSERT 1&amp;4 2000 TO 01"/>
      <sheetName val="JCP WEFT INSERT 2 &amp;3 1998 TO 99"/>
      <sheetName val="JCP LT FACE 1997"/>
      <sheetName val="MCU5 28 ORGANIC 1996"/>
      <sheetName val="SEARS QUICK DRY 1995"/>
      <sheetName val="1 PLY HEMP 1993 TO 1994"/>
      <sheetName val="COSTCO MU FUNC 1992"/>
      <sheetName val="SEARS HEMP ZT 1991"/>
      <sheetName val="HSI SLUB &amp; ORGANIC 1988 TO 89"/>
      <sheetName val="LANDS END BAMBOO 1987"/>
      <sheetName val="LANDS END BAMBOO 1986"/>
      <sheetName val="EMBROIDERY 1984 TO 1985 "/>
      <sheetName val="COTTON HEMP LT 1982 TO 83"/>
      <sheetName val="CYPRESS 1980 TO 1981"/>
      <sheetName val="2 PLY COTTON BAMBOO 1979"/>
      <sheetName val="JCP ZT TEXTURE 1977 TO 1978"/>
      <sheetName val="JCP ZT TEXTURE 1975 TO 1976"/>
      <sheetName val="JCP ZT TEXTURE 1973 TO 1974"/>
      <sheetName val="JCP ZT WRAPPER RIB BATH 1972"/>
      <sheetName val="WALMART 3 PLY ZT 1970 TO 71"/>
      <sheetName val="WALMART 3 PLY ZT 1968 TO 69"/>
      <sheetName val="JCP SHEARED 1966 TO 1967"/>
      <sheetName val="JCP SHEARED 1964 TO 1965"/>
      <sheetName val="WALMART WRAPPER 1962 TO 63"/>
      <sheetName val="WALMART WRAPPER 1960 TO 61"/>
      <sheetName val="COSTCO YD BATHSHEET 1958 TO 59"/>
      <sheetName val="BBB   OPT-2 1956 TO 1957"/>
      <sheetName val="BBB   OPT-1 1954 TO 1955"/>
      <sheetName val="WRT YD BATH 1953"/>
      <sheetName val="LANDS END OC ZT 1952"/>
      <sheetName val="LANDS END OC ZT 1951"/>
      <sheetName val="LANDS END OC ZT 1950"/>
      <sheetName val="LANDS END OC ZT 1949"/>
      <sheetName val="LANDS END OC ZT 1948"/>
      <sheetName val="LANDS END OC ZT 1947"/>
      <sheetName val="LANDS END OC ZT 1946"/>
      <sheetName val="COSTCO BATHSHEET 1944 TO 1945"/>
      <sheetName val="LANDS END OC ZT 1943"/>
      <sheetName val="HYGRO COTTON 1941 TO 42"/>
      <sheetName val="SUPER FINE ZT WALMART 1940"/>
      <sheetName val="2 PLY ORGANIC 1939"/>
      <sheetName val="LANDS END PIMA 1938"/>
      <sheetName val="HSI REV CHINCHILLA 1937"/>
      <sheetName val="MAINSTAY B H W 1936"/>
      <sheetName val="MAINSTAY B H W 1935"/>
      <sheetName val="JCP MINI RIB 1933 TO 1934"/>
      <sheetName val="QUICK DRY POLY BASE 1931 TO 32"/>
      <sheetName val="COTTON HEMP LT 1929 TO 1930"/>
      <sheetName val="LENDS END OC ZT 1928"/>
      <sheetName val="LANDS END OC ZT 1928"/>
      <sheetName val="LANDS END OC ZT 1927"/>
      <sheetName val="LANDS END OC ZT 1926"/>
      <sheetName val="HSI SLUB REV 1926 TO 1928"/>
      <sheetName val="LANDS END OC ZT 1925"/>
      <sheetName val="LANDS END OC ZT 1924"/>
      <sheetName val="LANDS END OC ZT 1923"/>
      <sheetName val="JCP RIB 1920 TO 1922"/>
      <sheetName val="KOHLS ZT TEXTURE 1918 TO 1919"/>
      <sheetName val="MACY ZT TEXTURE 1917"/>
      <sheetName val="T Y PENINGTON 1916"/>
      <sheetName val="LANDS END C BAMBOO B+H+W 1915"/>
      <sheetName val="LANDS END C BAMBOO B+H+W 1914"/>
      <sheetName val="LANDS END C BAMBOO B+H+W 1913"/>
      <sheetName val="SHOPKO 1911 TO 1912"/>
      <sheetName val="KOHLS MU FUNC LT 1910"/>
      <sheetName val="COSTCO WASH 1908 TO 1909"/>
      <sheetName val="COSTCO HAND 1908 TO 1909"/>
      <sheetName val="COSTCO BATH 1908 TO 1909"/>
      <sheetName val="LL BEAN PREMIUM 1906 TO 1907"/>
      <sheetName val="BBB ORGANIC LOW TWIST 1905"/>
      <sheetName val="MICRO COTTON 1903 TO 1904"/>
      <sheetName val="LL BEAN MERC BDR 1901 TO 1902"/>
      <sheetName val="JCP RIB BATH 1899 TO 1900"/>
      <sheetName val="T Y PENINGTON 1898"/>
      <sheetName val="GUEST SUPPLY WALDROF 1897"/>
      <sheetName val="BBB 2 PLY LT 1895 TO 1896"/>
      <sheetName val="BBB 1 PLY MCU5 1893 TO 1894"/>
      <sheetName val="BBB 1 PLY PIMA 1891 TO 1892"/>
      <sheetName val="BBB 2 PLY S-6 1889 TO 1890"/>
      <sheetName val="RALPH LAUREN 1888"/>
      <sheetName val="CLASSIC VINTAGE 1886 TO 1887"/>
      <sheetName val="CLASSIC SKY BLUE 1884 TO 1885"/>
      <sheetName val="CLASSIC WEFT INSERT 1881 TO 83"/>
      <sheetName val="IKEA FRAZEN WASH + GUEST 1880"/>
      <sheetName val="IKEA FRAZEN HAND-1 &amp; 2 1880"/>
      <sheetName val="IKEA FRAZEN BS+BATH 1880"/>
      <sheetName val="PRINTING TOWEL 1879"/>
      <sheetName val="TJ MAX 11 &amp; 13 1877 TO 1878"/>
      <sheetName val="KOHLS MU FUNC 1876"/>
      <sheetName val="IKEA FRAZEN HAND  1875"/>
      <sheetName val="IKEA FRAZEN HAND  1874"/>
      <sheetName val="IIKEA FRAZEN HAND  1873"/>
      <sheetName val="IKEA FRAZEN HAND 1872"/>
      <sheetName val="IKEA FRAZEN HAND 1871"/>
      <sheetName val="QUICK DRY WASH 1870"/>
      <sheetName val="QUICK DRY HAND 1869"/>
      <sheetName val="QUICK DRY BATH 1868"/>
      <sheetName val="LL BEAN STP.1867"/>
      <sheetName val="MU FUNC 1866"/>
      <sheetName val=" ESSENTIAL COMBED 1865"/>
      <sheetName val="LL BEAN 1863"/>
      <sheetName val="HSI YD 1861 TO 1862"/>
      <sheetName val="PENINGTON 1860"/>
      <sheetName val="HILTON GARDEN 1858 TO 1859"/>
      <sheetName val="WRT EMBROIDERY 1856 TO 1857"/>
      <sheetName val="SAMS 3 PLY ZT 1854 TO 1855"/>
      <sheetName val="SAMS EGYP LT 1852 TO 1853"/>
      <sheetName val="SAMS EGYP LT 1850 TO 1851"/>
      <sheetName val="SAMS OC LT 1848 TO 1849"/>
      <sheetName val="SAMS OC LT 1846 TO 1847"/>
      <sheetName val="SAMS HEMP ZT 1844 TO 1845"/>
      <sheetName val="MACY 1841-42 TO 1843"/>
      <sheetName val="MACY 1838-39 TO 1840"/>
      <sheetName val="SAMS CLUB 1836 TO 1837"/>
      <sheetName val="MEIJER BATH 1834 TO 1835"/>
      <sheetName val="MANOR B+H+W 1833"/>
      <sheetName val="MANOR B+H+W 1832"/>
      <sheetName val="MANOR B+H+W 1831"/>
      <sheetName val="PHOTOPRINT 1830"/>
      <sheetName val="MANOR B+H+W 1829"/>
      <sheetName val="MANOR B+H+W 1828"/>
      <sheetName val="MANOR B+H+W 1827"/>
      <sheetName val="MANOR B+H+W 1826"/>
      <sheetName val="GUEST SUPPLY 1822 TO 18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317-TOP"/>
      <sheetName val="Mapping"/>
      <sheetName val="drop down box reference"/>
      <sheetName val="Info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SYSTEM &amp; FLOW"/>
      <sheetName val="02.FACTORY LIST"/>
      <sheetName val="03.DATA ENTRY SHEET"/>
      <sheetName val="04.OVER SHEET"/>
      <sheetName val="Sheet1"/>
      <sheetName val="x-Lists"/>
      <sheetName val="x-imports"/>
      <sheetName val="POI DATA ENTRY CHAS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x-Lists"/>
      <sheetName val="POI DATA ENTRY CHASE"/>
      <sheetName val="02.FACTORY LIST"/>
    </sheetNames>
    <sheetDataSet>
      <sheetData sheetId="0">
        <row r="2">
          <cell r="A2" t="str">
            <v>(1) COATS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  <cell r="C2" t="str">
            <v>MALE</v>
          </cell>
          <cell r="D2" t="str">
            <v>INCHES</v>
          </cell>
          <cell r="G2" t="str">
            <v>YES</v>
          </cell>
          <cell r="H2" t="str">
            <v>KNIT</v>
          </cell>
          <cell r="I2" t="str">
            <v>TERRY</v>
          </cell>
          <cell r="J2" t="str">
            <v>Shelly</v>
          </cell>
        </row>
        <row r="3">
          <cell r="B3" t="str">
            <v>NO</v>
          </cell>
          <cell r="C3" t="str">
            <v>FEMALE</v>
          </cell>
          <cell r="D3" t="str">
            <v>CENTIMETERS</v>
          </cell>
          <cell r="G3" t="str">
            <v>NO</v>
          </cell>
          <cell r="H3" t="str">
            <v>WOVEN</v>
          </cell>
          <cell r="I3" t="str">
            <v>JACQ</v>
          </cell>
          <cell r="J3">
            <v>0</v>
          </cell>
        </row>
        <row r="4">
          <cell r="J4">
            <v>0</v>
          </cell>
        </row>
        <row r="5">
          <cell r="J5">
            <v>0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</sheetData>
      <sheetData sheetId="3">
        <row r="2">
          <cell r="B2">
            <v>0</v>
          </cell>
        </row>
      </sheetData>
      <sheetData sheetId="4">
        <row r="26">
          <cell r="C26" t="str">
            <v>Shelly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T"/>
      <sheetName val="FOB HELP"/>
      <sheetName val="DropDownInfoPa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 refreshError="1"/>
      <sheetData sheetId="2"/>
      <sheetData sheetId="3"/>
      <sheetData sheetId="4"/>
      <sheetData sheetId="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  <sheetName val="Import Quote Sheet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Mapping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95BBB"/>
      <sheetName val="895BXA"/>
      <sheetName val="895BW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Spec Sheet"/>
      <sheetName val="a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 Projected 2006 VS. 2005"/>
      <sheetName val="a"/>
      <sheetName val="Sheet1"/>
      <sheetName val="UNIQUE ATT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F1">
            <v>1</v>
          </cell>
        </row>
      </sheetData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SeasonCode</v>
          </cell>
          <cell r="H3" t="str">
            <v>KSNIDStatus</v>
          </cell>
          <cell r="I3" t="str">
            <v>VendorName</v>
          </cell>
          <cell r="J3" t="str">
            <v>VendorDUNSNbr</v>
          </cell>
          <cell r="K3" t="str">
            <v>KSN ID/SEM Description</v>
          </cell>
          <cell r="L3" t="str">
            <v>VendorStockNumber</v>
          </cell>
          <cell r="M3" t="str">
            <v>AVGCost</v>
          </cell>
          <cell r="N3" t="str">
            <v>ListSellPrice</v>
          </cell>
          <cell r="O3" t="str">
            <v>M/O%</v>
          </cell>
          <cell r="P3" t="str">
            <v>CMMSLastChangeDate</v>
          </cell>
          <cell r="Q3" t="str">
            <v>CMMSStoreCount</v>
          </cell>
          <cell r="R3" t="str">
            <v>CurrCMMSAvgSellPrice</v>
          </cell>
          <cell r="S3" t="str">
            <v>PriorCMMSAvgSellPrice</v>
          </cell>
          <cell r="T3" t="str">
            <v>DSER</v>
          </cell>
          <cell r="U3" t="str">
            <v>PlanStoreCount</v>
          </cell>
          <cell r="V3" t="str">
            <v>DD</v>
          </cell>
          <cell r="W3" t="str">
            <v>YTD/LTDAVGSellPrice</v>
          </cell>
          <cell r="X3" t="str">
            <v>LWSellThru%</v>
          </cell>
          <cell r="Y3" t="str">
            <v>YTD/LTDSalesUnits</v>
          </cell>
          <cell r="Z3" t="str">
            <v>WeeksofSupply</v>
          </cell>
          <cell r="AA3" t="str">
            <v>SalesUnitsLastWeek</v>
          </cell>
          <cell r="AB3" t="str">
            <v>2WSalesUnits</v>
          </cell>
          <cell r="AC3" t="str">
            <v>3WSalesUnits</v>
          </cell>
          <cell r="AD3" t="str">
            <v>4WSalesUnits</v>
          </cell>
          <cell r="AE3" t="str">
            <v>CurrSTORESLBLINVUnits</v>
          </cell>
          <cell r="AF3" t="str">
            <v>CurrSTOREOnOrderUnits</v>
          </cell>
          <cell r="AG3" t="str">
            <v>TotalDCINVUnits</v>
          </cell>
          <cell r="AH3" t="str">
            <v>WOS(INCLUDEDC INV)</v>
          </cell>
          <cell r="AI3" t="str">
            <v>Comments</v>
          </cell>
          <cell r="AJ3" t="str">
            <v>CurrDCOnOrderUnits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NEW SC"/>
      <sheetName val="LIST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  <sheetData sheetId="464" refreshError="1"/>
      <sheetData sheetId="46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URCHASE BIBLE_2014"/>
      <sheetName val="PURCHASE BIBLE NPD FEB 13 TRIP"/>
      <sheetName val="SIZE WISE PROPORTIONATE AREA"/>
      <sheetName val="TECH KNWLDG + YARN TERM"/>
      <sheetName val="KEY QC PARAMETERS "/>
      <sheetName val="STD FOR HANDFEEL APPROVAL"/>
      <sheetName val="INTRICATE DESIGNS-100% INSEPCT"/>
      <sheetName val="PNP PRICE PER SQFT"/>
      <sheetName val="FACTORY MATRIX"/>
      <sheetName val="PNP SAMPLE POLICY"/>
      <sheetName val="TIMELINE FOR PNP PRODN"/>
      <sheetName val="PROD LINE SPEC SUMMARY_FRM PNP"/>
      <sheetName val="YARN PRICE - WEEKLY"/>
      <sheetName val="BATH RUG BIBLE-AUG2010"/>
      <sheetName val="APRIL 13 RS 53"/>
      <sheetName val="SEPT 2011 RS 49"/>
      <sheetName val="SEPT 2011 RS 47"/>
      <sheetName val="SEPT 2011 RS 45"/>
      <sheetName val="SD1085-RO CORE SPECS &amp; SAMPLES"/>
      <sheetName val="NPD SELECTED SAMPLES FEB 2013"/>
      <sheetName val="SD 1084 - PECASSO COLOR &amp; COST"/>
      <sheetName val="POI DATA ENTRY CHASE"/>
      <sheetName val="NEW SC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X-List"/>
      <sheetName val="Reserve Request Form"/>
      <sheetName val="Header Only"/>
      <sheetName val="Bulk or Prepack"/>
      <sheetName val="Complex Prepack"/>
      <sheetName val="x-Complex Multi-Ship"/>
      <sheetName val="Multi-Ship Dates"/>
      <sheetName val="Attribute Assignment"/>
      <sheetName val="x-Helpful Note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Sheet1"/>
      <sheetName val="Sheet2"/>
      <sheetName val="Sheet17"/>
      <sheetName val="PROPERTIES"/>
      <sheetName val="DROP DOWNS"/>
      <sheetName val="Reserve_Request_Form"/>
      <sheetName val="Seasonal Property"/>
      <sheetName val="Reserve_Request_Form1"/>
      <sheetName val="Header_Only"/>
      <sheetName val="Bulk_or_Prepack"/>
      <sheetName val="Complex_Prepack"/>
      <sheetName val="x-Complex_Multi-Ship"/>
      <sheetName val="Multi-Ship_Dates"/>
      <sheetName val="Attribute_Assignment"/>
      <sheetName val="x-Helpful_Notes"/>
      <sheetName val="x-Vendor_Instruction"/>
      <sheetName val="x-Vendor_Specs"/>
      <sheetName val="x-Vendor_CTPAT"/>
      <sheetName val="x-Vendor_10+2"/>
      <sheetName val="x-Lacy_Act"/>
      <sheetName val="x-Fish_&amp;_Wildlife"/>
      <sheetName val="DROP_DOWNS"/>
      <sheetName val="Feuil2"/>
      <sheetName val="x-Burlington Transit"/>
      <sheetName val="Home Fragrance Properties"/>
      <sheetName val="Sheet Lists"/>
      <sheetName val="Reserve_Request_Form2"/>
      <sheetName val="Window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Rugs"/>
    </sheetNames>
    <sheetDataSet>
      <sheetData sheetId="0">
        <row r="2">
          <cell r="A2" t="str">
            <v>(1) COATS</v>
          </cell>
          <cell r="AC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K2" t="str">
            <v>NA</v>
          </cell>
          <cell r="AN2" t="str">
            <v>NA</v>
          </cell>
          <cell r="AO2" t="str">
            <v>NA</v>
          </cell>
          <cell r="AS2" t="str">
            <v>NA</v>
          </cell>
          <cell r="AT2" t="str">
            <v>NA</v>
          </cell>
          <cell r="AU2" t="str">
            <v>NA</v>
          </cell>
        </row>
        <row r="3">
          <cell r="AC3" t="str">
            <v>ASSORTED</v>
          </cell>
          <cell r="AF3" t="str">
            <v>3D SOLID</v>
          </cell>
          <cell r="AG3" t="str">
            <v>BATH</v>
          </cell>
          <cell r="AH3" t="str">
            <v>BED RESTS</v>
          </cell>
          <cell r="AI3" t="str">
            <v>EMBELLISHED END HEM</v>
          </cell>
          <cell r="AK3" t="str">
            <v>FOAMBACK</v>
          </cell>
          <cell r="AN3" t="str">
            <v>1-2 IN</v>
          </cell>
          <cell r="AO3">
            <v>120</v>
          </cell>
          <cell r="AS3" t="str">
            <v>CLUSTER</v>
          </cell>
          <cell r="AT3" t="str">
            <v>AMERICANA</v>
          </cell>
          <cell r="AU3" t="str">
            <v>3D</v>
          </cell>
        </row>
        <row r="4">
          <cell r="AC4" t="str">
            <v>BEIGE-TAN</v>
          </cell>
          <cell r="AF4" t="str">
            <v>AMERICANA</v>
          </cell>
          <cell r="AG4" t="str">
            <v>BELLY BAND</v>
          </cell>
          <cell r="AH4" t="str">
            <v>BLANKETS</v>
          </cell>
          <cell r="AI4" t="str">
            <v>EMBROIDERED</v>
          </cell>
          <cell r="AK4" t="str">
            <v>LINED</v>
          </cell>
          <cell r="AN4" t="str">
            <v>1-4 IN</v>
          </cell>
          <cell r="AO4">
            <v>180</v>
          </cell>
          <cell r="AS4" t="str">
            <v>CONTOUR</v>
          </cell>
          <cell r="AT4" t="str">
            <v>BASIC</v>
          </cell>
          <cell r="AU4" t="str">
            <v>APPLIQUE</v>
          </cell>
        </row>
        <row r="5">
          <cell r="AC5" t="str">
            <v>BLACK</v>
          </cell>
          <cell r="AF5" t="str">
            <v>ANCHOR</v>
          </cell>
          <cell r="AG5" t="str">
            <v>BOWL BRUSH</v>
          </cell>
          <cell r="AH5" t="str">
            <v>CAMPUS KIT</v>
          </cell>
          <cell r="AI5" t="str">
            <v>FRINGE</v>
          </cell>
          <cell r="AK5" t="str">
            <v>LINED-INTERLINED</v>
          </cell>
          <cell r="AN5" t="str">
            <v>3-4 IN</v>
          </cell>
          <cell r="AO5">
            <v>200</v>
          </cell>
          <cell r="AS5" t="str">
            <v>COTTON</v>
          </cell>
          <cell r="AT5" t="str">
            <v>COASTAL</v>
          </cell>
          <cell r="AU5" t="str">
            <v>BRUSHED</v>
          </cell>
        </row>
        <row r="6">
          <cell r="AC6" t="str">
            <v>BLACK LT COPPER</v>
          </cell>
          <cell r="AF6" t="str">
            <v>ANIMAL</v>
          </cell>
          <cell r="AG6" t="str">
            <v>BOXED</v>
          </cell>
          <cell r="AH6" t="str">
            <v>CANOPY</v>
          </cell>
          <cell r="AI6" t="str">
            <v>JACQUARD</v>
          </cell>
          <cell r="AK6" t="str">
            <v>ROOM DARKENING</v>
          </cell>
          <cell r="AN6" t="str">
            <v>5-6 IN</v>
          </cell>
          <cell r="AO6" t="str">
            <v>200 OR LESS</v>
          </cell>
          <cell r="AS6" t="str">
            <v>DOWN ALT</v>
          </cell>
          <cell r="AT6" t="str">
            <v>DEN</v>
          </cell>
          <cell r="AU6" t="str">
            <v>BURNOUT</v>
          </cell>
        </row>
        <row r="7">
          <cell r="AC7" t="str">
            <v>BLACK-WHITE</v>
          </cell>
          <cell r="AF7" t="str">
            <v>AZTEC</v>
          </cell>
          <cell r="AG7" t="str">
            <v>CADDYS-SHOWER</v>
          </cell>
          <cell r="AH7" t="str">
            <v>COMFORTER SETS</v>
          </cell>
          <cell r="AI7" t="str">
            <v>PESH TERRY</v>
          </cell>
          <cell r="AK7" t="str">
            <v>WOVEN BLACKOUT</v>
          </cell>
          <cell r="AN7" t="str">
            <v>5-8 IN</v>
          </cell>
          <cell r="AO7" t="str">
            <v>200-299</v>
          </cell>
          <cell r="AS7" t="str">
            <v>FEATHER</v>
          </cell>
          <cell r="AT7" t="str">
            <v>FEMININE</v>
          </cell>
          <cell r="AU7" t="str">
            <v>CHENILLE</v>
          </cell>
        </row>
        <row r="8">
          <cell r="AC8" t="str">
            <v>BLUE</v>
          </cell>
          <cell r="AF8" t="str">
            <v>BIRDS</v>
          </cell>
          <cell r="AG8" t="str">
            <v>CADDYS-STORAGE</v>
          </cell>
          <cell r="AH8" t="str">
            <v>LAMPS</v>
          </cell>
          <cell r="AI8" t="str">
            <v>PRINT</v>
          </cell>
          <cell r="AN8" t="str">
            <v>1 IN</v>
          </cell>
          <cell r="AO8">
            <v>220</v>
          </cell>
          <cell r="AS8" t="str">
            <v>MEMORY FOAM</v>
          </cell>
          <cell r="AT8" t="str">
            <v>GLAMOUR</v>
          </cell>
          <cell r="AU8" t="str">
            <v>CLIPPED</v>
          </cell>
        </row>
        <row r="9">
          <cell r="AC9" t="str">
            <v>BROWN</v>
          </cell>
          <cell r="AF9" t="str">
            <v>BROCADE</v>
          </cell>
          <cell r="AG9" t="str">
            <v>CADDYS-SUCTION</v>
          </cell>
          <cell r="AH9" t="str">
            <v>OTHER</v>
          </cell>
          <cell r="AI9" t="str">
            <v>RICEWEAVE</v>
          </cell>
          <cell r="AN9" t="str">
            <v>5 IN</v>
          </cell>
          <cell r="AO9">
            <v>233</v>
          </cell>
          <cell r="AS9" t="str">
            <v>POLY FILL</v>
          </cell>
          <cell r="AT9" t="str">
            <v>GLOBAL</v>
          </cell>
          <cell r="AU9" t="str">
            <v>COLOR BLOCK</v>
          </cell>
        </row>
        <row r="10">
          <cell r="AC10" t="str">
            <v>CORAL</v>
          </cell>
          <cell r="AF10" t="str">
            <v>CABLE KNIT</v>
          </cell>
          <cell r="AG10" t="str">
            <v>CANISTER</v>
          </cell>
          <cell r="AH10" t="str">
            <v>PILLOW</v>
          </cell>
          <cell r="AI10" t="str">
            <v>SCULPTED</v>
          </cell>
          <cell r="AO10">
            <v>230</v>
          </cell>
          <cell r="AT10" t="str">
            <v>HOLIDAY-SEASONAL</v>
          </cell>
          <cell r="AU10" t="str">
            <v>CRUSHED</v>
          </cell>
        </row>
        <row r="11">
          <cell r="AC11" t="str">
            <v>GOLD</v>
          </cell>
          <cell r="AF11" t="str">
            <v>CAMO</v>
          </cell>
          <cell r="AG11" t="str">
            <v>COSMETIC</v>
          </cell>
          <cell r="AH11" t="str">
            <v>PILLOW BUDDIES</v>
          </cell>
          <cell r="AI11" t="str">
            <v>SOLID</v>
          </cell>
          <cell r="AO11">
            <v>250</v>
          </cell>
          <cell r="AT11" t="str">
            <v>MASCULINE</v>
          </cell>
          <cell r="AU11" t="str">
            <v>EMBELLISHMENT</v>
          </cell>
        </row>
        <row r="12">
          <cell r="AC12" t="str">
            <v>GREEN</v>
          </cell>
          <cell r="AF12" t="str">
            <v>CHEVRON</v>
          </cell>
          <cell r="AG12" t="str">
            <v>ENERGY SOLUTIONS</v>
          </cell>
          <cell r="AH12" t="str">
            <v>SAUCER CHAIR</v>
          </cell>
          <cell r="AI12" t="str">
            <v>VELOUR</v>
          </cell>
          <cell r="AO12">
            <v>300</v>
          </cell>
          <cell r="AT12" t="str">
            <v>MODERN</v>
          </cell>
          <cell r="AU12" t="str">
            <v>EMBOSSED</v>
          </cell>
        </row>
        <row r="13">
          <cell r="AC13" t="str">
            <v>GREY</v>
          </cell>
          <cell r="AF13" t="str">
            <v>COASTAL</v>
          </cell>
          <cell r="AG13" t="str">
            <v>ENSEMBLE SET</v>
          </cell>
          <cell r="AH13" t="str">
            <v>SHEETS</v>
          </cell>
          <cell r="AI13" t="str">
            <v>VISCOSE</v>
          </cell>
          <cell r="AO13" t="str">
            <v>300-399</v>
          </cell>
          <cell r="AT13" t="str">
            <v>SEASONAL</v>
          </cell>
          <cell r="AU13" t="str">
            <v>EMBROIDERY</v>
          </cell>
        </row>
        <row r="14">
          <cell r="AC14" t="str">
            <v>METALLIC</v>
          </cell>
          <cell r="AF14" t="str">
            <v>COLOR BLOCK</v>
          </cell>
          <cell r="AG14" t="str">
            <v>FINGERTIP</v>
          </cell>
          <cell r="AH14" t="str">
            <v>SIGN</v>
          </cell>
          <cell r="AO14">
            <v>320</v>
          </cell>
          <cell r="AT14" t="str">
            <v>TYPOGRAPHY</v>
          </cell>
          <cell r="AU14" t="str">
            <v>FILLED</v>
          </cell>
        </row>
        <row r="15">
          <cell r="AC15" t="str">
            <v>MULTI-COLOR</v>
          </cell>
          <cell r="AF15" t="str">
            <v>DAMASK</v>
          </cell>
          <cell r="AG15" t="str">
            <v>FOLDED</v>
          </cell>
          <cell r="AH15" t="str">
            <v>SLUMBER BAGS</v>
          </cell>
          <cell r="AO15">
            <v>400</v>
          </cell>
          <cell r="AU15" t="str">
            <v>FLOCK</v>
          </cell>
        </row>
        <row r="16">
          <cell r="AC16" t="str">
            <v>NAVY</v>
          </cell>
          <cell r="AF16" t="str">
            <v>DIAMOND</v>
          </cell>
          <cell r="AG16" t="str">
            <v>FURNITURE</v>
          </cell>
          <cell r="AH16" t="str">
            <v>STOOL</v>
          </cell>
          <cell r="AO16" t="str">
            <v>400-499</v>
          </cell>
          <cell r="AU16" t="str">
            <v>FRINGE</v>
          </cell>
        </row>
        <row r="17">
          <cell r="AC17" t="str">
            <v>OFF WHITE-NATURAL</v>
          </cell>
          <cell r="AF17" t="str">
            <v>DOTS</v>
          </cell>
          <cell r="AG17" t="str">
            <v>GIFT BAG</v>
          </cell>
          <cell r="AH17" t="str">
            <v>THROW</v>
          </cell>
          <cell r="AO17">
            <v>450</v>
          </cell>
          <cell r="AU17" t="str">
            <v>GLITTER</v>
          </cell>
        </row>
        <row r="18">
          <cell r="AC18" t="str">
            <v>ORANGE</v>
          </cell>
          <cell r="AF18" t="str">
            <v>ELECTROPLATING</v>
          </cell>
          <cell r="AG18" t="str">
            <v>GROMMET</v>
          </cell>
          <cell r="AH18" t="str">
            <v xml:space="preserve">  </v>
          </cell>
          <cell r="AO18">
            <v>500</v>
          </cell>
          <cell r="AU18" t="str">
            <v>GLOBAL</v>
          </cell>
        </row>
        <row r="19">
          <cell r="AC19" t="str">
            <v>PINK</v>
          </cell>
          <cell r="AF19" t="str">
            <v>EMBELLISHED</v>
          </cell>
          <cell r="AG19" t="str">
            <v>GUSSETED</v>
          </cell>
          <cell r="AO19" t="str">
            <v>500-599</v>
          </cell>
          <cell r="AU19" t="str">
            <v>JACQUARD</v>
          </cell>
        </row>
        <row r="20">
          <cell r="AC20" t="str">
            <v>PURPLE</v>
          </cell>
          <cell r="AF20" t="str">
            <v>EMBROIDERY</v>
          </cell>
          <cell r="AG20" t="str">
            <v>HAND</v>
          </cell>
          <cell r="AO20">
            <v>550</v>
          </cell>
          <cell r="AU20" t="str">
            <v>LACE</v>
          </cell>
        </row>
        <row r="21">
          <cell r="AC21" t="str">
            <v>RED</v>
          </cell>
          <cell r="AF21" t="str">
            <v>FAIR ISLE</v>
          </cell>
          <cell r="AG21" t="str">
            <v>HANGING</v>
          </cell>
          <cell r="AO21">
            <v>600</v>
          </cell>
          <cell r="AU21" t="str">
            <v>LUREX</v>
          </cell>
        </row>
        <row r="22">
          <cell r="AC22" t="str">
            <v>SILVER</v>
          </cell>
          <cell r="AF22" t="str">
            <v>FANCY</v>
          </cell>
          <cell r="AG22" t="str">
            <v>HARDWARE</v>
          </cell>
          <cell r="AO22" t="str">
            <v>600 OR MORE</v>
          </cell>
          <cell r="AU22" t="str">
            <v>METALLIC-APPLIQUE</v>
          </cell>
        </row>
        <row r="23">
          <cell r="AC23" t="str">
            <v>TURQUOISE</v>
          </cell>
          <cell r="AF23" t="str">
            <v>FASHION</v>
          </cell>
          <cell r="AG23" t="str">
            <v>HOLDBACK</v>
          </cell>
          <cell r="AO23">
            <v>630</v>
          </cell>
          <cell r="AU23" t="str">
            <v>METALLIC-PRINT</v>
          </cell>
        </row>
        <row r="24">
          <cell r="AC24" t="str">
            <v>WHITE</v>
          </cell>
          <cell r="AF24" t="str">
            <v>FLORAL</v>
          </cell>
          <cell r="AG24" t="str">
            <v>HOODED WRAP</v>
          </cell>
          <cell r="AO24">
            <v>700</v>
          </cell>
          <cell r="AU24" t="str">
            <v>PINTUCK</v>
          </cell>
        </row>
        <row r="25">
          <cell r="AC25" t="str">
            <v>YELLOW</v>
          </cell>
          <cell r="AF25" t="str">
            <v>GATEWORK</v>
          </cell>
          <cell r="AG25" t="str">
            <v>JUVENILE</v>
          </cell>
          <cell r="AO25">
            <v>740</v>
          </cell>
          <cell r="AU25" t="str">
            <v>PLUSH</v>
          </cell>
        </row>
        <row r="26">
          <cell r="AF26" t="str">
            <v>GEOMETRIC</v>
          </cell>
          <cell r="AG26" t="str">
            <v>KITCHEN TIER</v>
          </cell>
          <cell r="AO26">
            <v>750</v>
          </cell>
          <cell r="AU26" t="str">
            <v>POM POMS</v>
          </cell>
        </row>
        <row r="27">
          <cell r="AF27" t="str">
            <v>GREEK KEY</v>
          </cell>
          <cell r="AG27" t="str">
            <v>LINERS</v>
          </cell>
          <cell r="AO27">
            <v>800</v>
          </cell>
          <cell r="AU27" t="str">
            <v>PRINT</v>
          </cell>
        </row>
        <row r="28">
          <cell r="AF28" t="str">
            <v>HOLIDAY</v>
          </cell>
          <cell r="AG28" t="str">
            <v>LOTION</v>
          </cell>
          <cell r="AU28" t="str">
            <v>QUILTED</v>
          </cell>
        </row>
        <row r="29">
          <cell r="AF29" t="str">
            <v>HOTEL</v>
          </cell>
          <cell r="AG29" t="str">
            <v>MAGAZINE</v>
          </cell>
          <cell r="AU29" t="str">
            <v>RHINESTONES</v>
          </cell>
        </row>
        <row r="30">
          <cell r="AF30" t="str">
            <v>IKAT</v>
          </cell>
          <cell r="AG30" t="str">
            <v>MATS</v>
          </cell>
          <cell r="AU30" t="str">
            <v>RUFFLE</v>
          </cell>
        </row>
        <row r="31">
          <cell r="AF31" t="str">
            <v>JACQUARD</v>
          </cell>
          <cell r="AG31" t="str">
            <v>MIRROR</v>
          </cell>
          <cell r="AU31" t="str">
            <v>SEQUINS</v>
          </cell>
        </row>
        <row r="32">
          <cell r="AF32" t="str">
            <v>LACE</v>
          </cell>
          <cell r="AG32" t="str">
            <v>NIGHT LIGHT</v>
          </cell>
          <cell r="AU32" t="str">
            <v>SHERPA</v>
          </cell>
        </row>
        <row r="33">
          <cell r="AF33" t="str">
            <v>LATTICE</v>
          </cell>
          <cell r="AG33" t="str">
            <v>OPEN TOP BAG</v>
          </cell>
        </row>
        <row r="34">
          <cell r="AF34" t="str">
            <v>LEAVES</v>
          </cell>
          <cell r="AG34" t="str">
            <v>OTD HOOKS</v>
          </cell>
        </row>
        <row r="35">
          <cell r="AF35" t="str">
            <v>LODGE</v>
          </cell>
          <cell r="AG35" t="str">
            <v>OTHER</v>
          </cell>
        </row>
        <row r="36">
          <cell r="AF36" t="str">
            <v>MEDALLION</v>
          </cell>
          <cell r="AG36" t="str">
            <v>OTT SPACESAVER</v>
          </cell>
        </row>
        <row r="37">
          <cell r="AF37" t="str">
            <v>METALLIC PRINT</v>
          </cell>
          <cell r="AG37" t="str">
            <v>OTTOMANS</v>
          </cell>
        </row>
        <row r="38">
          <cell r="AF38" t="str">
            <v>METALLIC TREATMENT</v>
          </cell>
          <cell r="AG38" t="str">
            <v>PILLOW BUDDY SETS</v>
          </cell>
        </row>
        <row r="39">
          <cell r="AF39" t="str">
            <v>MOSAIC</v>
          </cell>
          <cell r="AG39" t="str">
            <v>PINCH PLEAT</v>
          </cell>
        </row>
        <row r="40">
          <cell r="AF40" t="str">
            <v>MULTI RUG</v>
          </cell>
          <cell r="AG40" t="str">
            <v>PLUNGER</v>
          </cell>
        </row>
        <row r="41">
          <cell r="AF41" t="str">
            <v>NORDIC</v>
          </cell>
          <cell r="AG41" t="str">
            <v>POLE CADDY</v>
          </cell>
        </row>
        <row r="42">
          <cell r="AF42" t="str">
            <v>OMBRE</v>
          </cell>
          <cell r="AG42" t="str">
            <v>POLES</v>
          </cell>
        </row>
        <row r="43">
          <cell r="AF43" t="str">
            <v>PAISLEY</v>
          </cell>
          <cell r="AG43" t="str">
            <v>RESERVES</v>
          </cell>
        </row>
        <row r="44">
          <cell r="AF44" t="str">
            <v>PARIS</v>
          </cell>
          <cell r="AG44" t="str">
            <v>ROD POCKET</v>
          </cell>
        </row>
        <row r="45">
          <cell r="AF45" t="str">
            <v>PATCH</v>
          </cell>
          <cell r="AG45" t="str">
            <v>ROLLED</v>
          </cell>
        </row>
        <row r="46">
          <cell r="AF46" t="str">
            <v>PLAID</v>
          </cell>
          <cell r="AG46" t="str">
            <v>SCALE</v>
          </cell>
        </row>
        <row r="47">
          <cell r="AF47" t="str">
            <v>PRINT</v>
          </cell>
          <cell r="AG47" t="str">
            <v>SHEER</v>
          </cell>
        </row>
        <row r="48">
          <cell r="AF48" t="str">
            <v>QUATREFOIL</v>
          </cell>
          <cell r="AG48" t="str">
            <v>SHEET</v>
          </cell>
        </row>
        <row r="49">
          <cell r="AF49" t="str">
            <v>QUILTED</v>
          </cell>
          <cell r="AG49" t="str">
            <v>SHOWER-HEADS</v>
          </cell>
        </row>
        <row r="50">
          <cell r="AF50" t="str">
            <v>RELIGIOUS</v>
          </cell>
          <cell r="AG50" t="str">
            <v>SHOWER-HOOKS</v>
          </cell>
        </row>
        <row r="51">
          <cell r="AF51" t="str">
            <v>SCROLL</v>
          </cell>
          <cell r="AG51" t="str">
            <v>SHOWER-RODS</v>
          </cell>
        </row>
        <row r="52">
          <cell r="AF52" t="str">
            <v>SCULPTED</v>
          </cell>
          <cell r="AG52" t="str">
            <v>SOAP DISH</v>
          </cell>
        </row>
        <row r="53">
          <cell r="AF53" t="str">
            <v>SHELLS</v>
          </cell>
          <cell r="AG53" t="str">
            <v>SPA-PILLOWS</v>
          </cell>
        </row>
        <row r="54">
          <cell r="AF54" t="str">
            <v>SKIN</v>
          </cell>
          <cell r="AG54" t="str">
            <v>SPA-TOWER</v>
          </cell>
        </row>
        <row r="55">
          <cell r="AF55" t="str">
            <v>SOLID</v>
          </cell>
          <cell r="AG55" t="str">
            <v>STEP CANS</v>
          </cell>
        </row>
        <row r="56">
          <cell r="AF56" t="str">
            <v>SOLID W TRIM</v>
          </cell>
          <cell r="AG56" t="str">
            <v>STOOLS</v>
          </cell>
        </row>
        <row r="57">
          <cell r="AG57" t="str">
            <v>TAB TOP</v>
          </cell>
        </row>
        <row r="58">
          <cell r="AG58" t="str">
            <v>TASSEL HOLDBACK</v>
          </cell>
        </row>
        <row r="59">
          <cell r="AG59" t="str">
            <v>TBH</v>
          </cell>
        </row>
        <row r="60">
          <cell r="AG60" t="str">
            <v>TIP</v>
          </cell>
        </row>
        <row r="61">
          <cell r="AG61" t="str">
            <v>TISSUE</v>
          </cell>
        </row>
        <row r="62">
          <cell r="AG62" t="str">
            <v>TOILET SEAT</v>
          </cell>
        </row>
        <row r="63">
          <cell r="AG63" t="str">
            <v>TOOTHBRUSH HOLDER</v>
          </cell>
        </row>
        <row r="64">
          <cell r="AG64" t="str">
            <v>TP STAND</v>
          </cell>
        </row>
      </sheetData>
      <sheetData sheetId="1" refreshError="1"/>
      <sheetData sheetId="2">
        <row r="2">
          <cell r="A2" t="str">
            <v>(1) COATS</v>
          </cell>
        </row>
      </sheetData>
      <sheetData sheetId="3">
        <row r="3">
          <cell r="N3">
            <v>0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(1) COATS</v>
          </cell>
        </row>
      </sheetData>
      <sheetData sheetId="10">
        <row r="2">
          <cell r="F2" t="str">
            <v>Centimeters (Metric)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N3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Costs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mail"/>
      <sheetName val="PI"/>
      <sheetName val="PO WRK SHT"/>
      <sheetName val="COURIER DISPTACH"/>
      <sheetName val="PO COPY"/>
      <sheetName val="WEEKLY - PENDING PI REPORT"/>
      <sheetName val="REGULAR POS PI"/>
      <sheetName val="STOCK POS PI"/>
      <sheetName val="TLI PO PI"/>
      <sheetName val="ADVANCE NOTE"/>
      <sheetName val="CHECK LIST FOR TT or wire trans"/>
      <sheetName val="NY TT or wire transfer"/>
      <sheetName val="TLI STICKER"/>
      <sheetName val="YLW FLDR ART WRK"/>
      <sheetName val="YLW FLDR PKNG INSTRN"/>
      <sheetName val="YLW FLDR MRKNG INSTRN"/>
      <sheetName val="PMA"/>
      <sheetName val="DIST MRKNG CHASE"/>
      <sheetName val="PRICE TKT CHASE"/>
      <sheetName val="POI DATA ENTRY CHASE"/>
      <sheetName val="PANIPAT CONSOLIDATION"/>
      <sheetName val="JNPT + PNP CONSOLIDATION"/>
      <sheetName val="2010-2011 MAERSK CALENDER"/>
      <sheetName val="2010-2011- INDAMEX CALENDAR"/>
      <sheetName val="CHASE PNP"/>
      <sheetName val="PNP CUTT OFF"/>
      <sheetName val="ADVANCE REGISTER "/>
      <sheetName val="QUALITY CONTROL REPORT"/>
      <sheetName val="INTERIM INESPCTION REPORT"/>
      <sheetName val="FINAL INSPECTION -1ST PG"/>
      <sheetName val="FINAL INSPECTION - 2ND PG"/>
      <sheetName val="QAM REG ASCEDING PO WSE EXP  PO"/>
      <sheetName val="QAM REG ACENDING PO WISE STK PO"/>
      <sheetName val="QAM REG SUPPLIER WISE EXPORT PO"/>
      <sheetName val="QAM REG SUPPLIERWISE STOCK PO"/>
      <sheetName val="EXCESS SHORT APRL"/>
      <sheetName val="CARGO DISPATCH DETAIL"/>
      <sheetName val="SAILING COFIRAMATION - PAGE 1"/>
      <sheetName val="JNPT STUFFING PLAN"/>
      <sheetName val="Invoice  "/>
      <sheetName val="Packing List"/>
      <sheetName val="SHIPMENT DETAIL"/>
      <sheetName val="ISF FORM"/>
      <sheetName val="GSP"/>
      <sheetName val="BL OF LADING"/>
      <sheetName val="SD REG REPORT COV SHEET"/>
      <sheetName val="SD REG PROJ SHT"/>
      <sheetName val="SDSUMMARY"/>
      <sheetName val="SD REG SPLR"/>
      <sheetName val="STK REG COVERING"/>
      <sheetName val="STK REG RDY GDS LEDGER"/>
      <sheetName val="STK REG GDS UNR PRDN LEDGER"/>
      <sheetName val="STOCK LOT OFFER"/>
      <sheetName val="SHIPMENT SAMPLE REG"/>
      <sheetName val="PRODUCT LINE SPECSHEET"/>
      <sheetName val="Daily_Email"/>
      <sheetName val="PO_WRK_SHT"/>
      <sheetName val="COURIER_DISPTACH"/>
      <sheetName val="PO_COPY"/>
      <sheetName val="WEEKLY_-_PENDING_PI_REPORT"/>
      <sheetName val="REGULAR_POS_PI"/>
      <sheetName val="STOCK_POS_PI"/>
      <sheetName val="TLI_PO_PI"/>
      <sheetName val="ADVANCE_NOTE"/>
      <sheetName val="CHECK_LIST_FOR_TT_or_wire_trans"/>
      <sheetName val="NY_TT_or_wire_transfer"/>
      <sheetName val="TLI_STICKER"/>
      <sheetName val="YLW_FLDR_ART_WRK"/>
      <sheetName val="YLW_FLDR_PKNG_INSTRN"/>
      <sheetName val="YLW_FLDR_MRKNG_INSTRN"/>
      <sheetName val="DIST_MRKNG_CHASE"/>
      <sheetName val="PRICE_TKT_CHASE"/>
      <sheetName val="POI_DATA_ENTRY_CHASE"/>
      <sheetName val="PANIPAT_CONSOLIDATION"/>
      <sheetName val="JNPT_+_PNP_CONSOLIDATION"/>
      <sheetName val="2010-2011_MAERSK_CALENDER"/>
      <sheetName val="2010-2011-_INDAMEX_CALENDAR"/>
      <sheetName val="CHASE_PNP"/>
      <sheetName val="PNP_CUTT_OFF"/>
      <sheetName val="ADVANCE_REGISTER_"/>
      <sheetName val="QUALITY_CONTROL_REPORT"/>
      <sheetName val="INTERIM_INESPCTION_REPORT"/>
      <sheetName val="FINAL_INSPECTION_-1ST_PG"/>
      <sheetName val="FINAL_INSPECTION_-_2ND_PG"/>
      <sheetName val="QAM_REG_ASCEDING_PO_WSE_EXP__PO"/>
      <sheetName val="QAM_REG_ACENDING_PO_WISE_STK_PO"/>
      <sheetName val="QAM_REG_SUPPLIER_WISE_EXPORT_PO"/>
      <sheetName val="QAM_REG_SUPPLIERWISE_STOCK_PO"/>
      <sheetName val="EXCESS_SHORT_APRL"/>
      <sheetName val="CARGO_DISPATCH_DETAIL"/>
      <sheetName val="SAILING_COFIRAMATION_-_PAGE_1"/>
      <sheetName val="JNPT_STUFFING_PLAN"/>
      <sheetName val="Invoice__"/>
      <sheetName val="Packing_List"/>
      <sheetName val="SHIPMENT_DETAIL"/>
      <sheetName val="ISF_FORM"/>
      <sheetName val="BL_OF_LADING"/>
      <sheetName val="SD_REG_REPORT_COV_SHEET"/>
      <sheetName val="SD_REG_PROJ_SHT"/>
      <sheetName val="SD_REG_SPLR"/>
      <sheetName val="STK_REG_COVERING"/>
      <sheetName val="STK_REG_RDY_GDS_LEDGER"/>
      <sheetName val="STK_REG_GDS_UNR_PRDN_LEDGER"/>
      <sheetName val="STOCK_LOT_OFFER"/>
      <sheetName val="SHIPMENT_SAMPLE_REG"/>
      <sheetName val="PRODUCT_LINE_SPECSHEET"/>
      <sheetName val="Daily_Email1"/>
      <sheetName val="PO_WRK_SHT1"/>
      <sheetName val="COURIER_DISPTACH1"/>
      <sheetName val="PO_COPY1"/>
      <sheetName val="WEEKLY_-_PENDING_PI_REPORT1"/>
      <sheetName val="REGULAR_POS_PI1"/>
      <sheetName val="STOCK_POS_PI1"/>
      <sheetName val="TLI_PO_PI1"/>
      <sheetName val="ADVANCE_NOTE1"/>
      <sheetName val="CHECK_LIST_FOR_TT_or_wire_tran1"/>
      <sheetName val="NY_TT_or_wire_transfer1"/>
      <sheetName val="TLI_STICKER1"/>
      <sheetName val="YLW_FLDR_ART_WRK1"/>
      <sheetName val="YLW_FLDR_PKNG_INSTRN1"/>
      <sheetName val="YLW_FLDR_MRKNG_INSTRN1"/>
      <sheetName val="DIST_MRKNG_CHASE1"/>
      <sheetName val="PRICE_TKT_CHASE1"/>
      <sheetName val="POI_DATA_ENTRY_CHASE1"/>
      <sheetName val="PANIPAT_CONSOLIDATION1"/>
      <sheetName val="JNPT_+_PNP_CONSOLIDATION1"/>
      <sheetName val="2010-2011_MAERSK_CALENDER1"/>
      <sheetName val="2010-2011-_INDAMEX_CALENDAR1"/>
      <sheetName val="CHASE_PNP1"/>
      <sheetName val="PNP_CUTT_OFF1"/>
      <sheetName val="ADVANCE_REGISTER_1"/>
      <sheetName val="QUALITY_CONTROL_REPORT1"/>
      <sheetName val="INTERIM_INESPCTION_REPORT1"/>
      <sheetName val="FINAL_INSPECTION_-1ST_PG1"/>
      <sheetName val="FINAL_INSPECTION_-_2ND_PG1"/>
      <sheetName val="QAM_REG_ASCEDING_PO_WSE_EXP__P1"/>
      <sheetName val="QAM_REG_ACENDING_PO_WISE_STK_P1"/>
      <sheetName val="QAM_REG_SUPPLIER_WISE_EXPORT_P1"/>
      <sheetName val="QAM_REG_SUPPLIERWISE_STOCK_PO1"/>
      <sheetName val="EXCESS_SHORT_APRL1"/>
      <sheetName val="CARGO_DISPATCH_DETAIL1"/>
      <sheetName val="SAILING_COFIRAMATION_-_PAGE_11"/>
      <sheetName val="JNPT_STUFFING_PLAN1"/>
      <sheetName val="Invoice__1"/>
      <sheetName val="Packing_List1"/>
      <sheetName val="SHIPMENT_DETAIL1"/>
      <sheetName val="ISF_FORM1"/>
      <sheetName val="BL_OF_LADING1"/>
      <sheetName val="SD_REG_REPORT_COV_SHEET1"/>
      <sheetName val="SD_REG_PROJ_SHT1"/>
      <sheetName val="SD_REG_SPLR1"/>
      <sheetName val="STK_REG_COVERING1"/>
      <sheetName val="STK_REG_RDY_GDS_LEDGER1"/>
      <sheetName val="STK_REG_GDS_UNR_PRDN_LEDGER1"/>
      <sheetName val="STOCK_LOT_OFFER1"/>
      <sheetName val="SHIPMENT_SAMPLE_REG1"/>
      <sheetName val="PRODUCT_LINE_SPECSHEET1"/>
      <sheetName val="Daily_Email2"/>
      <sheetName val="PO_WRK_SHT2"/>
      <sheetName val="COURIER_DISPTACH2"/>
      <sheetName val="PO_COPY2"/>
      <sheetName val="WEEKLY_-_PENDING_PI_REPORT2"/>
      <sheetName val="REGULAR_POS_PI2"/>
      <sheetName val="STOCK_POS_PI2"/>
      <sheetName val="TLI_PO_PI2"/>
      <sheetName val="ADVANCE_NOTE2"/>
      <sheetName val="CHECK_LIST_FOR_TT_or_wire_tran2"/>
      <sheetName val="NY_TT_or_wire_transfer2"/>
      <sheetName val="TLI_STICKER2"/>
      <sheetName val="YLW_FLDR_ART_WRK2"/>
      <sheetName val="YLW_FLDR_PKNG_INSTRN2"/>
      <sheetName val="YLW_FLDR_MRKNG_INSTRN2"/>
      <sheetName val="DIST_MRKNG_CHASE2"/>
      <sheetName val="PRICE_TKT_CHASE2"/>
      <sheetName val="POI_DATA_ENTRY_CHASE2"/>
      <sheetName val="PANIPAT_CONSOLIDATION2"/>
      <sheetName val="JNPT_+_PNP_CONSOLIDATION2"/>
      <sheetName val="2010-2011_MAERSK_CALENDER2"/>
      <sheetName val="2010-2011-_INDAMEX_CALENDAR2"/>
      <sheetName val="CHASE_PNP2"/>
      <sheetName val="PNP_CUTT_OFF2"/>
      <sheetName val="ADVANCE_REGISTER_2"/>
      <sheetName val="QUALITY_CONTROL_REPORT2"/>
      <sheetName val="INTERIM_INESPCTION_REPORT2"/>
      <sheetName val="FINAL_INSPECTION_-1ST_PG2"/>
      <sheetName val="FINAL_INSPECTION_-_2ND_PG2"/>
      <sheetName val="QAM_REG_ASCEDING_PO_WSE_EXP__P2"/>
      <sheetName val="QAM_REG_ACENDING_PO_WISE_STK_P2"/>
      <sheetName val="QAM_REG_SUPPLIER_WISE_EXPORT_P2"/>
      <sheetName val="QAM_REG_SUPPLIERWISE_STOCK_PO2"/>
      <sheetName val="EXCESS_SHORT_APRL2"/>
      <sheetName val="CARGO_DISPATCH_DETAIL2"/>
      <sheetName val="SAILING_COFIRAMATION_-_PAGE_12"/>
      <sheetName val="JNPT_STUFFING_PLAN2"/>
      <sheetName val="Invoice__2"/>
      <sheetName val="Packing_List2"/>
      <sheetName val="SHIPMENT_DETAIL2"/>
      <sheetName val="ISF_FORM2"/>
      <sheetName val="BL_OF_LADING2"/>
      <sheetName val="SD_REG_REPORT_COV_SHEET2"/>
      <sheetName val="SD_REG_PROJ_SHT2"/>
      <sheetName val="SD_REG_SPLR2"/>
      <sheetName val="STK_REG_COVERING2"/>
      <sheetName val="STK_REG_RDY_GDS_LEDGER2"/>
      <sheetName val="STK_REG_GDS_UNR_PRDN_LEDGER2"/>
      <sheetName val="STOCK_LOT_OFFER2"/>
      <sheetName val="SHIPMENT_SAMPLE_REG2"/>
      <sheetName val="PRODUCT_LINE_SPECSHEET2"/>
      <sheetName val="Daily_Email3"/>
      <sheetName val="PO_WRK_SHT3"/>
      <sheetName val="COURIER_DISPTACH3"/>
      <sheetName val="PO_COPY3"/>
      <sheetName val="WEEKLY_-_PENDING_PI_REPORT3"/>
      <sheetName val="REGULAR_POS_PI3"/>
      <sheetName val="STOCK_POS_PI3"/>
      <sheetName val="TLI_PO_PI3"/>
      <sheetName val="ADVANCE_NOTE3"/>
      <sheetName val="CHECK_LIST_FOR_TT_or_wire_tran3"/>
      <sheetName val="NY_TT_or_wire_transfer3"/>
      <sheetName val="TLI_STICKER3"/>
      <sheetName val="YLW_FLDR_ART_WRK3"/>
      <sheetName val="YLW_FLDR_PKNG_INSTRN3"/>
      <sheetName val="YLW_FLDR_MRKNG_INSTRN3"/>
      <sheetName val="DIST_MRKNG_CHASE3"/>
      <sheetName val="PRICE_TKT_CHASE3"/>
      <sheetName val="POI_DATA_ENTRY_CHASE3"/>
      <sheetName val="PANIPAT_CONSOLIDATION3"/>
      <sheetName val="JNPT_+_PNP_CONSOLIDATION3"/>
      <sheetName val="2010-2011_MAERSK_CALENDER3"/>
      <sheetName val="2010-2011-_INDAMEX_CALENDAR3"/>
      <sheetName val="CHASE_PNP3"/>
      <sheetName val="PNP_CUTT_OFF3"/>
      <sheetName val="ADVANCE_REGISTER_3"/>
      <sheetName val="QUALITY_CONTROL_REPORT3"/>
      <sheetName val="INTERIM_INESPCTION_REPORT3"/>
      <sheetName val="FINAL_INSPECTION_-1ST_PG3"/>
      <sheetName val="FINAL_INSPECTION_-_2ND_PG3"/>
      <sheetName val="QAM_REG_ASCEDING_PO_WSE_EXP__P3"/>
      <sheetName val="QAM_REG_ACENDING_PO_WISE_STK_P3"/>
      <sheetName val="QAM_REG_SUPPLIER_WISE_EXPORT_P3"/>
      <sheetName val="QAM_REG_SUPPLIERWISE_STOCK_PO3"/>
      <sheetName val="EXCESS_SHORT_APRL3"/>
      <sheetName val="CARGO_DISPATCH_DETAIL3"/>
      <sheetName val="SAILING_COFIRAMATION_-_PAGE_13"/>
      <sheetName val="JNPT_STUFFING_PLAN3"/>
      <sheetName val="Invoice__3"/>
      <sheetName val="Packing_List3"/>
      <sheetName val="SHIPMENT_DETAIL3"/>
      <sheetName val="ISF_FORM3"/>
      <sheetName val="BL_OF_LADING3"/>
      <sheetName val="SD_REG_REPORT_COV_SHEET3"/>
      <sheetName val="SD_REG_PROJ_SHT3"/>
      <sheetName val="SD_REG_SPLR3"/>
      <sheetName val="STK_REG_COVERING3"/>
      <sheetName val="STK_REG_RDY_GDS_LEDGER3"/>
      <sheetName val="STK_REG_GDS_UNR_PRDN_LEDGER3"/>
      <sheetName val="STOCK_LOT_OFFER3"/>
      <sheetName val="SHIPMENT_SAMPLE_REG3"/>
      <sheetName val="PRODUCT_LINE_SPECSHEET3"/>
      <sheetName val="Daily_Email4"/>
      <sheetName val="PO_WRK_SHT4"/>
      <sheetName val="COURIER_DISPTACH4"/>
      <sheetName val="PO_COPY4"/>
      <sheetName val="WEEKLY_-_PENDING_PI_REPORT4"/>
      <sheetName val="REGULAR_POS_PI4"/>
      <sheetName val="STOCK_POS_PI4"/>
      <sheetName val="TLI_PO_PI4"/>
      <sheetName val="ADVANCE_NOTE4"/>
      <sheetName val="CHECK_LIST_FOR_TT_or_wire_tran4"/>
      <sheetName val="NY_TT_or_wire_transfer4"/>
      <sheetName val="TLI_STICKER4"/>
      <sheetName val="YLW_FLDR_ART_WRK4"/>
      <sheetName val="YLW_FLDR_PKNG_INSTRN4"/>
      <sheetName val="YLW_FLDR_MRKNG_INSTRN4"/>
      <sheetName val="DIST_MRKNG_CHASE4"/>
      <sheetName val="PRICE_TKT_CHASE4"/>
      <sheetName val="POI_DATA_ENTRY_CHASE4"/>
      <sheetName val="PANIPAT_CONSOLIDATION4"/>
      <sheetName val="JNPT_+_PNP_CONSOLIDATION4"/>
      <sheetName val="2010-2011_MAERSK_CALENDER4"/>
      <sheetName val="2010-2011-_INDAMEX_CALENDAR4"/>
      <sheetName val="CHASE_PNP4"/>
      <sheetName val="PNP_CUTT_OFF4"/>
      <sheetName val="ADVANCE_REGISTER_4"/>
      <sheetName val="QUALITY_CONTROL_REPORT4"/>
      <sheetName val="INTERIM_INESPCTION_REPORT4"/>
      <sheetName val="FINAL_INSPECTION_-1ST_PG4"/>
      <sheetName val="FINAL_INSPECTION_-_2ND_PG4"/>
      <sheetName val="QAM_REG_ASCEDING_PO_WSE_EXP__P4"/>
      <sheetName val="QAM_REG_ACENDING_PO_WISE_STK_P4"/>
      <sheetName val="QAM_REG_SUPPLIER_WISE_EXPORT_P4"/>
      <sheetName val="QAM_REG_SUPPLIERWISE_STOCK_PO4"/>
      <sheetName val="EXCESS_SHORT_APRL4"/>
      <sheetName val="CARGO_DISPATCH_DETAIL4"/>
      <sheetName val="SAILING_COFIRAMATION_-_PAGE_14"/>
      <sheetName val="JNPT_STUFFING_PLAN4"/>
      <sheetName val="Invoice__4"/>
      <sheetName val="Packing_List4"/>
      <sheetName val="SHIPMENT_DETAIL4"/>
      <sheetName val="ISF_FORM4"/>
      <sheetName val="BL_OF_LADING4"/>
      <sheetName val="SD_REG_REPORT_COV_SHEET4"/>
      <sheetName val="SD_REG_PROJ_SHT4"/>
      <sheetName val="SD_REG_SPLR4"/>
      <sheetName val="STK_REG_COVERING4"/>
      <sheetName val="STK_REG_RDY_GDS_LEDGER4"/>
      <sheetName val="STK_REG_GDS_UNR_PRDN_LEDGER4"/>
      <sheetName val="STOCK_LOT_OFFER4"/>
      <sheetName val="SHIPMENT_SAMPLE_REG4"/>
      <sheetName val="PRODUCT_LINE_SPECSHEET4"/>
      <sheetName val="Daily_Email5"/>
      <sheetName val="PO_WRK_SHT5"/>
      <sheetName val="COURIER_DISPTACH5"/>
      <sheetName val="PO_COPY5"/>
      <sheetName val="WEEKLY_-_PENDING_PI_REPORT5"/>
      <sheetName val="REGULAR_POS_PI5"/>
      <sheetName val="STOCK_POS_PI5"/>
      <sheetName val="TLI_PO_PI5"/>
      <sheetName val="ADVANCE_NOTE5"/>
      <sheetName val="CHECK_LIST_FOR_TT_or_wire_tran5"/>
      <sheetName val="NY_TT_or_wire_transfer5"/>
      <sheetName val="TLI_STICKER5"/>
      <sheetName val="YLW_FLDR_ART_WRK5"/>
      <sheetName val="YLW_FLDR_PKNG_INSTRN5"/>
      <sheetName val="YLW_FLDR_MRKNG_INSTRN5"/>
      <sheetName val="DIST_MRKNG_CHASE5"/>
      <sheetName val="PRICE_TKT_CHASE5"/>
      <sheetName val="POI_DATA_ENTRY_CHASE5"/>
      <sheetName val="PANIPAT_CONSOLIDATION5"/>
      <sheetName val="JNPT_+_PNP_CONSOLIDATION5"/>
      <sheetName val="2010-2011_MAERSK_CALENDER5"/>
      <sheetName val="2010-2011-_INDAMEX_CALENDAR5"/>
      <sheetName val="CHASE_PNP5"/>
      <sheetName val="PNP_CUTT_OFF5"/>
      <sheetName val="ADVANCE_REGISTER_5"/>
      <sheetName val="QUALITY_CONTROL_REPORT5"/>
      <sheetName val="INTERIM_INESPCTION_REPORT5"/>
      <sheetName val="FINAL_INSPECTION_-1ST_PG5"/>
      <sheetName val="FINAL_INSPECTION_-_2ND_PG5"/>
      <sheetName val="QAM_REG_ASCEDING_PO_WSE_EXP__P5"/>
      <sheetName val="QAM_REG_ACENDING_PO_WISE_STK_P5"/>
      <sheetName val="QAM_REG_SUPPLIER_WISE_EXPORT_P5"/>
      <sheetName val="QAM_REG_SUPPLIERWISE_STOCK_PO5"/>
      <sheetName val="EXCESS_SHORT_APRL5"/>
      <sheetName val="CARGO_DISPATCH_DETAIL5"/>
      <sheetName val="SAILING_COFIRAMATION_-_PAGE_15"/>
      <sheetName val="JNPT_STUFFING_PLAN5"/>
      <sheetName val="Invoice__5"/>
      <sheetName val="Packing_List5"/>
      <sheetName val="SHIPMENT_DETAIL5"/>
      <sheetName val="ISF_FORM5"/>
      <sheetName val="BL_OF_LADING5"/>
      <sheetName val="SD_REG_REPORT_COV_SHEET5"/>
      <sheetName val="SD_REG_PROJ_SHT5"/>
      <sheetName val="SD_REG_SPLR5"/>
      <sheetName val="STK_REG_COVERING5"/>
      <sheetName val="STK_REG_RDY_GDS_LEDGER5"/>
      <sheetName val="STK_REG_GDS_UNR_PRDN_LEDGER5"/>
      <sheetName val="STOCK_LOT_OFFER5"/>
      <sheetName val="SHIPMENT_SAMPLE_REG5"/>
      <sheetName val="PRODUCT_LINE_SPECSHEET5"/>
      <sheetName val="Daily_Email6"/>
      <sheetName val="PO_WRK_SHT6"/>
      <sheetName val="COURIER_DISPTACH6"/>
      <sheetName val="PO_COPY6"/>
      <sheetName val="WEEKLY_-_PENDING_PI_REPORT6"/>
      <sheetName val="REGULAR_POS_PI6"/>
      <sheetName val="STOCK_POS_PI6"/>
      <sheetName val="TLI_PO_PI6"/>
      <sheetName val="ADVANCE_NOTE6"/>
      <sheetName val="CHECK_LIST_FOR_TT_or_wire_tran6"/>
      <sheetName val="NY_TT_or_wire_transfer6"/>
      <sheetName val="TLI_STICKER6"/>
      <sheetName val="YLW_FLDR_ART_WRK6"/>
      <sheetName val="YLW_FLDR_PKNG_INSTRN6"/>
      <sheetName val="YLW_FLDR_MRKNG_INSTRN6"/>
      <sheetName val="DIST_MRKNG_CHASE6"/>
      <sheetName val="PRICE_TKT_CHASE6"/>
      <sheetName val="POI_DATA_ENTRY_CHASE6"/>
      <sheetName val="PANIPAT_CONSOLIDATION6"/>
      <sheetName val="JNPT_+_PNP_CONSOLIDATION6"/>
      <sheetName val="2010-2011_MAERSK_CALENDER6"/>
      <sheetName val="2010-2011-_INDAMEX_CALENDAR6"/>
      <sheetName val="CHASE_PNP6"/>
      <sheetName val="PNP_CUTT_OFF6"/>
      <sheetName val="ADVANCE_REGISTER_6"/>
      <sheetName val="QUALITY_CONTROL_REPORT6"/>
      <sheetName val="INTERIM_INESPCTION_REPORT6"/>
      <sheetName val="FINAL_INSPECTION_-1ST_PG6"/>
      <sheetName val="FINAL_INSPECTION_-_2ND_PG6"/>
      <sheetName val="QAM_REG_ASCEDING_PO_WSE_EXP__P6"/>
      <sheetName val="QAM_REG_ACENDING_PO_WISE_STK_P6"/>
      <sheetName val="QAM_REG_SUPPLIER_WISE_EXPORT_P6"/>
      <sheetName val="QAM_REG_SUPPLIERWISE_STOCK_PO6"/>
      <sheetName val="EXCESS_SHORT_APRL6"/>
      <sheetName val="CARGO_DISPATCH_DETAIL6"/>
      <sheetName val="SAILING_COFIRAMATION_-_PAGE_16"/>
      <sheetName val="JNPT_STUFFING_PLAN6"/>
      <sheetName val="Invoice__6"/>
      <sheetName val="Packing_List6"/>
      <sheetName val="SHIPMENT_DETAIL6"/>
      <sheetName val="ISF_FORM6"/>
      <sheetName val="BL_OF_LADING6"/>
      <sheetName val="SD_REG_REPORT_COV_SHEET6"/>
      <sheetName val="SD_REG_PROJ_SHT6"/>
      <sheetName val="SD_REG_SPLR6"/>
      <sheetName val="STK_REG_COVERING6"/>
      <sheetName val="STK_REG_RDY_GDS_LEDGER6"/>
      <sheetName val="STK_REG_GDS_UNR_PRDN_LEDGER6"/>
      <sheetName val="STOCK_LOT_OFFER6"/>
      <sheetName val="SHIPMENT_SAMPLE_REG6"/>
      <sheetName val="PRODUCT_LINE_SPECSHEET6"/>
      <sheetName val="Daily_Email7"/>
      <sheetName val="PO_WRK_SHT7"/>
      <sheetName val="COURIER_DISPTACH7"/>
      <sheetName val="PO_COPY7"/>
      <sheetName val="WEEKLY_-_PENDING_PI_REPORT7"/>
      <sheetName val="REGULAR_POS_PI7"/>
      <sheetName val="STOCK_POS_PI7"/>
      <sheetName val="TLI_PO_PI7"/>
      <sheetName val="ADVANCE_NOTE7"/>
      <sheetName val="CHECK_LIST_FOR_TT_or_wire_tran7"/>
      <sheetName val="NY_TT_or_wire_transfer7"/>
      <sheetName val="TLI_STICKER7"/>
      <sheetName val="YLW_FLDR_ART_WRK7"/>
      <sheetName val="YLW_FLDR_PKNG_INSTRN7"/>
      <sheetName val="YLW_FLDR_MRKNG_INSTRN7"/>
      <sheetName val="DIST_MRKNG_CHASE7"/>
      <sheetName val="PRICE_TKT_CHASE7"/>
      <sheetName val="POI_DATA_ENTRY_CHASE7"/>
      <sheetName val="PANIPAT_CONSOLIDATION7"/>
      <sheetName val="JNPT_+_PNP_CONSOLIDATION7"/>
      <sheetName val="2010-2011_MAERSK_CALENDER7"/>
      <sheetName val="2010-2011-_INDAMEX_CALENDAR7"/>
      <sheetName val="CHASE_PNP7"/>
      <sheetName val="PNP_CUTT_OFF7"/>
      <sheetName val="ADVANCE_REGISTER_7"/>
      <sheetName val="QUALITY_CONTROL_REPORT7"/>
      <sheetName val="INTERIM_INESPCTION_REPORT7"/>
      <sheetName val="FINAL_INSPECTION_-1ST_PG7"/>
      <sheetName val="FINAL_INSPECTION_-_2ND_PG7"/>
      <sheetName val="QAM_REG_ASCEDING_PO_WSE_EXP__P7"/>
      <sheetName val="QAM_REG_ACENDING_PO_WISE_STK_P7"/>
      <sheetName val="QAM_REG_SUPPLIER_WISE_EXPORT_P7"/>
      <sheetName val="QAM_REG_SUPPLIERWISE_STOCK_PO7"/>
      <sheetName val="EXCESS_SHORT_APRL7"/>
      <sheetName val="CARGO_DISPATCH_DETAIL7"/>
      <sheetName val="SAILING_COFIRAMATION_-_PAGE_17"/>
      <sheetName val="JNPT_STUFFING_PLAN7"/>
      <sheetName val="Invoice__7"/>
      <sheetName val="Packing_List7"/>
      <sheetName val="SHIPMENT_DETAIL7"/>
      <sheetName val="ISF_FORM7"/>
      <sheetName val="BL_OF_LADING7"/>
      <sheetName val="SD_REG_REPORT_COV_SHEET7"/>
      <sheetName val="SD_REG_PROJ_SHT7"/>
      <sheetName val="SD_REG_SPLR7"/>
      <sheetName val="STK_REG_COVERING7"/>
      <sheetName val="STK_REG_RDY_GDS_LEDGER7"/>
      <sheetName val="STK_REG_GDS_UNR_PRDN_LEDGER7"/>
      <sheetName val="STOCK_LOT_OFFER7"/>
      <sheetName val="SHIPMENT_SAMPLE_REG7"/>
      <sheetName val="PRODUCT_LINE_SPECSHEET7"/>
      <sheetName val="KEY QC PARAMETER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NEW DP"/>
      <sheetName val="NEW SC"/>
      <sheetName val="SC LINER"/>
      <sheetName val="PILLOWS"/>
      <sheetName val="PET PILLOWS"/>
      <sheetName val="RUNNERS"/>
      <sheetName val="QUILT MAT RUNNR"/>
      <sheetName val="RUGS"/>
      <sheetName val="DAMASK TABLE"/>
      <sheetName val="CHAIR COVERS"/>
      <sheetName val="CHAIR PADS"/>
      <sheetName val="THROW"/>
      <sheetName val="CARD HOLDER"/>
      <sheetName val="ACRYLIC RUG"/>
      <sheetName val="FUR RUG"/>
      <sheetName val="TREE SKIRTS 1"/>
      <sheetName val="TREE SKIRTS 2"/>
      <sheetName val="SET_TSSTK"/>
      <sheetName val="STOCKINGS "/>
      <sheetName val="POI DATA ENTRY CH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Instruction Guide"/>
      <sheetName val="Vendor contact information"/>
      <sheetName val="Vendor SPEC PAGE "/>
      <sheetName val="Buyer WS"/>
      <sheetName val="Factory 10+2"/>
      <sheetName val="Sheet1"/>
      <sheetName val="LIST"/>
      <sheetName val="X-imports"/>
      <sheetName val="Trans cbm"/>
      <sheetName val="Trans pallet"/>
      <sheetName val="Next Steps"/>
      <sheetName val="Sheet2"/>
      <sheetName val="VENDOR CONTACT INFO"/>
      <sheetName val="VENDOR SPEC PAGE"/>
      <sheetName val="Bulk or Prepack"/>
      <sheetName val="PALLET SUMMARY"/>
      <sheetName val="TRANS CBM (DI)"/>
      <sheetName val="x-City and Province"/>
      <sheetName val="x-Burlington Transit"/>
      <sheetName val="x-Version"/>
      <sheetName val="NEW SC"/>
      <sheetName val="POI DATA ENTRY CHASE"/>
    </sheetNames>
    <sheetDataSet>
      <sheetData sheetId="0">
        <row r="2">
          <cell r="A2" t="str">
            <v>(1) COATS</v>
          </cell>
          <cell r="AC2" t="str">
            <v>NA</v>
          </cell>
        </row>
        <row r="3">
          <cell r="AC3" t="str">
            <v>BUBBLE BATH</v>
          </cell>
        </row>
        <row r="4">
          <cell r="AC4" t="str">
            <v>CADDY</v>
          </cell>
        </row>
        <row r="5">
          <cell r="AC5" t="str">
            <v>LIQUID SOAP</v>
          </cell>
        </row>
        <row r="6">
          <cell r="AC6" t="str">
            <v>SANITIZER</v>
          </cell>
        </row>
        <row r="7">
          <cell r="AC7" t="str">
            <v>SHOWER GEL-BODY WASH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 t="str">
            <v>INCHES</v>
          </cell>
        </row>
      </sheetData>
      <sheetData sheetId="8">
        <row r="1">
          <cell r="X1" t="str">
            <v>PORT/DEST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  <sheetName val="Sheet3"/>
      <sheetName val="Sheet2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"/>
      <sheetName val="X-imports"/>
      <sheetName val="LIST"/>
      <sheetName val="Instruction Guide"/>
      <sheetName val="Vendor contact information"/>
      <sheetName val="Vendor SPEC PAGE "/>
      <sheetName val="Buyer WS"/>
      <sheetName val="Factory 10+2"/>
      <sheetName val="Sheet1"/>
      <sheetName val="Trans cbm"/>
      <sheetName val="Trans pallet"/>
      <sheetName val="Next Steps"/>
      <sheetName val="Sheet2"/>
      <sheetName val="NEW SC"/>
      <sheetName val="x-Lists"/>
    </sheetNames>
    <sheetDataSet>
      <sheetData sheetId="0">
        <row r="2">
          <cell r="A2" t="str">
            <v>(1) COATS</v>
          </cell>
          <cell r="P2" t="str">
            <v>QUEUING</v>
          </cell>
        </row>
      </sheetData>
      <sheetData sheetId="1">
        <row r="2">
          <cell r="A2" t="str">
            <v>CY</v>
          </cell>
        </row>
      </sheetData>
      <sheetData sheetId="2">
        <row r="2">
          <cell r="B2" t="str">
            <v>YES</v>
          </cell>
        </row>
      </sheetData>
      <sheetData sheetId="3"/>
      <sheetData sheetId="4">
        <row r="2">
          <cell r="A2" t="str">
            <v>(1) COATS</v>
          </cell>
        </row>
      </sheetData>
      <sheetData sheetId="5">
        <row r="13">
          <cell r="M13">
            <v>0</v>
          </cell>
        </row>
      </sheetData>
      <sheetData sheetId="6"/>
      <sheetData sheetId="7">
        <row r="2">
          <cell r="B2" t="str">
            <v>YES</v>
          </cell>
        </row>
      </sheetData>
      <sheetData sheetId="8">
        <row r="2">
          <cell r="A2" t="str">
            <v>CY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a"/>
      <sheetName val="UNIQUE ATTR 2"/>
    </sheetNames>
    <sheetDataSet>
      <sheetData sheetId="0">
        <row r="1">
          <cell r="B1" t="str">
            <v>wk 4</v>
          </cell>
        </row>
      </sheetData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AVGCost</v>
          </cell>
          <cell r="D2" t="str">
            <v>ListSellPrice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>
        <row r="1">
          <cell r="B1" t="str">
            <v>wk 13</v>
          </cell>
        </row>
      </sheetData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SalesUnitsLastWeek</v>
          </cell>
          <cell r="C2" t="str">
            <v>2WSalesUnits</v>
          </cell>
          <cell r="D2" t="str">
            <v>3WSalesUnits</v>
          </cell>
          <cell r="E2" t="str">
            <v>4WSalesUnits</v>
          </cell>
          <cell r="F2" t="str">
            <v>CurrSTORESLBLINVUnits</v>
          </cell>
          <cell r="G2" t="str">
            <v>CurrSTOREOnOrderUnits</v>
          </cell>
          <cell r="H2" t="str">
            <v>TotalDCINVUnits</v>
          </cell>
          <cell r="I2" t="str">
            <v>CurrDCOnOrderUnits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Quote - Final Selection"/>
      <sheetName val="Lucy 5.27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macros"/>
      <sheetName val="vendor info"/>
      <sheetName val="tickets"/>
      <sheetName val="hangers"/>
      <sheetName val="comments"/>
      <sheetName val="other data"/>
      <sheetName val="JLA - NEW SMART DRY TOWEL OCT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Request Form"/>
      <sheetName val="Header Only"/>
      <sheetName val="Bulk or Prepack"/>
      <sheetName val="Complex Prepack"/>
      <sheetName val="x-Complex Multi-Ship"/>
      <sheetName val="x-Multi-Ship Dates"/>
      <sheetName val="Attribute Assignment"/>
      <sheetName val="x-Helpful Notes"/>
      <sheetName val="x-Lists"/>
      <sheetName val="x-imports"/>
      <sheetName val="x-Vendor Instruction"/>
      <sheetName val="x-Vendor Specs"/>
      <sheetName val="x-Vendor CTPAT"/>
      <sheetName val="x-Vendor 10+2"/>
      <sheetName val="x-Lacy Act"/>
      <sheetName val="x-IFI"/>
      <sheetName val="x-Fish &amp; Wildlife"/>
      <sheetName val="Instruction Guide"/>
      <sheetName val="Vendor contact information"/>
      <sheetName val="Vendor SPEC PAGE "/>
      <sheetName val="ELC Cal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_M"/>
      <sheetName val="QV_Report"/>
      <sheetName val="QV_Back"/>
      <sheetName val="Collaboration_Report"/>
      <sheetName val="DC_Available_Summary"/>
      <sheetName val="Archive_ItemIDC_BI"/>
      <sheetName val="ItemIDC_BI"/>
      <sheetName val="STS_Ladder_Plan"/>
      <sheetName val="Ladder_Plan"/>
      <sheetName val="PO_Detail"/>
      <sheetName val="SQL_data"/>
      <sheetName val="SQL_data2"/>
      <sheetName val="Archive_data"/>
      <sheetName val="M_fcst"/>
      <sheetName val="Archive_fcst"/>
      <sheetName val="QV_2"/>
      <sheetName val="Pivot_Chart"/>
      <sheetName val="Demand"/>
      <sheetName val="Whse_Inventory"/>
      <sheetName val="ItemData"/>
      <sheetName val="Finance"/>
      <sheetName val="Finance_Chart"/>
      <sheetName val="Order_Summary"/>
      <sheetName val="SPT"/>
      <sheetName val="Transit_Time"/>
      <sheetName val="Status"/>
      <sheetName val="Whse_Inventory_Back"/>
      <sheetName val="ItemIDC_BI_Back"/>
      <sheetName val="Realign_Fc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21"/>
  <sheetViews>
    <sheetView tabSelected="1" topLeftCell="AH1" zoomScale="80" zoomScaleNormal="80" workbookViewId="0">
      <pane ySplit="1" topLeftCell="A17" activePane="bottomLeft" state="frozen"/>
      <selection activeCell="A3" sqref="A3"/>
      <selection pane="bottomLeft" activeCell="BG20" sqref="BG20"/>
    </sheetView>
  </sheetViews>
  <sheetFormatPr defaultColWidth="9.140625" defaultRowHeight="15" x14ac:dyDescent="0.25"/>
  <cols>
    <col min="1" max="1" width="10.140625" style="1" customWidth="1"/>
    <col min="2" max="2" width="25.85546875" style="2" customWidth="1"/>
    <col min="3" max="3" width="8.42578125" style="2" customWidth="1"/>
    <col min="4" max="4" width="16.85546875" style="2" customWidth="1"/>
    <col min="5" max="5" width="24.140625" style="2" customWidth="1"/>
    <col min="6" max="6" width="11.28515625" style="2" customWidth="1"/>
    <col min="7" max="7" width="17.85546875" style="2" customWidth="1"/>
    <col min="8" max="8" width="14.28515625" style="1" customWidth="1"/>
    <col min="9" max="9" width="16.140625" style="1" customWidth="1"/>
    <col min="10" max="10" width="12" style="1" customWidth="1"/>
    <col min="11" max="11" width="8.42578125" style="3" customWidth="1"/>
    <col min="12" max="12" width="14.140625" style="1" customWidth="1"/>
    <col min="13" max="13" width="10.28515625" style="1" customWidth="1"/>
    <col min="14" max="14" width="13.140625" style="2" customWidth="1"/>
    <col min="15" max="15" width="8.7109375" style="2" customWidth="1"/>
    <col min="16" max="17" width="11" style="2" customWidth="1"/>
    <col min="18" max="18" width="8.85546875" style="2" customWidth="1"/>
    <col min="19" max="19" width="8.140625" style="4" hidden="1" customWidth="1"/>
    <col min="20" max="20" width="8.5703125" style="4" customWidth="1"/>
    <col min="21" max="21" width="9.42578125" style="2" customWidth="1"/>
    <col min="22" max="22" width="12.5703125" style="2" customWidth="1"/>
    <col min="23" max="23" width="8.140625" style="110" customWidth="1"/>
    <col min="24" max="24" width="8.7109375" style="110" customWidth="1"/>
    <col min="25" max="25" width="8.5703125" style="110" customWidth="1"/>
    <col min="26" max="26" width="8.140625" style="110" customWidth="1"/>
    <col min="27" max="27" width="8.7109375" style="110" customWidth="1"/>
    <col min="28" max="28" width="7.140625" style="110" customWidth="1"/>
    <col min="29" max="29" width="9" style="6" customWidth="1"/>
    <col min="30" max="30" width="6.28515625" style="111" customWidth="1"/>
    <col min="31" max="31" width="10" style="112" customWidth="1"/>
    <col min="32" max="32" width="10" style="6" customWidth="1"/>
    <col min="33" max="33" width="9.85546875" style="111" customWidth="1"/>
    <col min="34" max="34" width="7.85546875" style="2" customWidth="1"/>
    <col min="35" max="35" width="8.85546875" style="4" customWidth="1"/>
    <col min="36" max="36" width="13.42578125" style="2" customWidth="1"/>
    <col min="37" max="37" width="8.42578125" style="5" customWidth="1"/>
    <col min="38" max="38" width="9" style="4" customWidth="1"/>
    <col min="39" max="39" width="8.42578125" style="4" customWidth="1"/>
    <col min="40" max="40" width="7.85546875" style="5" customWidth="1"/>
    <col min="41" max="41" width="5.85546875" style="4" customWidth="1"/>
    <col min="42" max="42" width="8.140625" style="5" customWidth="1"/>
    <col min="43" max="43" width="9.28515625" style="4" customWidth="1"/>
    <col min="44" max="44" width="7.28515625" style="5" customWidth="1"/>
    <col min="45" max="46" width="7.28515625" style="4" customWidth="1"/>
    <col min="47" max="47" width="7.28515625" style="5" customWidth="1"/>
    <col min="48" max="49" width="7.28515625" style="4" customWidth="1"/>
    <col min="50" max="50" width="7.28515625" style="5" customWidth="1"/>
    <col min="51" max="52" width="7.28515625" style="4" customWidth="1"/>
    <col min="53" max="53" width="7.28515625" style="5" customWidth="1"/>
    <col min="54" max="54" width="7.28515625" style="4" customWidth="1"/>
    <col min="55" max="55" width="11.5703125" style="5" customWidth="1"/>
    <col min="56" max="56" width="10.85546875" style="4" customWidth="1"/>
    <col min="57" max="57" width="7.85546875" style="4" customWidth="1"/>
    <col min="58" max="58" width="9.5703125" style="4" customWidth="1"/>
    <col min="59" max="59" width="12" style="4" customWidth="1"/>
    <col min="60" max="60" width="7.7109375" style="113" customWidth="1"/>
    <col min="61" max="62" width="6.85546875" style="2" customWidth="1"/>
    <col min="63" max="63" width="6.85546875" style="4" customWidth="1"/>
    <col min="64" max="64" width="9.140625" style="2"/>
    <col min="65" max="65" width="12.7109375" style="4" customWidth="1"/>
    <col min="66" max="66" width="13.42578125" style="4" customWidth="1"/>
    <col min="67" max="67" width="8.5703125" style="4" customWidth="1"/>
    <col min="68" max="68" width="8.5703125" style="2" customWidth="1"/>
    <col min="69" max="69" width="9.140625" style="6"/>
    <col min="70" max="16384" width="9.140625" style="2"/>
  </cols>
  <sheetData>
    <row r="1" spans="1:69" ht="68.099999999999994" customHeight="1" x14ac:dyDescent="0.25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16" t="s">
        <v>20</v>
      </c>
      <c r="V1" s="8" t="s">
        <v>21</v>
      </c>
      <c r="W1" s="17" t="s">
        <v>22</v>
      </c>
      <c r="X1" s="17" t="s">
        <v>23</v>
      </c>
      <c r="Y1" s="17" t="s">
        <v>24</v>
      </c>
      <c r="Z1" s="17" t="s">
        <v>25</v>
      </c>
      <c r="AA1" s="17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21" t="s">
        <v>31</v>
      </c>
      <c r="AG1" s="22" t="s">
        <v>32</v>
      </c>
      <c r="AH1" s="8" t="s">
        <v>33</v>
      </c>
      <c r="AI1" s="23" t="s">
        <v>34</v>
      </c>
      <c r="AJ1" s="8" t="s">
        <v>35</v>
      </c>
      <c r="AK1" s="24" t="s">
        <v>36</v>
      </c>
      <c r="AL1" s="25" t="s">
        <v>37</v>
      </c>
      <c r="AM1" s="23" t="s">
        <v>38</v>
      </c>
      <c r="AN1" s="24" t="s">
        <v>39</v>
      </c>
      <c r="AO1" s="23" t="s">
        <v>40</v>
      </c>
      <c r="AP1" s="24" t="s">
        <v>41</v>
      </c>
      <c r="AQ1" s="23" t="s">
        <v>42</v>
      </c>
      <c r="AR1" s="24" t="s">
        <v>43</v>
      </c>
      <c r="AS1" s="23" t="s">
        <v>44</v>
      </c>
      <c r="AT1" s="26" t="s">
        <v>45</v>
      </c>
      <c r="AU1" s="24" t="s">
        <v>46</v>
      </c>
      <c r="AV1" s="23" t="s">
        <v>47</v>
      </c>
      <c r="AW1" s="26" t="s">
        <v>48</v>
      </c>
      <c r="AX1" s="24" t="s">
        <v>49</v>
      </c>
      <c r="AY1" s="23" t="s">
        <v>50</v>
      </c>
      <c r="AZ1" s="26" t="s">
        <v>51</v>
      </c>
      <c r="BA1" s="24" t="s">
        <v>52</v>
      </c>
      <c r="BB1" s="23" t="s">
        <v>53</v>
      </c>
      <c r="BC1" s="24" t="s">
        <v>54</v>
      </c>
      <c r="BD1" s="23" t="s">
        <v>55</v>
      </c>
      <c r="BE1" s="23" t="s">
        <v>56</v>
      </c>
      <c r="BF1" s="27" t="s">
        <v>57</v>
      </c>
      <c r="BG1" s="28" t="s">
        <v>58</v>
      </c>
      <c r="BH1" s="29" t="s">
        <v>59</v>
      </c>
      <c r="BI1" s="30" t="s">
        <v>60</v>
      </c>
      <c r="BJ1" s="28" t="s">
        <v>61</v>
      </c>
      <c r="BK1" s="31" t="s">
        <v>62</v>
      </c>
      <c r="BL1" s="8" t="s">
        <v>63</v>
      </c>
      <c r="BM1" s="23" t="s">
        <v>64</v>
      </c>
      <c r="BN1" s="23" t="s">
        <v>65</v>
      </c>
      <c r="BO1" s="23" t="s">
        <v>66</v>
      </c>
      <c r="BP1" s="32" t="s">
        <v>67</v>
      </c>
      <c r="BQ1" s="33" t="s">
        <v>68</v>
      </c>
    </row>
    <row r="2" spans="1:69" s="61" customFormat="1" ht="80.45" customHeight="1" x14ac:dyDescent="0.25">
      <c r="A2" s="34">
        <v>1</v>
      </c>
      <c r="B2" s="35"/>
      <c r="C2" s="35"/>
      <c r="D2" s="35" t="s">
        <v>69</v>
      </c>
      <c r="E2" s="35" t="s">
        <v>70</v>
      </c>
      <c r="F2" s="35" t="s">
        <v>71</v>
      </c>
      <c r="G2" s="36" t="s">
        <v>72</v>
      </c>
      <c r="H2" s="37" t="s">
        <v>73</v>
      </c>
      <c r="I2" s="37" t="s">
        <v>73</v>
      </c>
      <c r="J2" s="37" t="s">
        <v>74</v>
      </c>
      <c r="K2" s="37" t="s">
        <v>74</v>
      </c>
      <c r="L2" s="37" t="s">
        <v>75</v>
      </c>
      <c r="M2" s="37" t="s">
        <v>76</v>
      </c>
      <c r="N2" s="35"/>
      <c r="O2" s="38"/>
      <c r="P2" s="39" t="s">
        <v>77</v>
      </c>
      <c r="Q2" s="35"/>
      <c r="R2" s="35" t="s">
        <v>78</v>
      </c>
      <c r="S2" s="40"/>
      <c r="T2" s="41">
        <v>1.58</v>
      </c>
      <c r="U2" s="35" t="s">
        <v>79</v>
      </c>
      <c r="V2" s="42" t="s">
        <v>80</v>
      </c>
      <c r="W2" s="43">
        <v>42</v>
      </c>
      <c r="X2" s="43">
        <f t="shared" ref="X2:X3" si="0">9*4+2</f>
        <v>38</v>
      </c>
      <c r="Y2" s="44">
        <f t="shared" ref="Y2:Y3" si="1">9*3+2</f>
        <v>29</v>
      </c>
      <c r="Z2" s="43">
        <v>42</v>
      </c>
      <c r="AA2" s="43">
        <f t="shared" ref="AA2:AA3" si="2">9*4+2</f>
        <v>38</v>
      </c>
      <c r="AB2" s="44">
        <f t="shared" ref="AB2:AB3" si="3">9*3+2</f>
        <v>29</v>
      </c>
      <c r="AC2" s="45">
        <v>8</v>
      </c>
      <c r="AD2" s="43">
        <v>12</v>
      </c>
      <c r="AE2" s="46">
        <f>IF(Z2="","",Z2*AA2*AB2/1000000)</f>
        <v>4.6283999999999999E-2</v>
      </c>
      <c r="AF2" s="47">
        <v>63</v>
      </c>
      <c r="AG2" s="48">
        <f>IF(AD2="","",AF2/AE2*AD2)</f>
        <v>16333.93829401089</v>
      </c>
      <c r="AH2" s="49">
        <v>3300</v>
      </c>
      <c r="AI2" s="50">
        <f>IF(ISERROR(AH2/AG2),"",AH2/AG2)</f>
        <v>0.20203333333333331</v>
      </c>
      <c r="AJ2" s="51" t="s">
        <v>81</v>
      </c>
      <c r="AK2" s="52">
        <f t="shared" ref="AK2:AK21" si="4">3.3%+15%</f>
        <v>0.183</v>
      </c>
      <c r="AL2" s="50">
        <f t="shared" ref="AL2:AL21" si="5">IF(ISERROR(T2*AK2),"",T2*AK2)</f>
        <v>0.28914000000000001</v>
      </c>
      <c r="AM2" s="50">
        <f>IF(ISERROR(T2+AI2+AL2),"",T2+AI2+AL2)</f>
        <v>2.0711733333333333</v>
      </c>
      <c r="AN2" s="53">
        <v>0</v>
      </c>
      <c r="AO2" s="50">
        <f t="shared" ref="AO2:AO21" si="6">IF(ISERROR(BH2*AN2),"",BH2*AN2)</f>
        <v>0</v>
      </c>
      <c r="AP2" s="54">
        <v>0.06</v>
      </c>
      <c r="AQ2" s="50">
        <f>IF(ISERROR(BH2*AP2),"",BH2*AP2)</f>
        <v>0.23399999999999999</v>
      </c>
      <c r="AR2" s="53">
        <v>0</v>
      </c>
      <c r="AS2" s="50">
        <f>IF(ISERROR(BH2*AR2),"",BH2*AR2)</f>
        <v>0</v>
      </c>
      <c r="AT2" s="40" t="s">
        <v>82</v>
      </c>
      <c r="AU2" s="53">
        <v>0</v>
      </c>
      <c r="AV2" s="50">
        <f t="shared" ref="AV2:AV21" si="7">IF(ISERROR(BH2*AU2),"",BH2*AU2)</f>
        <v>0</v>
      </c>
      <c r="AW2" s="40">
        <v>0</v>
      </c>
      <c r="AX2" s="53">
        <v>0</v>
      </c>
      <c r="AY2" s="50">
        <f>IF(ISERROR(BH2*AX2),"",BH2*AX2)</f>
        <v>0</v>
      </c>
      <c r="AZ2" s="40">
        <v>0</v>
      </c>
      <c r="BA2" s="53">
        <v>0</v>
      </c>
      <c r="BB2" s="50">
        <f>IF(ISERROR(BH2*BA2),"",BH2*BA2)</f>
        <v>0</v>
      </c>
      <c r="BC2" s="53">
        <v>0.08</v>
      </c>
      <c r="BD2" s="50">
        <f t="shared" ref="BD2:BD21" si="8">IF(ISERROR(BH2*BC2),"",BH2*BC2)</f>
        <v>0.312</v>
      </c>
      <c r="BE2" s="50">
        <f>IF(ISERROR(AO2+AQ2+AS2+AV2+AY2+BB2+BD2),"",AO2+AQ2+AS2+AV2+AY2+BB2+BD2)</f>
        <v>0.54600000000000004</v>
      </c>
      <c r="BF2" s="50">
        <f t="shared" ref="BF2:BF21" si="9">IF(ISERROR(AM2+BE2),"",AM2+BE2)</f>
        <v>2.6171733333333336</v>
      </c>
      <c r="BG2" s="55">
        <f t="shared" ref="BG2:BG21" si="10">IF(ISERROR((BH2-BF2)/BH2),"",(BH2-BF2)/BH2)</f>
        <v>0.32892991452991444</v>
      </c>
      <c r="BH2" s="56">
        <v>3.9</v>
      </c>
      <c r="BI2" s="40"/>
      <c r="BJ2" s="55" t="str">
        <f>IF(ISERROR((BI2-BH2)/BI2),"",(BI2-BH2)/BI2)</f>
        <v/>
      </c>
      <c r="BK2" s="57"/>
      <c r="BL2" s="58">
        <v>3000</v>
      </c>
      <c r="BM2" s="50">
        <f>IF(ISERROR(BF2*BL2),"",BF2*BL2)</f>
        <v>7851.52</v>
      </c>
      <c r="BN2" s="50">
        <f>IF(ISERROR(BH2*BL2),"",BH2*BL2)</f>
        <v>11700</v>
      </c>
      <c r="BO2" s="50">
        <f>IF(ISERROR(BI2*BL2),"",BI2*BL2)</f>
        <v>0</v>
      </c>
      <c r="BP2" s="59">
        <v>11.57</v>
      </c>
      <c r="BQ2" s="60"/>
    </row>
    <row r="3" spans="1:69" s="61" customFormat="1" ht="80.45" customHeight="1" x14ac:dyDescent="0.25">
      <c r="A3" s="34">
        <v>2</v>
      </c>
      <c r="B3" s="35"/>
      <c r="C3" s="35"/>
      <c r="D3" s="35" t="s">
        <v>69</v>
      </c>
      <c r="E3" s="35" t="s">
        <v>70</v>
      </c>
      <c r="F3" s="35" t="s">
        <v>71</v>
      </c>
      <c r="G3" s="36" t="s">
        <v>72</v>
      </c>
      <c r="H3" s="37" t="s">
        <v>73</v>
      </c>
      <c r="I3" s="37" t="s">
        <v>83</v>
      </c>
      <c r="J3" s="37" t="s">
        <v>74</v>
      </c>
      <c r="K3" s="37" t="s">
        <v>74</v>
      </c>
      <c r="L3" s="37" t="s">
        <v>84</v>
      </c>
      <c r="M3" s="37" t="s">
        <v>85</v>
      </c>
      <c r="N3" s="35"/>
      <c r="O3" s="38"/>
      <c r="P3" s="39" t="s">
        <v>86</v>
      </c>
      <c r="Q3" s="35"/>
      <c r="R3" s="35" t="s">
        <v>78</v>
      </c>
      <c r="S3" s="40"/>
      <c r="T3" s="41">
        <v>1.58</v>
      </c>
      <c r="U3" s="35" t="s">
        <v>79</v>
      </c>
      <c r="V3" s="42" t="s">
        <v>80</v>
      </c>
      <c r="W3" s="43">
        <v>42</v>
      </c>
      <c r="X3" s="43">
        <f t="shared" si="0"/>
        <v>38</v>
      </c>
      <c r="Y3" s="44">
        <f t="shared" si="1"/>
        <v>29</v>
      </c>
      <c r="Z3" s="43">
        <v>42</v>
      </c>
      <c r="AA3" s="43">
        <f t="shared" si="2"/>
        <v>38</v>
      </c>
      <c r="AB3" s="44">
        <f t="shared" si="3"/>
        <v>29</v>
      </c>
      <c r="AC3" s="45">
        <v>8</v>
      </c>
      <c r="AD3" s="43">
        <v>12</v>
      </c>
      <c r="AE3" s="46">
        <f t="shared" ref="AE3:AE21" si="11">IF(Z3="","",Z3*AA3*AB3/1000000)</f>
        <v>4.6283999999999999E-2</v>
      </c>
      <c r="AF3" s="47">
        <v>63</v>
      </c>
      <c r="AG3" s="48">
        <f t="shared" ref="AG3:AG21" si="12">IF(AD3="","",AF3/AE3*AD3)</f>
        <v>16333.93829401089</v>
      </c>
      <c r="AH3" s="49">
        <v>3300</v>
      </c>
      <c r="AI3" s="50">
        <f t="shared" ref="AI3:AI21" si="13">IF(ISERROR(AH3/AG3),"",AH3/AG3)</f>
        <v>0.20203333333333331</v>
      </c>
      <c r="AJ3" s="51" t="s">
        <v>81</v>
      </c>
      <c r="AK3" s="52">
        <f t="shared" si="4"/>
        <v>0.183</v>
      </c>
      <c r="AL3" s="50">
        <f t="shared" si="5"/>
        <v>0.28914000000000001</v>
      </c>
      <c r="AM3" s="50">
        <f t="shared" ref="AM3:AM21" si="14">IF(ISERROR(T3+AI3+AL3),"",T3+AI3+AL3)</f>
        <v>2.0711733333333333</v>
      </c>
      <c r="AN3" s="53">
        <v>0</v>
      </c>
      <c r="AO3" s="50">
        <f t="shared" si="6"/>
        <v>0</v>
      </c>
      <c r="AP3" s="54">
        <v>0.06</v>
      </c>
      <c r="AQ3" s="50">
        <f t="shared" ref="AQ3:AQ21" si="15">IF(ISERROR(BH3*AP3),"",BH3*AP3)</f>
        <v>0.23399999999999999</v>
      </c>
      <c r="AR3" s="53">
        <v>0</v>
      </c>
      <c r="AS3" s="50">
        <f t="shared" ref="AS3:AS21" si="16">IF(ISERROR(BH3*AR3),"",BH3*AR3)</f>
        <v>0</v>
      </c>
      <c r="AT3" s="40" t="s">
        <v>82</v>
      </c>
      <c r="AU3" s="53">
        <v>0</v>
      </c>
      <c r="AV3" s="50">
        <f t="shared" si="7"/>
        <v>0</v>
      </c>
      <c r="AW3" s="40">
        <v>0</v>
      </c>
      <c r="AX3" s="53">
        <v>0</v>
      </c>
      <c r="AY3" s="50">
        <f t="shared" ref="AY3:AY21" si="17">IF(ISERROR(BH3*AX3),"",BH3*AX3)</f>
        <v>0</v>
      </c>
      <c r="AZ3" s="40">
        <v>0</v>
      </c>
      <c r="BA3" s="53">
        <v>0</v>
      </c>
      <c r="BB3" s="50">
        <f t="shared" ref="BB3:BB21" si="18">IF(ISERROR(BH3*BA3),"",BH3*BA3)</f>
        <v>0</v>
      </c>
      <c r="BC3" s="53">
        <v>0.08</v>
      </c>
      <c r="BD3" s="50">
        <f t="shared" si="8"/>
        <v>0.312</v>
      </c>
      <c r="BE3" s="50">
        <f t="shared" ref="BE3:BE21" si="19">IF(ISERROR(AO3+AQ3+AS3+AV3+AY3+BB3+BD3),"",AO3+AQ3+AS3+AV3+AY3+BB3+BD3)</f>
        <v>0.54600000000000004</v>
      </c>
      <c r="BF3" s="50">
        <f t="shared" si="9"/>
        <v>2.6171733333333336</v>
      </c>
      <c r="BG3" s="55">
        <f t="shared" si="10"/>
        <v>0.32892991452991444</v>
      </c>
      <c r="BH3" s="56">
        <v>3.9</v>
      </c>
      <c r="BI3" s="40"/>
      <c r="BJ3" s="55" t="str">
        <f t="shared" ref="BJ3:BJ21" si="20">IF(ISERROR((BI3-BH3)/BI3),"",(BI3-BH3)/BI3)</f>
        <v/>
      </c>
      <c r="BK3" s="57"/>
      <c r="BL3" s="58">
        <v>3000</v>
      </c>
      <c r="BM3" s="50">
        <f t="shared" ref="BM3:BM21" si="21">IF(ISERROR(BF3*BL3),"",BF3*BL3)</f>
        <v>7851.52</v>
      </c>
      <c r="BN3" s="50">
        <f t="shared" ref="BN3:BN21" si="22">IF(ISERROR(BH3*BL3),"",BH3*BL3)</f>
        <v>11700</v>
      </c>
      <c r="BO3" s="50">
        <f t="shared" ref="BO3:BO21" si="23">IF(ISERROR(BI3*BL3),"",BI3*BL3)</f>
        <v>0</v>
      </c>
      <c r="BP3" s="59">
        <v>11.57</v>
      </c>
      <c r="BQ3" s="60"/>
    </row>
    <row r="4" spans="1:69" s="61" customFormat="1" ht="82.5" customHeight="1" x14ac:dyDescent="0.25">
      <c r="A4" s="34">
        <v>3</v>
      </c>
      <c r="B4" s="35"/>
      <c r="C4" s="35"/>
      <c r="D4" s="35" t="s">
        <v>87</v>
      </c>
      <c r="E4" s="35" t="s">
        <v>88</v>
      </c>
      <c r="F4" s="35" t="s">
        <v>71</v>
      </c>
      <c r="G4" s="36" t="s">
        <v>89</v>
      </c>
      <c r="H4" s="37" t="s">
        <v>90</v>
      </c>
      <c r="I4" s="37" t="s">
        <v>91</v>
      </c>
      <c r="J4" s="62" t="s">
        <v>92</v>
      </c>
      <c r="K4" s="62" t="s">
        <v>92</v>
      </c>
      <c r="L4" s="63" t="s">
        <v>93</v>
      </c>
      <c r="M4" s="64" t="s">
        <v>94</v>
      </c>
      <c r="N4" s="35"/>
      <c r="O4" s="38"/>
      <c r="P4" s="65" t="s">
        <v>95</v>
      </c>
      <c r="Q4" s="35"/>
      <c r="R4" s="35" t="s">
        <v>78</v>
      </c>
      <c r="S4" s="40"/>
      <c r="T4" s="66">
        <v>1.42</v>
      </c>
      <c r="U4" s="35" t="s">
        <v>79</v>
      </c>
      <c r="V4" s="42" t="s">
        <v>96</v>
      </c>
      <c r="W4" s="67">
        <f t="shared" ref="W4:W6" si="24">7.5*6+2</f>
        <v>47</v>
      </c>
      <c r="X4" s="67">
        <f t="shared" ref="X4:X6" si="25">7.5*4+2</f>
        <v>32</v>
      </c>
      <c r="Y4" s="68">
        <f>7.5*3+2</f>
        <v>24.5</v>
      </c>
      <c r="Z4" s="67">
        <f t="shared" ref="Z4:Z6" si="26">7.5*6+2</f>
        <v>47</v>
      </c>
      <c r="AA4" s="67">
        <f t="shared" ref="AA4:AA6" si="27">7.5*4+2</f>
        <v>32</v>
      </c>
      <c r="AB4" s="68">
        <f>7.5*3+2</f>
        <v>24.5</v>
      </c>
      <c r="AC4" s="45">
        <v>8</v>
      </c>
      <c r="AD4" s="69">
        <v>24</v>
      </c>
      <c r="AE4" s="46">
        <f t="shared" si="11"/>
        <v>3.6847999999999999E-2</v>
      </c>
      <c r="AF4" s="47">
        <v>63</v>
      </c>
      <c r="AG4" s="48">
        <f t="shared" si="12"/>
        <v>41033.434650455929</v>
      </c>
      <c r="AH4" s="47">
        <v>3300</v>
      </c>
      <c r="AI4" s="50">
        <f t="shared" si="13"/>
        <v>8.0422222222222214E-2</v>
      </c>
      <c r="AJ4" s="51" t="s">
        <v>81</v>
      </c>
      <c r="AK4" s="52">
        <f t="shared" si="4"/>
        <v>0.183</v>
      </c>
      <c r="AL4" s="50">
        <f t="shared" si="5"/>
        <v>0.25985999999999998</v>
      </c>
      <c r="AM4" s="50">
        <f t="shared" si="14"/>
        <v>1.7602822222222221</v>
      </c>
      <c r="AN4" s="53">
        <v>0</v>
      </c>
      <c r="AO4" s="50">
        <f t="shared" si="6"/>
        <v>0</v>
      </c>
      <c r="AP4" s="54">
        <v>0.05</v>
      </c>
      <c r="AQ4" s="50">
        <f t="shared" si="15"/>
        <v>0.1575</v>
      </c>
      <c r="AR4" s="53">
        <v>0</v>
      </c>
      <c r="AS4" s="50">
        <f t="shared" si="16"/>
        <v>0</v>
      </c>
      <c r="AT4" s="40" t="s">
        <v>82</v>
      </c>
      <c r="AU4" s="53">
        <v>0</v>
      </c>
      <c r="AV4" s="50">
        <f t="shared" si="7"/>
        <v>0</v>
      </c>
      <c r="AW4" s="40">
        <v>0</v>
      </c>
      <c r="AX4" s="53">
        <v>0</v>
      </c>
      <c r="AY4" s="50">
        <f t="shared" si="17"/>
        <v>0</v>
      </c>
      <c r="AZ4" s="40">
        <v>0</v>
      </c>
      <c r="BA4" s="53">
        <v>0</v>
      </c>
      <c r="BB4" s="50">
        <f t="shared" si="18"/>
        <v>0</v>
      </c>
      <c r="BC4" s="54">
        <v>0.08</v>
      </c>
      <c r="BD4" s="50">
        <f t="shared" si="8"/>
        <v>0.252</v>
      </c>
      <c r="BE4" s="50">
        <f t="shared" si="19"/>
        <v>0.40949999999999998</v>
      </c>
      <c r="BF4" s="50">
        <f t="shared" si="9"/>
        <v>2.1697822222222221</v>
      </c>
      <c r="BG4" s="55">
        <f t="shared" si="10"/>
        <v>0.31118024691358026</v>
      </c>
      <c r="BH4" s="70">
        <v>3.15</v>
      </c>
      <c r="BI4" s="40"/>
      <c r="BJ4" s="55"/>
      <c r="BK4" s="57"/>
      <c r="BL4" s="71">
        <v>3000</v>
      </c>
      <c r="BM4" s="50">
        <f t="shared" si="21"/>
        <v>6509.3466666666664</v>
      </c>
      <c r="BN4" s="50">
        <f t="shared" si="22"/>
        <v>9450</v>
      </c>
      <c r="BO4" s="50">
        <f t="shared" si="23"/>
        <v>0</v>
      </c>
      <c r="BP4" s="59">
        <v>4.6100000000000003</v>
      </c>
      <c r="BQ4" s="60"/>
    </row>
    <row r="5" spans="1:69" s="61" customFormat="1" ht="82.5" customHeight="1" x14ac:dyDescent="0.25">
      <c r="A5" s="34">
        <v>4</v>
      </c>
      <c r="B5" s="35"/>
      <c r="C5" s="35"/>
      <c r="D5" s="35" t="s">
        <v>87</v>
      </c>
      <c r="E5" s="35" t="s">
        <v>88</v>
      </c>
      <c r="F5" s="35" t="s">
        <v>71</v>
      </c>
      <c r="G5" s="36" t="s">
        <v>97</v>
      </c>
      <c r="H5" s="37" t="s">
        <v>91</v>
      </c>
      <c r="I5" s="37" t="s">
        <v>91</v>
      </c>
      <c r="J5" s="62" t="s">
        <v>92</v>
      </c>
      <c r="K5" s="62" t="s">
        <v>92</v>
      </c>
      <c r="L5" s="63" t="s">
        <v>93</v>
      </c>
      <c r="M5" s="64" t="s">
        <v>98</v>
      </c>
      <c r="N5" s="35"/>
      <c r="O5" s="38"/>
      <c r="P5" s="65" t="s">
        <v>99</v>
      </c>
      <c r="Q5" s="35"/>
      <c r="R5" s="35" t="s">
        <v>78</v>
      </c>
      <c r="S5" s="40"/>
      <c r="T5" s="66">
        <v>1.42</v>
      </c>
      <c r="U5" s="35" t="s">
        <v>79</v>
      </c>
      <c r="V5" s="42" t="s">
        <v>100</v>
      </c>
      <c r="W5" s="67">
        <f t="shared" si="24"/>
        <v>47</v>
      </c>
      <c r="X5" s="67">
        <f t="shared" si="25"/>
        <v>32</v>
      </c>
      <c r="Y5" s="68">
        <f>7.5*3+2</f>
        <v>24.5</v>
      </c>
      <c r="Z5" s="67">
        <f t="shared" si="26"/>
        <v>47</v>
      </c>
      <c r="AA5" s="67">
        <f t="shared" si="27"/>
        <v>32</v>
      </c>
      <c r="AB5" s="68">
        <f>7.5*3+2</f>
        <v>24.5</v>
      </c>
      <c r="AC5" s="45">
        <v>8</v>
      </c>
      <c r="AD5" s="69">
        <v>24</v>
      </c>
      <c r="AE5" s="46">
        <f t="shared" si="11"/>
        <v>3.6847999999999999E-2</v>
      </c>
      <c r="AF5" s="47">
        <v>63</v>
      </c>
      <c r="AG5" s="48">
        <f t="shared" si="12"/>
        <v>41033.434650455929</v>
      </c>
      <c r="AH5" s="47">
        <v>3300</v>
      </c>
      <c r="AI5" s="50">
        <f t="shared" si="13"/>
        <v>8.0422222222222214E-2</v>
      </c>
      <c r="AJ5" s="51" t="s">
        <v>81</v>
      </c>
      <c r="AK5" s="52">
        <f t="shared" si="4"/>
        <v>0.183</v>
      </c>
      <c r="AL5" s="50">
        <f t="shared" si="5"/>
        <v>0.25985999999999998</v>
      </c>
      <c r="AM5" s="50">
        <f t="shared" si="14"/>
        <v>1.7602822222222221</v>
      </c>
      <c r="AN5" s="53">
        <v>0</v>
      </c>
      <c r="AO5" s="50">
        <f t="shared" si="6"/>
        <v>0</v>
      </c>
      <c r="AP5" s="54">
        <v>0.05</v>
      </c>
      <c r="AQ5" s="50">
        <f t="shared" si="15"/>
        <v>0.1575</v>
      </c>
      <c r="AR5" s="53">
        <v>0</v>
      </c>
      <c r="AS5" s="50">
        <f t="shared" si="16"/>
        <v>0</v>
      </c>
      <c r="AT5" s="40" t="s">
        <v>82</v>
      </c>
      <c r="AU5" s="53">
        <v>0</v>
      </c>
      <c r="AV5" s="50">
        <f t="shared" si="7"/>
        <v>0</v>
      </c>
      <c r="AW5" s="40">
        <v>0</v>
      </c>
      <c r="AX5" s="53">
        <v>0</v>
      </c>
      <c r="AY5" s="50">
        <f t="shared" si="17"/>
        <v>0</v>
      </c>
      <c r="AZ5" s="40">
        <v>0</v>
      </c>
      <c r="BA5" s="53">
        <v>0</v>
      </c>
      <c r="BB5" s="50">
        <f t="shared" si="18"/>
        <v>0</v>
      </c>
      <c r="BC5" s="54">
        <v>0.08</v>
      </c>
      <c r="BD5" s="50">
        <f t="shared" si="8"/>
        <v>0.252</v>
      </c>
      <c r="BE5" s="50">
        <f t="shared" si="19"/>
        <v>0.40949999999999998</v>
      </c>
      <c r="BF5" s="50">
        <f t="shared" si="9"/>
        <v>2.1697822222222221</v>
      </c>
      <c r="BG5" s="55">
        <f t="shared" si="10"/>
        <v>0.31118024691358026</v>
      </c>
      <c r="BH5" s="70">
        <v>3.15</v>
      </c>
      <c r="BI5" s="40"/>
      <c r="BJ5" s="55"/>
      <c r="BK5" s="57"/>
      <c r="BL5" s="71">
        <v>3000</v>
      </c>
      <c r="BM5" s="50">
        <f t="shared" si="21"/>
        <v>6509.3466666666664</v>
      </c>
      <c r="BN5" s="50">
        <f t="shared" si="22"/>
        <v>9450</v>
      </c>
      <c r="BO5" s="50">
        <f t="shared" si="23"/>
        <v>0</v>
      </c>
      <c r="BP5" s="59">
        <v>4.6100000000000003</v>
      </c>
      <c r="BQ5" s="60"/>
    </row>
    <row r="6" spans="1:69" s="78" customFormat="1" ht="82.5" customHeight="1" x14ac:dyDescent="0.25">
      <c r="A6" s="72">
        <v>5</v>
      </c>
      <c r="B6" s="38"/>
      <c r="C6" s="38"/>
      <c r="D6" s="35" t="s">
        <v>87</v>
      </c>
      <c r="E6" s="35" t="s">
        <v>88</v>
      </c>
      <c r="F6" s="35" t="s">
        <v>71</v>
      </c>
      <c r="G6" s="36" t="s">
        <v>101</v>
      </c>
      <c r="H6" s="37" t="s">
        <v>91</v>
      </c>
      <c r="I6" s="37" t="s">
        <v>90</v>
      </c>
      <c r="J6" s="62" t="s">
        <v>92</v>
      </c>
      <c r="K6" s="62" t="s">
        <v>92</v>
      </c>
      <c r="L6" s="63" t="s">
        <v>93</v>
      </c>
      <c r="M6" s="64" t="s">
        <v>102</v>
      </c>
      <c r="N6" s="38"/>
      <c r="O6" s="38"/>
      <c r="P6" s="65" t="s">
        <v>103</v>
      </c>
      <c r="Q6" s="38"/>
      <c r="R6" s="35" t="s">
        <v>78</v>
      </c>
      <c r="S6" s="57"/>
      <c r="T6" s="66">
        <v>1.42</v>
      </c>
      <c r="U6" s="35" t="s">
        <v>79</v>
      </c>
      <c r="V6" s="42" t="s">
        <v>96</v>
      </c>
      <c r="W6" s="67">
        <f t="shared" si="24"/>
        <v>47</v>
      </c>
      <c r="X6" s="67">
        <f t="shared" si="25"/>
        <v>32</v>
      </c>
      <c r="Y6" s="68">
        <f>7.5*3+2</f>
        <v>24.5</v>
      </c>
      <c r="Z6" s="67">
        <f t="shared" si="26"/>
        <v>47</v>
      </c>
      <c r="AA6" s="67">
        <f t="shared" si="27"/>
        <v>32</v>
      </c>
      <c r="AB6" s="68">
        <f>7.5*3+2</f>
        <v>24.5</v>
      </c>
      <c r="AC6" s="45">
        <v>8</v>
      </c>
      <c r="AD6" s="69">
        <v>24</v>
      </c>
      <c r="AE6" s="73">
        <f t="shared" si="11"/>
        <v>3.6847999999999999E-2</v>
      </c>
      <c r="AF6" s="47">
        <v>63</v>
      </c>
      <c r="AG6" s="48">
        <f t="shared" si="12"/>
        <v>41033.434650455929</v>
      </c>
      <c r="AH6" s="47">
        <v>3300</v>
      </c>
      <c r="AI6" s="74">
        <f t="shared" si="13"/>
        <v>8.0422222222222214E-2</v>
      </c>
      <c r="AJ6" s="51" t="s">
        <v>104</v>
      </c>
      <c r="AK6" s="52">
        <f t="shared" si="4"/>
        <v>0.183</v>
      </c>
      <c r="AL6" s="74">
        <f t="shared" si="5"/>
        <v>0.25985999999999998</v>
      </c>
      <c r="AM6" s="74">
        <f t="shared" si="14"/>
        <v>1.7602822222222221</v>
      </c>
      <c r="AN6" s="75">
        <v>0</v>
      </c>
      <c r="AO6" s="74">
        <f t="shared" si="6"/>
        <v>0</v>
      </c>
      <c r="AP6" s="54">
        <v>0.05</v>
      </c>
      <c r="AQ6" s="50">
        <f t="shared" si="15"/>
        <v>0.1575</v>
      </c>
      <c r="AR6" s="53">
        <v>0</v>
      </c>
      <c r="AS6" s="50">
        <f t="shared" si="16"/>
        <v>0</v>
      </c>
      <c r="AT6" s="40" t="s">
        <v>82</v>
      </c>
      <c r="AU6" s="53">
        <v>0</v>
      </c>
      <c r="AV6" s="74">
        <f t="shared" si="7"/>
        <v>0</v>
      </c>
      <c r="AW6" s="40">
        <v>0</v>
      </c>
      <c r="AX6" s="53">
        <v>0</v>
      </c>
      <c r="AY6" s="50">
        <f t="shared" si="17"/>
        <v>0</v>
      </c>
      <c r="AZ6" s="40">
        <v>0</v>
      </c>
      <c r="BA6" s="53">
        <v>0</v>
      </c>
      <c r="BB6" s="50">
        <f t="shared" si="18"/>
        <v>0</v>
      </c>
      <c r="BC6" s="54">
        <v>0.08</v>
      </c>
      <c r="BD6" s="74">
        <f t="shared" si="8"/>
        <v>0.252</v>
      </c>
      <c r="BE6" s="50">
        <f t="shared" si="19"/>
        <v>0.40949999999999998</v>
      </c>
      <c r="BF6" s="74">
        <f t="shared" si="9"/>
        <v>2.1697822222222221</v>
      </c>
      <c r="BG6" s="76">
        <f t="shared" si="10"/>
        <v>0.31118024691358026</v>
      </c>
      <c r="BH6" s="70">
        <v>3.15</v>
      </c>
      <c r="BI6" s="57"/>
      <c r="BJ6" s="76" t="str">
        <f t="shared" si="20"/>
        <v/>
      </c>
      <c r="BK6" s="57"/>
      <c r="BL6" s="71">
        <v>3000</v>
      </c>
      <c r="BM6" s="50">
        <f t="shared" si="21"/>
        <v>6509.3466666666664</v>
      </c>
      <c r="BN6" s="74">
        <f t="shared" si="22"/>
        <v>9450</v>
      </c>
      <c r="BO6" s="74">
        <f t="shared" si="23"/>
        <v>0</v>
      </c>
      <c r="BP6" s="59">
        <v>4.6100000000000003</v>
      </c>
      <c r="BQ6" s="77"/>
    </row>
    <row r="7" spans="1:69" s="78" customFormat="1" ht="84.6" customHeight="1" x14ac:dyDescent="0.25">
      <c r="A7" s="72">
        <v>6</v>
      </c>
      <c r="B7" s="38"/>
      <c r="C7" s="38"/>
      <c r="D7" s="35" t="s">
        <v>87</v>
      </c>
      <c r="E7" s="35" t="s">
        <v>88</v>
      </c>
      <c r="F7" s="35" t="s">
        <v>71</v>
      </c>
      <c r="G7" s="42" t="s">
        <v>105</v>
      </c>
      <c r="H7" s="63" t="s">
        <v>73</v>
      </c>
      <c r="I7" s="63" t="s">
        <v>73</v>
      </c>
      <c r="J7" s="63" t="s">
        <v>106</v>
      </c>
      <c r="K7" s="63" t="s">
        <v>106</v>
      </c>
      <c r="L7" s="43" t="s">
        <v>107</v>
      </c>
      <c r="M7" s="79" t="s">
        <v>108</v>
      </c>
      <c r="N7" s="38"/>
      <c r="O7" s="38"/>
      <c r="P7" s="65" t="s">
        <v>109</v>
      </c>
      <c r="Q7" s="38"/>
      <c r="R7" s="35" t="s">
        <v>78</v>
      </c>
      <c r="S7" s="57"/>
      <c r="T7" s="80">
        <v>1.75</v>
      </c>
      <c r="U7" s="35" t="s">
        <v>79</v>
      </c>
      <c r="V7" s="42" t="s">
        <v>80</v>
      </c>
      <c r="W7" s="43">
        <v>42</v>
      </c>
      <c r="X7" s="43">
        <f>9*4+2</f>
        <v>38</v>
      </c>
      <c r="Y7" s="44">
        <f>9*3+2</f>
        <v>29</v>
      </c>
      <c r="Z7" s="43">
        <v>42</v>
      </c>
      <c r="AA7" s="43">
        <f>9*4+2</f>
        <v>38</v>
      </c>
      <c r="AB7" s="44">
        <f>9*3+2</f>
        <v>29</v>
      </c>
      <c r="AC7" s="45">
        <v>8</v>
      </c>
      <c r="AD7" s="43">
        <v>12</v>
      </c>
      <c r="AE7" s="73">
        <f t="shared" si="11"/>
        <v>4.6283999999999999E-2</v>
      </c>
      <c r="AF7" s="47">
        <v>63</v>
      </c>
      <c r="AG7" s="48">
        <f t="shared" si="12"/>
        <v>16333.93829401089</v>
      </c>
      <c r="AH7" s="47">
        <v>3300</v>
      </c>
      <c r="AI7" s="74">
        <f t="shared" si="13"/>
        <v>0.20203333333333331</v>
      </c>
      <c r="AJ7" s="51" t="s">
        <v>81</v>
      </c>
      <c r="AK7" s="52">
        <f t="shared" si="4"/>
        <v>0.183</v>
      </c>
      <c r="AL7" s="74">
        <f t="shared" si="5"/>
        <v>0.32024999999999998</v>
      </c>
      <c r="AM7" s="74">
        <f t="shared" si="14"/>
        <v>2.2722833333333332</v>
      </c>
      <c r="AN7" s="53">
        <v>0</v>
      </c>
      <c r="AO7" s="74">
        <f t="shared" si="6"/>
        <v>0</v>
      </c>
      <c r="AP7" s="54">
        <v>0.05</v>
      </c>
      <c r="AQ7" s="50">
        <f t="shared" si="15"/>
        <v>0.20499999999999999</v>
      </c>
      <c r="AR7" s="53">
        <v>0</v>
      </c>
      <c r="AS7" s="50">
        <f t="shared" si="16"/>
        <v>0</v>
      </c>
      <c r="AT7" s="40" t="s">
        <v>82</v>
      </c>
      <c r="AU7" s="53">
        <v>0</v>
      </c>
      <c r="AV7" s="74">
        <f t="shared" si="7"/>
        <v>0</v>
      </c>
      <c r="AW7" s="40">
        <v>0</v>
      </c>
      <c r="AX7" s="53">
        <v>0</v>
      </c>
      <c r="AY7" s="50">
        <f t="shared" si="17"/>
        <v>0</v>
      </c>
      <c r="AZ7" s="40">
        <v>0</v>
      </c>
      <c r="BA7" s="53">
        <v>0</v>
      </c>
      <c r="BB7" s="50">
        <f t="shared" si="18"/>
        <v>0</v>
      </c>
      <c r="BC7" s="54">
        <v>0.08</v>
      </c>
      <c r="BD7" s="74">
        <f t="shared" si="8"/>
        <v>0.32799999999999996</v>
      </c>
      <c r="BE7" s="50">
        <f t="shared" si="19"/>
        <v>0.53299999999999992</v>
      </c>
      <c r="BF7" s="74">
        <f t="shared" si="9"/>
        <v>2.8052833333333331</v>
      </c>
      <c r="BG7" s="76">
        <f t="shared" si="10"/>
        <v>0.31578455284552842</v>
      </c>
      <c r="BH7" s="70">
        <v>4.0999999999999996</v>
      </c>
      <c r="BI7" s="57"/>
      <c r="BJ7" s="76" t="str">
        <f t="shared" si="20"/>
        <v/>
      </c>
      <c r="BK7" s="57"/>
      <c r="BL7" s="71">
        <v>3000</v>
      </c>
      <c r="BM7" s="50">
        <f t="shared" si="21"/>
        <v>8415.8499999999985</v>
      </c>
      <c r="BN7" s="74">
        <f t="shared" si="22"/>
        <v>12299.999999999998</v>
      </c>
      <c r="BO7" s="74">
        <f t="shared" si="23"/>
        <v>0</v>
      </c>
      <c r="BP7" s="59">
        <v>11.57</v>
      </c>
      <c r="BQ7" s="77"/>
    </row>
    <row r="8" spans="1:69" s="78" customFormat="1" ht="84.6" customHeight="1" x14ac:dyDescent="0.25">
      <c r="A8" s="72">
        <v>7</v>
      </c>
      <c r="B8" s="38"/>
      <c r="C8" s="38"/>
      <c r="D8" s="35" t="s">
        <v>87</v>
      </c>
      <c r="E8" s="35" t="s">
        <v>88</v>
      </c>
      <c r="F8" s="35" t="s">
        <v>71</v>
      </c>
      <c r="G8" s="42" t="s">
        <v>110</v>
      </c>
      <c r="H8" s="63" t="s">
        <v>111</v>
      </c>
      <c r="I8" s="63" t="s">
        <v>73</v>
      </c>
      <c r="J8" s="63" t="s">
        <v>112</v>
      </c>
      <c r="K8" s="63" t="s">
        <v>112</v>
      </c>
      <c r="L8" s="43" t="s">
        <v>113</v>
      </c>
      <c r="M8" s="79" t="s">
        <v>114</v>
      </c>
      <c r="N8" s="38"/>
      <c r="O8" s="38"/>
      <c r="P8" s="65" t="s">
        <v>115</v>
      </c>
      <c r="Q8" s="38"/>
      <c r="R8" s="35" t="s">
        <v>78</v>
      </c>
      <c r="S8" s="57"/>
      <c r="T8" s="80">
        <v>1.75</v>
      </c>
      <c r="U8" s="35" t="s">
        <v>79</v>
      </c>
      <c r="V8" s="42" t="s">
        <v>80</v>
      </c>
      <c r="W8" s="43">
        <v>42</v>
      </c>
      <c r="X8" s="43">
        <f>9*4+2</f>
        <v>38</v>
      </c>
      <c r="Y8" s="44">
        <f>9*3+2</f>
        <v>29</v>
      </c>
      <c r="Z8" s="43">
        <v>42</v>
      </c>
      <c r="AA8" s="43">
        <f>9*4+2</f>
        <v>38</v>
      </c>
      <c r="AB8" s="44">
        <f>9*3+2</f>
        <v>29</v>
      </c>
      <c r="AC8" s="45">
        <v>8</v>
      </c>
      <c r="AD8" s="43">
        <v>12</v>
      </c>
      <c r="AE8" s="73">
        <f t="shared" si="11"/>
        <v>4.6283999999999999E-2</v>
      </c>
      <c r="AF8" s="47">
        <v>63</v>
      </c>
      <c r="AG8" s="48">
        <f t="shared" si="12"/>
        <v>16333.93829401089</v>
      </c>
      <c r="AH8" s="47">
        <v>3300</v>
      </c>
      <c r="AI8" s="74">
        <f t="shared" si="13"/>
        <v>0.20203333333333331</v>
      </c>
      <c r="AJ8" s="51" t="s">
        <v>116</v>
      </c>
      <c r="AK8" s="52">
        <f t="shared" si="4"/>
        <v>0.183</v>
      </c>
      <c r="AL8" s="74">
        <f t="shared" si="5"/>
        <v>0.32024999999999998</v>
      </c>
      <c r="AM8" s="74">
        <f t="shared" si="14"/>
        <v>2.2722833333333332</v>
      </c>
      <c r="AN8" s="53">
        <v>0</v>
      </c>
      <c r="AO8" s="74">
        <f t="shared" si="6"/>
        <v>0</v>
      </c>
      <c r="AP8" s="54">
        <v>0.05</v>
      </c>
      <c r="AQ8" s="50">
        <f t="shared" si="15"/>
        <v>0.20499999999999999</v>
      </c>
      <c r="AR8" s="53">
        <v>0</v>
      </c>
      <c r="AS8" s="50">
        <f t="shared" si="16"/>
        <v>0</v>
      </c>
      <c r="AT8" s="40" t="s">
        <v>82</v>
      </c>
      <c r="AU8" s="53">
        <v>0</v>
      </c>
      <c r="AV8" s="74">
        <f t="shared" si="7"/>
        <v>0</v>
      </c>
      <c r="AW8" s="40">
        <v>0</v>
      </c>
      <c r="AX8" s="53">
        <v>0</v>
      </c>
      <c r="AY8" s="50">
        <f t="shared" si="17"/>
        <v>0</v>
      </c>
      <c r="AZ8" s="40">
        <v>0</v>
      </c>
      <c r="BA8" s="53">
        <v>0</v>
      </c>
      <c r="BB8" s="50">
        <f t="shared" si="18"/>
        <v>0</v>
      </c>
      <c r="BC8" s="54">
        <v>0.08</v>
      </c>
      <c r="BD8" s="74">
        <f t="shared" si="8"/>
        <v>0.32799999999999996</v>
      </c>
      <c r="BE8" s="50">
        <f t="shared" si="19"/>
        <v>0.53299999999999992</v>
      </c>
      <c r="BF8" s="74">
        <f t="shared" si="9"/>
        <v>2.8052833333333331</v>
      </c>
      <c r="BG8" s="76">
        <f t="shared" si="10"/>
        <v>0.31578455284552842</v>
      </c>
      <c r="BH8" s="70">
        <v>4.0999999999999996</v>
      </c>
      <c r="BI8" s="57"/>
      <c r="BJ8" s="76" t="str">
        <f t="shared" si="20"/>
        <v/>
      </c>
      <c r="BK8" s="57"/>
      <c r="BL8" s="71">
        <v>3000</v>
      </c>
      <c r="BM8" s="50">
        <f t="shared" si="21"/>
        <v>8415.8499999999985</v>
      </c>
      <c r="BN8" s="74">
        <f t="shared" si="22"/>
        <v>12299.999999999998</v>
      </c>
      <c r="BO8" s="74">
        <f t="shared" si="23"/>
        <v>0</v>
      </c>
      <c r="BP8" s="59">
        <v>11.57</v>
      </c>
      <c r="BQ8" s="77"/>
    </row>
    <row r="9" spans="1:69" s="78" customFormat="1" ht="84.6" customHeight="1" x14ac:dyDescent="0.25">
      <c r="A9" s="72">
        <v>8</v>
      </c>
      <c r="B9" s="38"/>
      <c r="C9" s="38"/>
      <c r="D9" s="35" t="s">
        <v>87</v>
      </c>
      <c r="E9" s="35" t="s">
        <v>88</v>
      </c>
      <c r="F9" s="35" t="s">
        <v>71</v>
      </c>
      <c r="G9" s="42" t="s">
        <v>105</v>
      </c>
      <c r="H9" s="63" t="s">
        <v>73</v>
      </c>
      <c r="I9" s="63" t="s">
        <v>73</v>
      </c>
      <c r="J9" s="63" t="s">
        <v>112</v>
      </c>
      <c r="K9" s="63" t="s">
        <v>112</v>
      </c>
      <c r="L9" s="43" t="s">
        <v>113</v>
      </c>
      <c r="M9" s="79" t="s">
        <v>117</v>
      </c>
      <c r="N9" s="38"/>
      <c r="O9" s="38"/>
      <c r="P9" s="65" t="s">
        <v>118</v>
      </c>
      <c r="Q9" s="38"/>
      <c r="R9" s="35" t="s">
        <v>78</v>
      </c>
      <c r="S9" s="57"/>
      <c r="T9" s="80">
        <v>1.75</v>
      </c>
      <c r="U9" s="35" t="s">
        <v>79</v>
      </c>
      <c r="V9" s="42" t="s">
        <v>80</v>
      </c>
      <c r="W9" s="43">
        <v>42</v>
      </c>
      <c r="X9" s="43">
        <f>9*4+2</f>
        <v>38</v>
      </c>
      <c r="Y9" s="44">
        <f>9*3+2</f>
        <v>29</v>
      </c>
      <c r="Z9" s="43">
        <v>42</v>
      </c>
      <c r="AA9" s="43">
        <f>9*4+2</f>
        <v>38</v>
      </c>
      <c r="AB9" s="44">
        <f>9*3+2</f>
        <v>29</v>
      </c>
      <c r="AC9" s="45">
        <v>8</v>
      </c>
      <c r="AD9" s="43">
        <v>12</v>
      </c>
      <c r="AE9" s="73">
        <f t="shared" si="11"/>
        <v>4.6283999999999999E-2</v>
      </c>
      <c r="AF9" s="47">
        <v>63</v>
      </c>
      <c r="AG9" s="48">
        <f t="shared" si="12"/>
        <v>16333.93829401089</v>
      </c>
      <c r="AH9" s="47">
        <v>3300</v>
      </c>
      <c r="AI9" s="74">
        <f t="shared" si="13"/>
        <v>0.20203333333333331</v>
      </c>
      <c r="AJ9" s="51" t="s">
        <v>81</v>
      </c>
      <c r="AK9" s="52">
        <f t="shared" si="4"/>
        <v>0.183</v>
      </c>
      <c r="AL9" s="74">
        <f t="shared" si="5"/>
        <v>0.32024999999999998</v>
      </c>
      <c r="AM9" s="74">
        <f t="shared" si="14"/>
        <v>2.2722833333333332</v>
      </c>
      <c r="AN9" s="75">
        <v>0</v>
      </c>
      <c r="AO9" s="74">
        <f t="shared" si="6"/>
        <v>0</v>
      </c>
      <c r="AP9" s="54">
        <v>0.05</v>
      </c>
      <c r="AQ9" s="50">
        <f t="shared" si="15"/>
        <v>0.20499999999999999</v>
      </c>
      <c r="AR9" s="53">
        <v>0</v>
      </c>
      <c r="AS9" s="50">
        <f t="shared" si="16"/>
        <v>0</v>
      </c>
      <c r="AT9" s="40" t="s">
        <v>82</v>
      </c>
      <c r="AU9" s="53">
        <v>0</v>
      </c>
      <c r="AV9" s="74">
        <f t="shared" si="7"/>
        <v>0</v>
      </c>
      <c r="AW9" s="40">
        <v>0</v>
      </c>
      <c r="AX9" s="53">
        <v>0</v>
      </c>
      <c r="AY9" s="50">
        <f t="shared" si="17"/>
        <v>0</v>
      </c>
      <c r="AZ9" s="40">
        <v>0</v>
      </c>
      <c r="BA9" s="53">
        <v>0</v>
      </c>
      <c r="BB9" s="50">
        <f t="shared" si="18"/>
        <v>0</v>
      </c>
      <c r="BC9" s="54">
        <v>0.08</v>
      </c>
      <c r="BD9" s="74">
        <f t="shared" si="8"/>
        <v>0.32799999999999996</v>
      </c>
      <c r="BE9" s="50">
        <f t="shared" si="19"/>
        <v>0.53299999999999992</v>
      </c>
      <c r="BF9" s="74">
        <f t="shared" si="9"/>
        <v>2.8052833333333331</v>
      </c>
      <c r="BG9" s="76">
        <f t="shared" si="10"/>
        <v>0.31578455284552842</v>
      </c>
      <c r="BH9" s="70">
        <v>4.0999999999999996</v>
      </c>
      <c r="BI9" s="57"/>
      <c r="BJ9" s="76" t="str">
        <f t="shared" si="20"/>
        <v/>
      </c>
      <c r="BK9" s="57"/>
      <c r="BL9" s="71">
        <v>3000</v>
      </c>
      <c r="BM9" s="50">
        <f t="shared" si="21"/>
        <v>8415.8499999999985</v>
      </c>
      <c r="BN9" s="74">
        <f t="shared" si="22"/>
        <v>12299.999999999998</v>
      </c>
      <c r="BO9" s="74">
        <f t="shared" si="23"/>
        <v>0</v>
      </c>
      <c r="BP9" s="59">
        <v>11.57</v>
      </c>
      <c r="BQ9" s="77"/>
    </row>
    <row r="10" spans="1:69" s="78" customFormat="1" ht="87.6" customHeight="1" x14ac:dyDescent="0.25">
      <c r="A10" s="72">
        <v>9</v>
      </c>
      <c r="B10" s="38"/>
      <c r="C10" s="38"/>
      <c r="D10" s="38" t="s">
        <v>119</v>
      </c>
      <c r="E10" s="35" t="s">
        <v>120</v>
      </c>
      <c r="F10" s="35" t="s">
        <v>71</v>
      </c>
      <c r="G10" s="42" t="s">
        <v>121</v>
      </c>
      <c r="H10" s="43" t="s">
        <v>73</v>
      </c>
      <c r="I10" s="43" t="s">
        <v>73</v>
      </c>
      <c r="J10" s="43" t="s">
        <v>74</v>
      </c>
      <c r="K10" s="43" t="s">
        <v>74</v>
      </c>
      <c r="L10" s="43" t="s">
        <v>122</v>
      </c>
      <c r="M10" s="79" t="s">
        <v>98</v>
      </c>
      <c r="N10" s="38"/>
      <c r="O10" s="38"/>
      <c r="P10" s="39" t="s">
        <v>123</v>
      </c>
      <c r="Q10" s="38"/>
      <c r="R10" s="35" t="s">
        <v>78</v>
      </c>
      <c r="S10" s="57"/>
      <c r="T10" s="81">
        <v>1.19</v>
      </c>
      <c r="U10" s="82" t="s">
        <v>79</v>
      </c>
      <c r="V10" s="42" t="s">
        <v>100</v>
      </c>
      <c r="W10" s="43">
        <v>42</v>
      </c>
      <c r="X10" s="43">
        <f>7.5*4+2</f>
        <v>32</v>
      </c>
      <c r="Y10" s="44">
        <f>7.5*3+2</f>
        <v>24.5</v>
      </c>
      <c r="Z10" s="43">
        <v>42</v>
      </c>
      <c r="AA10" s="43">
        <f>7.5*4+2</f>
        <v>32</v>
      </c>
      <c r="AB10" s="44">
        <f>7.5*3+2</f>
        <v>24.5</v>
      </c>
      <c r="AC10" s="45">
        <v>8</v>
      </c>
      <c r="AD10" s="69">
        <v>24</v>
      </c>
      <c r="AE10" s="73">
        <f t="shared" si="11"/>
        <v>3.2927999999999999E-2</v>
      </c>
      <c r="AF10" s="47">
        <v>63</v>
      </c>
      <c r="AG10" s="48">
        <f t="shared" si="12"/>
        <v>45918.36734693878</v>
      </c>
      <c r="AH10" s="47">
        <v>3300</v>
      </c>
      <c r="AI10" s="74">
        <f t="shared" si="13"/>
        <v>7.1866666666666662E-2</v>
      </c>
      <c r="AJ10" s="51" t="s">
        <v>81</v>
      </c>
      <c r="AK10" s="52">
        <f t="shared" si="4"/>
        <v>0.183</v>
      </c>
      <c r="AL10" s="74">
        <f t="shared" si="5"/>
        <v>0.21776999999999999</v>
      </c>
      <c r="AM10" s="74">
        <f t="shared" si="14"/>
        <v>1.4796366666666667</v>
      </c>
      <c r="AN10" s="53">
        <v>0</v>
      </c>
      <c r="AO10" s="74">
        <f t="shared" si="6"/>
        <v>0</v>
      </c>
      <c r="AP10" s="54">
        <v>0.05</v>
      </c>
      <c r="AQ10" s="50">
        <f t="shared" si="15"/>
        <v>0.14750000000000002</v>
      </c>
      <c r="AR10" s="53">
        <v>0</v>
      </c>
      <c r="AS10" s="50">
        <f t="shared" si="16"/>
        <v>0</v>
      </c>
      <c r="AT10" s="40" t="s">
        <v>82</v>
      </c>
      <c r="AU10" s="53">
        <v>0</v>
      </c>
      <c r="AV10" s="74">
        <f t="shared" si="7"/>
        <v>0</v>
      </c>
      <c r="AW10" s="40">
        <v>0</v>
      </c>
      <c r="AX10" s="53">
        <v>0</v>
      </c>
      <c r="AY10" s="50">
        <f t="shared" si="17"/>
        <v>0</v>
      </c>
      <c r="AZ10" s="40">
        <v>0</v>
      </c>
      <c r="BA10" s="53">
        <v>0</v>
      </c>
      <c r="BB10" s="50">
        <f t="shared" si="18"/>
        <v>0</v>
      </c>
      <c r="BC10" s="54">
        <v>0.08</v>
      </c>
      <c r="BD10" s="74">
        <f t="shared" si="8"/>
        <v>0.23600000000000002</v>
      </c>
      <c r="BE10" s="50">
        <f t="shared" si="19"/>
        <v>0.38350000000000006</v>
      </c>
      <c r="BF10" s="74">
        <f t="shared" si="9"/>
        <v>1.8631366666666667</v>
      </c>
      <c r="BG10" s="76">
        <f t="shared" si="10"/>
        <v>0.36842824858757067</v>
      </c>
      <c r="BH10" s="70">
        <v>2.95</v>
      </c>
      <c r="BI10" s="57"/>
      <c r="BJ10" s="76" t="str">
        <f t="shared" si="20"/>
        <v/>
      </c>
      <c r="BK10" s="57"/>
      <c r="BL10" s="83">
        <v>3000</v>
      </c>
      <c r="BM10" s="50">
        <f t="shared" si="21"/>
        <v>5589.41</v>
      </c>
      <c r="BN10" s="74">
        <f t="shared" si="22"/>
        <v>8850</v>
      </c>
      <c r="BO10" s="74">
        <f t="shared" si="23"/>
        <v>0</v>
      </c>
      <c r="BP10" s="59">
        <v>4.12</v>
      </c>
      <c r="BQ10" s="77"/>
    </row>
    <row r="11" spans="1:69" s="78" customFormat="1" ht="87.6" customHeight="1" x14ac:dyDescent="0.25">
      <c r="A11" s="72">
        <v>10</v>
      </c>
      <c r="B11" s="38"/>
      <c r="C11" s="38"/>
      <c r="D11" s="38" t="s">
        <v>119</v>
      </c>
      <c r="E11" s="35" t="s">
        <v>120</v>
      </c>
      <c r="F11" s="35" t="s">
        <v>71</v>
      </c>
      <c r="G11" s="42" t="s">
        <v>124</v>
      </c>
      <c r="H11" s="43" t="s">
        <v>125</v>
      </c>
      <c r="I11" s="43" t="s">
        <v>73</v>
      </c>
      <c r="J11" s="43" t="s">
        <v>126</v>
      </c>
      <c r="K11" s="43" t="s">
        <v>74</v>
      </c>
      <c r="L11" s="43" t="s">
        <v>93</v>
      </c>
      <c r="M11" s="79" t="s">
        <v>127</v>
      </c>
      <c r="N11" s="38"/>
      <c r="O11" s="38"/>
      <c r="P11" s="39" t="s">
        <v>128</v>
      </c>
      <c r="Q11" s="38"/>
      <c r="R11" s="35" t="s">
        <v>78</v>
      </c>
      <c r="S11" s="57"/>
      <c r="T11" s="81">
        <v>1.19</v>
      </c>
      <c r="U11" s="82" t="s">
        <v>79</v>
      </c>
      <c r="V11" s="42" t="s">
        <v>100</v>
      </c>
      <c r="W11" s="43">
        <v>42</v>
      </c>
      <c r="X11" s="43">
        <f>7.5*4+2</f>
        <v>32</v>
      </c>
      <c r="Y11" s="44">
        <f>7.5*3+2</f>
        <v>24.5</v>
      </c>
      <c r="Z11" s="43">
        <v>42</v>
      </c>
      <c r="AA11" s="43">
        <f>7.5*4+2</f>
        <v>32</v>
      </c>
      <c r="AB11" s="44">
        <f>7.5*3+2</f>
        <v>24.5</v>
      </c>
      <c r="AC11" s="45">
        <v>8</v>
      </c>
      <c r="AD11" s="69">
        <v>24</v>
      </c>
      <c r="AE11" s="73">
        <f t="shared" si="11"/>
        <v>3.2927999999999999E-2</v>
      </c>
      <c r="AF11" s="47">
        <v>63</v>
      </c>
      <c r="AG11" s="48">
        <f t="shared" si="12"/>
        <v>45918.36734693878</v>
      </c>
      <c r="AH11" s="47">
        <v>3300</v>
      </c>
      <c r="AI11" s="74">
        <f t="shared" si="13"/>
        <v>7.1866666666666662E-2</v>
      </c>
      <c r="AJ11" s="51" t="s">
        <v>81</v>
      </c>
      <c r="AK11" s="52">
        <f t="shared" si="4"/>
        <v>0.183</v>
      </c>
      <c r="AL11" s="74">
        <f t="shared" si="5"/>
        <v>0.21776999999999999</v>
      </c>
      <c r="AM11" s="74">
        <f t="shared" si="14"/>
        <v>1.4796366666666667</v>
      </c>
      <c r="AN11" s="53">
        <v>0</v>
      </c>
      <c r="AO11" s="74">
        <f t="shared" si="6"/>
        <v>0</v>
      </c>
      <c r="AP11" s="54">
        <v>0.05</v>
      </c>
      <c r="AQ11" s="50">
        <f t="shared" si="15"/>
        <v>0.14750000000000002</v>
      </c>
      <c r="AR11" s="53">
        <v>0</v>
      </c>
      <c r="AS11" s="50">
        <f t="shared" si="16"/>
        <v>0</v>
      </c>
      <c r="AT11" s="40" t="s">
        <v>82</v>
      </c>
      <c r="AU11" s="53">
        <v>0</v>
      </c>
      <c r="AV11" s="74">
        <f t="shared" si="7"/>
        <v>0</v>
      </c>
      <c r="AW11" s="40">
        <v>0</v>
      </c>
      <c r="AX11" s="53">
        <v>0</v>
      </c>
      <c r="AY11" s="50">
        <f t="shared" si="17"/>
        <v>0</v>
      </c>
      <c r="AZ11" s="40">
        <v>0</v>
      </c>
      <c r="BA11" s="53">
        <v>0</v>
      </c>
      <c r="BB11" s="50">
        <f t="shared" si="18"/>
        <v>0</v>
      </c>
      <c r="BC11" s="54">
        <v>0.08</v>
      </c>
      <c r="BD11" s="74">
        <f t="shared" si="8"/>
        <v>0.23600000000000002</v>
      </c>
      <c r="BE11" s="50">
        <f t="shared" si="19"/>
        <v>0.38350000000000006</v>
      </c>
      <c r="BF11" s="74">
        <f t="shared" si="9"/>
        <v>1.8631366666666667</v>
      </c>
      <c r="BG11" s="76">
        <f t="shared" si="10"/>
        <v>0.36842824858757067</v>
      </c>
      <c r="BH11" s="70">
        <v>2.95</v>
      </c>
      <c r="BI11" s="57"/>
      <c r="BJ11" s="76" t="str">
        <f t="shared" si="20"/>
        <v/>
      </c>
      <c r="BK11" s="57"/>
      <c r="BL11" s="83">
        <v>3000</v>
      </c>
      <c r="BM11" s="50">
        <f t="shared" si="21"/>
        <v>5589.41</v>
      </c>
      <c r="BN11" s="74">
        <f t="shared" si="22"/>
        <v>8850</v>
      </c>
      <c r="BO11" s="74">
        <f t="shared" si="23"/>
        <v>0</v>
      </c>
      <c r="BP11" s="59">
        <v>4.12</v>
      </c>
      <c r="BQ11" s="77"/>
    </row>
    <row r="12" spans="1:69" s="78" customFormat="1" ht="87.6" customHeight="1" x14ac:dyDescent="0.25">
      <c r="A12" s="72">
        <v>11</v>
      </c>
      <c r="B12" s="38"/>
      <c r="C12" s="38"/>
      <c r="D12" s="38" t="s">
        <v>119</v>
      </c>
      <c r="E12" s="35" t="s">
        <v>120</v>
      </c>
      <c r="F12" s="35" t="s">
        <v>71</v>
      </c>
      <c r="G12" s="42" t="s">
        <v>129</v>
      </c>
      <c r="H12" s="43" t="s">
        <v>111</v>
      </c>
      <c r="I12" s="43" t="s">
        <v>73</v>
      </c>
      <c r="J12" s="43" t="s">
        <v>126</v>
      </c>
      <c r="K12" s="43" t="s">
        <v>126</v>
      </c>
      <c r="L12" s="43" t="s">
        <v>93</v>
      </c>
      <c r="M12" s="79" t="s">
        <v>130</v>
      </c>
      <c r="N12" s="38"/>
      <c r="O12" s="38"/>
      <c r="P12" s="39" t="s">
        <v>131</v>
      </c>
      <c r="Q12" s="38"/>
      <c r="R12" s="35" t="s">
        <v>78</v>
      </c>
      <c r="S12" s="57"/>
      <c r="T12" s="81">
        <v>1.19</v>
      </c>
      <c r="U12" s="82" t="s">
        <v>79</v>
      </c>
      <c r="V12" s="42" t="s">
        <v>100</v>
      </c>
      <c r="W12" s="43">
        <v>42</v>
      </c>
      <c r="X12" s="43">
        <f>7.5*4+2</f>
        <v>32</v>
      </c>
      <c r="Y12" s="44">
        <f>7.5*3+2</f>
        <v>24.5</v>
      </c>
      <c r="Z12" s="43">
        <v>42</v>
      </c>
      <c r="AA12" s="43">
        <f>7.5*4+2</f>
        <v>32</v>
      </c>
      <c r="AB12" s="44">
        <f>7.5*3+2</f>
        <v>24.5</v>
      </c>
      <c r="AC12" s="45">
        <v>8</v>
      </c>
      <c r="AD12" s="69">
        <v>24</v>
      </c>
      <c r="AE12" s="73">
        <f t="shared" si="11"/>
        <v>3.2927999999999999E-2</v>
      </c>
      <c r="AF12" s="47">
        <v>63</v>
      </c>
      <c r="AG12" s="48">
        <f t="shared" si="12"/>
        <v>45918.36734693878</v>
      </c>
      <c r="AH12" s="47">
        <v>3300</v>
      </c>
      <c r="AI12" s="74">
        <f t="shared" si="13"/>
        <v>7.1866666666666662E-2</v>
      </c>
      <c r="AJ12" s="51" t="s">
        <v>81</v>
      </c>
      <c r="AK12" s="52">
        <f t="shared" si="4"/>
        <v>0.183</v>
      </c>
      <c r="AL12" s="74">
        <f t="shared" si="5"/>
        <v>0.21776999999999999</v>
      </c>
      <c r="AM12" s="74">
        <f t="shared" si="14"/>
        <v>1.4796366666666667</v>
      </c>
      <c r="AN12" s="75">
        <v>0</v>
      </c>
      <c r="AO12" s="74">
        <f t="shared" si="6"/>
        <v>0</v>
      </c>
      <c r="AP12" s="54">
        <v>0.05</v>
      </c>
      <c r="AQ12" s="50">
        <f t="shared" si="15"/>
        <v>0.14750000000000002</v>
      </c>
      <c r="AR12" s="53">
        <v>0</v>
      </c>
      <c r="AS12" s="50">
        <f t="shared" si="16"/>
        <v>0</v>
      </c>
      <c r="AT12" s="40" t="s">
        <v>82</v>
      </c>
      <c r="AU12" s="53">
        <v>0</v>
      </c>
      <c r="AV12" s="74">
        <f t="shared" si="7"/>
        <v>0</v>
      </c>
      <c r="AW12" s="40">
        <v>0</v>
      </c>
      <c r="AX12" s="53">
        <v>0</v>
      </c>
      <c r="AY12" s="50">
        <f t="shared" si="17"/>
        <v>0</v>
      </c>
      <c r="AZ12" s="40">
        <v>0</v>
      </c>
      <c r="BA12" s="53">
        <v>0</v>
      </c>
      <c r="BB12" s="50">
        <f t="shared" si="18"/>
        <v>0</v>
      </c>
      <c r="BC12" s="54">
        <v>0.08</v>
      </c>
      <c r="BD12" s="74">
        <f t="shared" si="8"/>
        <v>0.23600000000000002</v>
      </c>
      <c r="BE12" s="50">
        <f t="shared" si="19"/>
        <v>0.38350000000000006</v>
      </c>
      <c r="BF12" s="74">
        <f t="shared" si="9"/>
        <v>1.8631366666666667</v>
      </c>
      <c r="BG12" s="76">
        <f t="shared" si="10"/>
        <v>0.36842824858757067</v>
      </c>
      <c r="BH12" s="70">
        <v>2.95</v>
      </c>
      <c r="BI12" s="57"/>
      <c r="BJ12" s="76" t="str">
        <f t="shared" si="20"/>
        <v/>
      </c>
      <c r="BK12" s="57"/>
      <c r="BL12" s="83">
        <v>3000</v>
      </c>
      <c r="BM12" s="50">
        <f t="shared" si="21"/>
        <v>5589.41</v>
      </c>
      <c r="BN12" s="74">
        <f t="shared" si="22"/>
        <v>8850</v>
      </c>
      <c r="BO12" s="74">
        <f t="shared" si="23"/>
        <v>0</v>
      </c>
      <c r="BP12" s="59">
        <v>4.12</v>
      </c>
      <c r="BQ12" s="77"/>
    </row>
    <row r="13" spans="1:69" s="78" customFormat="1" ht="90.6" customHeight="1" x14ac:dyDescent="0.25">
      <c r="A13" s="72">
        <v>12</v>
      </c>
      <c r="B13" s="38"/>
      <c r="C13" s="38"/>
      <c r="D13" s="38" t="s">
        <v>119</v>
      </c>
      <c r="E13" s="35" t="s">
        <v>120</v>
      </c>
      <c r="F13" s="35" t="s">
        <v>71</v>
      </c>
      <c r="G13" s="42" t="s">
        <v>132</v>
      </c>
      <c r="H13" s="43" t="s">
        <v>73</v>
      </c>
      <c r="I13" s="43" t="s">
        <v>73</v>
      </c>
      <c r="J13" s="43" t="s">
        <v>126</v>
      </c>
      <c r="K13" s="43" t="s">
        <v>126</v>
      </c>
      <c r="L13" s="43" t="s">
        <v>133</v>
      </c>
      <c r="M13" s="79" t="s">
        <v>114</v>
      </c>
      <c r="N13" s="38"/>
      <c r="O13" s="38"/>
      <c r="P13" s="39" t="s">
        <v>134</v>
      </c>
      <c r="Q13" s="38"/>
      <c r="R13" s="35" t="s">
        <v>78</v>
      </c>
      <c r="S13" s="57"/>
      <c r="T13" s="81">
        <v>1.08</v>
      </c>
      <c r="U13" s="82" t="s">
        <v>79</v>
      </c>
      <c r="V13" s="42" t="s">
        <v>80</v>
      </c>
      <c r="W13" s="43">
        <v>39</v>
      </c>
      <c r="X13" s="43">
        <f>7*4+2</f>
        <v>30</v>
      </c>
      <c r="Y13" s="44">
        <f>7*3+2</f>
        <v>23</v>
      </c>
      <c r="Z13" s="43">
        <v>39</v>
      </c>
      <c r="AA13" s="43">
        <f>7*4+2</f>
        <v>30</v>
      </c>
      <c r="AB13" s="44">
        <f>7*3+2</f>
        <v>23</v>
      </c>
      <c r="AC13" s="45">
        <v>8</v>
      </c>
      <c r="AD13" s="47">
        <v>12</v>
      </c>
      <c r="AE13" s="73">
        <f t="shared" si="11"/>
        <v>2.691E-2</v>
      </c>
      <c r="AF13" s="47">
        <v>63</v>
      </c>
      <c r="AG13" s="48">
        <f t="shared" si="12"/>
        <v>28093.645484949833</v>
      </c>
      <c r="AH13" s="47">
        <v>3300</v>
      </c>
      <c r="AI13" s="74">
        <f t="shared" si="13"/>
        <v>0.11746428571428572</v>
      </c>
      <c r="AJ13" s="51" t="s">
        <v>81</v>
      </c>
      <c r="AK13" s="52">
        <f t="shared" si="4"/>
        <v>0.183</v>
      </c>
      <c r="AL13" s="74">
        <f t="shared" si="5"/>
        <v>0.19764000000000001</v>
      </c>
      <c r="AM13" s="74">
        <f t="shared" si="14"/>
        <v>1.3951042857142859</v>
      </c>
      <c r="AN13" s="53">
        <v>0</v>
      </c>
      <c r="AO13" s="74">
        <f t="shared" si="6"/>
        <v>0</v>
      </c>
      <c r="AP13" s="54">
        <v>0.05</v>
      </c>
      <c r="AQ13" s="50">
        <f t="shared" si="15"/>
        <v>0.13</v>
      </c>
      <c r="AR13" s="53">
        <v>0</v>
      </c>
      <c r="AS13" s="50">
        <f t="shared" si="16"/>
        <v>0</v>
      </c>
      <c r="AT13" s="40" t="s">
        <v>82</v>
      </c>
      <c r="AU13" s="53">
        <v>0</v>
      </c>
      <c r="AV13" s="74">
        <f t="shared" si="7"/>
        <v>0</v>
      </c>
      <c r="AW13" s="40">
        <v>0</v>
      </c>
      <c r="AX13" s="53">
        <v>0</v>
      </c>
      <c r="AY13" s="50">
        <f t="shared" si="17"/>
        <v>0</v>
      </c>
      <c r="AZ13" s="40">
        <v>0</v>
      </c>
      <c r="BA13" s="53">
        <v>0</v>
      </c>
      <c r="BB13" s="50">
        <f t="shared" si="18"/>
        <v>0</v>
      </c>
      <c r="BC13" s="54">
        <v>0.08</v>
      </c>
      <c r="BD13" s="74">
        <f t="shared" si="8"/>
        <v>0.20800000000000002</v>
      </c>
      <c r="BE13" s="50">
        <f t="shared" si="19"/>
        <v>0.33800000000000002</v>
      </c>
      <c r="BF13" s="74">
        <f t="shared" si="9"/>
        <v>1.733104285714286</v>
      </c>
      <c r="BG13" s="76">
        <f t="shared" si="10"/>
        <v>0.33342142857142848</v>
      </c>
      <c r="BH13" s="70">
        <v>2.6</v>
      </c>
      <c r="BI13" s="57"/>
      <c r="BJ13" s="76" t="str">
        <f t="shared" si="20"/>
        <v/>
      </c>
      <c r="BK13" s="57"/>
      <c r="BL13" s="83">
        <v>3000</v>
      </c>
      <c r="BM13" s="50">
        <f t="shared" si="21"/>
        <v>5199.3128571428579</v>
      </c>
      <c r="BN13" s="74">
        <f t="shared" si="22"/>
        <v>7800</v>
      </c>
      <c r="BO13" s="74">
        <f t="shared" si="23"/>
        <v>0</v>
      </c>
      <c r="BP13" s="59">
        <v>6.73</v>
      </c>
      <c r="BQ13" s="77"/>
    </row>
    <row r="14" spans="1:69" s="78" customFormat="1" ht="90.6" customHeight="1" x14ac:dyDescent="0.25">
      <c r="A14" s="72">
        <v>13</v>
      </c>
      <c r="B14" s="38"/>
      <c r="C14" s="38"/>
      <c r="D14" s="38" t="s">
        <v>119</v>
      </c>
      <c r="E14" s="35" t="s">
        <v>120</v>
      </c>
      <c r="F14" s="35" t="s">
        <v>71</v>
      </c>
      <c r="G14" s="42" t="s">
        <v>135</v>
      </c>
      <c r="H14" s="43" t="s">
        <v>73</v>
      </c>
      <c r="I14" s="43" t="s">
        <v>73</v>
      </c>
      <c r="J14" s="43" t="s">
        <v>74</v>
      </c>
      <c r="K14" s="43" t="s">
        <v>126</v>
      </c>
      <c r="L14" s="43" t="s">
        <v>136</v>
      </c>
      <c r="M14" s="84" t="s">
        <v>137</v>
      </c>
      <c r="N14" s="38"/>
      <c r="O14" s="38"/>
      <c r="P14" s="39" t="s">
        <v>138</v>
      </c>
      <c r="Q14" s="38"/>
      <c r="R14" s="35" t="s">
        <v>78</v>
      </c>
      <c r="S14" s="57"/>
      <c r="T14" s="81">
        <v>1.08</v>
      </c>
      <c r="U14" s="82" t="s">
        <v>79</v>
      </c>
      <c r="V14" s="42" t="s">
        <v>80</v>
      </c>
      <c r="W14" s="43">
        <v>39</v>
      </c>
      <c r="X14" s="43">
        <f>7*4+2</f>
        <v>30</v>
      </c>
      <c r="Y14" s="44">
        <f>7*3+2</f>
        <v>23</v>
      </c>
      <c r="Z14" s="43">
        <v>39</v>
      </c>
      <c r="AA14" s="43">
        <f>7*4+2</f>
        <v>30</v>
      </c>
      <c r="AB14" s="44">
        <f>7*3+2</f>
        <v>23</v>
      </c>
      <c r="AC14" s="45">
        <v>8</v>
      </c>
      <c r="AD14" s="47">
        <v>12</v>
      </c>
      <c r="AE14" s="73">
        <f t="shared" si="11"/>
        <v>2.691E-2</v>
      </c>
      <c r="AF14" s="47">
        <v>63</v>
      </c>
      <c r="AG14" s="48">
        <f t="shared" si="12"/>
        <v>28093.645484949833</v>
      </c>
      <c r="AH14" s="47">
        <v>3300</v>
      </c>
      <c r="AI14" s="74">
        <f t="shared" si="13"/>
        <v>0.11746428571428572</v>
      </c>
      <c r="AJ14" s="51" t="s">
        <v>81</v>
      </c>
      <c r="AK14" s="52">
        <f t="shared" si="4"/>
        <v>0.183</v>
      </c>
      <c r="AL14" s="74">
        <f t="shared" si="5"/>
        <v>0.19764000000000001</v>
      </c>
      <c r="AM14" s="74">
        <f t="shared" si="14"/>
        <v>1.3951042857142859</v>
      </c>
      <c r="AN14" s="53">
        <v>0</v>
      </c>
      <c r="AO14" s="74">
        <f t="shared" si="6"/>
        <v>0</v>
      </c>
      <c r="AP14" s="54">
        <v>0.05</v>
      </c>
      <c r="AQ14" s="50">
        <f t="shared" si="15"/>
        <v>0.13</v>
      </c>
      <c r="AR14" s="53">
        <v>0</v>
      </c>
      <c r="AS14" s="50">
        <f t="shared" si="16"/>
        <v>0</v>
      </c>
      <c r="AT14" s="40" t="s">
        <v>82</v>
      </c>
      <c r="AU14" s="53">
        <v>0</v>
      </c>
      <c r="AV14" s="74">
        <f t="shared" si="7"/>
        <v>0</v>
      </c>
      <c r="AW14" s="40">
        <v>0</v>
      </c>
      <c r="AX14" s="53">
        <v>0</v>
      </c>
      <c r="AY14" s="50">
        <f t="shared" si="17"/>
        <v>0</v>
      </c>
      <c r="AZ14" s="40">
        <v>0</v>
      </c>
      <c r="BA14" s="53">
        <v>0</v>
      </c>
      <c r="BB14" s="50">
        <f t="shared" si="18"/>
        <v>0</v>
      </c>
      <c r="BC14" s="54">
        <v>0.08</v>
      </c>
      <c r="BD14" s="74">
        <f t="shared" si="8"/>
        <v>0.20800000000000002</v>
      </c>
      <c r="BE14" s="50">
        <f t="shared" si="19"/>
        <v>0.33800000000000002</v>
      </c>
      <c r="BF14" s="74">
        <f t="shared" si="9"/>
        <v>1.733104285714286</v>
      </c>
      <c r="BG14" s="76">
        <f t="shared" si="10"/>
        <v>0.33342142857142848</v>
      </c>
      <c r="BH14" s="70">
        <v>2.6</v>
      </c>
      <c r="BI14" s="57"/>
      <c r="BJ14" s="76" t="str">
        <f t="shared" si="20"/>
        <v/>
      </c>
      <c r="BK14" s="57"/>
      <c r="BL14" s="83">
        <v>3000</v>
      </c>
      <c r="BM14" s="50">
        <f t="shared" si="21"/>
        <v>5199.3128571428579</v>
      </c>
      <c r="BN14" s="74">
        <f t="shared" si="22"/>
        <v>7800</v>
      </c>
      <c r="BO14" s="74">
        <f t="shared" si="23"/>
        <v>0</v>
      </c>
      <c r="BP14" s="59">
        <v>6.73</v>
      </c>
      <c r="BQ14" s="77"/>
    </row>
    <row r="15" spans="1:69" s="78" customFormat="1" ht="90.6" customHeight="1" x14ac:dyDescent="0.25">
      <c r="A15" s="72">
        <v>14</v>
      </c>
      <c r="B15" s="38"/>
      <c r="C15" s="38"/>
      <c r="D15" s="38" t="s">
        <v>119</v>
      </c>
      <c r="E15" s="35" t="s">
        <v>120</v>
      </c>
      <c r="F15" s="35" t="s">
        <v>71</v>
      </c>
      <c r="G15" s="42" t="s">
        <v>135</v>
      </c>
      <c r="H15" s="43" t="s">
        <v>111</v>
      </c>
      <c r="I15" s="43" t="s">
        <v>73</v>
      </c>
      <c r="J15" s="43" t="s">
        <v>74</v>
      </c>
      <c r="K15" s="43" t="s">
        <v>74</v>
      </c>
      <c r="L15" s="43" t="s">
        <v>133</v>
      </c>
      <c r="M15" s="79" t="s">
        <v>130</v>
      </c>
      <c r="N15" s="38"/>
      <c r="O15" s="38"/>
      <c r="P15" s="39" t="s">
        <v>139</v>
      </c>
      <c r="Q15" s="38"/>
      <c r="R15" s="35" t="s">
        <v>78</v>
      </c>
      <c r="S15" s="57"/>
      <c r="T15" s="81">
        <v>1.08</v>
      </c>
      <c r="U15" s="82" t="s">
        <v>79</v>
      </c>
      <c r="V15" s="42" t="s">
        <v>80</v>
      </c>
      <c r="W15" s="43">
        <v>39</v>
      </c>
      <c r="X15" s="43">
        <f>7*4+2</f>
        <v>30</v>
      </c>
      <c r="Y15" s="44">
        <f>7*3+2</f>
        <v>23</v>
      </c>
      <c r="Z15" s="43">
        <v>39</v>
      </c>
      <c r="AA15" s="43">
        <f>7*4+2</f>
        <v>30</v>
      </c>
      <c r="AB15" s="44">
        <f>7*3+2</f>
        <v>23</v>
      </c>
      <c r="AC15" s="45">
        <v>8</v>
      </c>
      <c r="AD15" s="47">
        <v>12</v>
      </c>
      <c r="AE15" s="73">
        <f t="shared" si="11"/>
        <v>2.691E-2</v>
      </c>
      <c r="AF15" s="47">
        <v>63</v>
      </c>
      <c r="AG15" s="48">
        <f t="shared" si="12"/>
        <v>28093.645484949833</v>
      </c>
      <c r="AH15" s="47">
        <v>3300</v>
      </c>
      <c r="AI15" s="74">
        <f t="shared" si="13"/>
        <v>0.11746428571428572</v>
      </c>
      <c r="AJ15" s="51" t="s">
        <v>81</v>
      </c>
      <c r="AK15" s="52">
        <f t="shared" si="4"/>
        <v>0.183</v>
      </c>
      <c r="AL15" s="74">
        <f t="shared" si="5"/>
        <v>0.19764000000000001</v>
      </c>
      <c r="AM15" s="74">
        <f t="shared" si="14"/>
        <v>1.3951042857142859</v>
      </c>
      <c r="AN15" s="75">
        <v>0</v>
      </c>
      <c r="AO15" s="74">
        <f t="shared" si="6"/>
        <v>0</v>
      </c>
      <c r="AP15" s="54">
        <v>0.05</v>
      </c>
      <c r="AQ15" s="50">
        <f t="shared" si="15"/>
        <v>0.13</v>
      </c>
      <c r="AR15" s="53">
        <v>0</v>
      </c>
      <c r="AS15" s="50">
        <f t="shared" si="16"/>
        <v>0</v>
      </c>
      <c r="AT15" s="40" t="s">
        <v>82</v>
      </c>
      <c r="AU15" s="53">
        <v>0</v>
      </c>
      <c r="AV15" s="74">
        <f t="shared" si="7"/>
        <v>0</v>
      </c>
      <c r="AW15" s="40">
        <v>0</v>
      </c>
      <c r="AX15" s="53">
        <v>0</v>
      </c>
      <c r="AY15" s="50">
        <f t="shared" si="17"/>
        <v>0</v>
      </c>
      <c r="AZ15" s="40">
        <v>0</v>
      </c>
      <c r="BA15" s="53">
        <v>0</v>
      </c>
      <c r="BB15" s="50">
        <f t="shared" si="18"/>
        <v>0</v>
      </c>
      <c r="BC15" s="54">
        <v>0.08</v>
      </c>
      <c r="BD15" s="74">
        <f t="shared" si="8"/>
        <v>0.20800000000000002</v>
      </c>
      <c r="BE15" s="50">
        <f t="shared" si="19"/>
        <v>0.33800000000000002</v>
      </c>
      <c r="BF15" s="74">
        <f t="shared" si="9"/>
        <v>1.733104285714286</v>
      </c>
      <c r="BG15" s="76">
        <f t="shared" si="10"/>
        <v>0.33342142857142848</v>
      </c>
      <c r="BH15" s="70">
        <v>2.6</v>
      </c>
      <c r="BI15" s="57"/>
      <c r="BJ15" s="76" t="str">
        <f t="shared" si="20"/>
        <v/>
      </c>
      <c r="BK15" s="57"/>
      <c r="BL15" s="83">
        <v>3000</v>
      </c>
      <c r="BM15" s="50">
        <f t="shared" si="21"/>
        <v>5199.3128571428579</v>
      </c>
      <c r="BN15" s="74">
        <f t="shared" si="22"/>
        <v>7800</v>
      </c>
      <c r="BO15" s="74">
        <f t="shared" si="23"/>
        <v>0</v>
      </c>
      <c r="BP15" s="59">
        <v>6.73</v>
      </c>
      <c r="BQ15" s="77"/>
    </row>
    <row r="16" spans="1:69" s="78" customFormat="1" ht="92.45" customHeight="1" x14ac:dyDescent="0.25">
      <c r="A16" s="72">
        <v>15</v>
      </c>
      <c r="B16" s="38"/>
      <c r="C16" s="38"/>
      <c r="D16" s="38" t="s">
        <v>119</v>
      </c>
      <c r="E16" s="35" t="s">
        <v>120</v>
      </c>
      <c r="F16" s="35" t="s">
        <v>71</v>
      </c>
      <c r="G16" s="42" t="s">
        <v>140</v>
      </c>
      <c r="H16" s="43" t="s">
        <v>73</v>
      </c>
      <c r="I16" s="43" t="s">
        <v>73</v>
      </c>
      <c r="J16" s="43" t="s">
        <v>74</v>
      </c>
      <c r="K16" s="43" t="s">
        <v>74</v>
      </c>
      <c r="L16" s="43" t="s">
        <v>141</v>
      </c>
      <c r="M16" s="79" t="s">
        <v>94</v>
      </c>
      <c r="N16" s="38"/>
      <c r="O16" s="38"/>
      <c r="P16" s="39" t="s">
        <v>142</v>
      </c>
      <c r="Q16" s="38"/>
      <c r="R16" s="35" t="s">
        <v>78</v>
      </c>
      <c r="S16" s="57"/>
      <c r="T16" s="81">
        <v>1.1000000000000001</v>
      </c>
      <c r="U16" s="82" t="s">
        <v>79</v>
      </c>
      <c r="V16" s="42" t="s">
        <v>96</v>
      </c>
      <c r="W16" s="43">
        <v>40</v>
      </c>
      <c r="X16" s="43">
        <v>32</v>
      </c>
      <c r="Y16" s="44">
        <v>25</v>
      </c>
      <c r="Z16" s="43">
        <v>40</v>
      </c>
      <c r="AA16" s="43">
        <v>32</v>
      </c>
      <c r="AB16" s="44">
        <v>25</v>
      </c>
      <c r="AC16" s="45">
        <v>8</v>
      </c>
      <c r="AD16" s="69">
        <v>24</v>
      </c>
      <c r="AE16" s="73">
        <f t="shared" si="11"/>
        <v>3.2000000000000001E-2</v>
      </c>
      <c r="AF16" s="47">
        <v>63</v>
      </c>
      <c r="AG16" s="48">
        <f t="shared" si="12"/>
        <v>47250</v>
      </c>
      <c r="AH16" s="47">
        <v>3300</v>
      </c>
      <c r="AI16" s="74">
        <f t="shared" si="13"/>
        <v>6.9841269841269843E-2</v>
      </c>
      <c r="AJ16" s="51" t="s">
        <v>81</v>
      </c>
      <c r="AK16" s="52">
        <f t="shared" si="4"/>
        <v>0.183</v>
      </c>
      <c r="AL16" s="74">
        <f t="shared" si="5"/>
        <v>0.20130000000000001</v>
      </c>
      <c r="AM16" s="74">
        <f t="shared" si="14"/>
        <v>1.3711412698412699</v>
      </c>
      <c r="AN16" s="53">
        <v>0</v>
      </c>
      <c r="AO16" s="74">
        <f t="shared" si="6"/>
        <v>0</v>
      </c>
      <c r="AP16" s="54">
        <v>0.05</v>
      </c>
      <c r="AQ16" s="50">
        <f t="shared" si="15"/>
        <v>0.13</v>
      </c>
      <c r="AR16" s="53">
        <v>0</v>
      </c>
      <c r="AS16" s="50">
        <f t="shared" si="16"/>
        <v>0</v>
      </c>
      <c r="AT16" s="40" t="s">
        <v>82</v>
      </c>
      <c r="AU16" s="53">
        <v>0</v>
      </c>
      <c r="AV16" s="74">
        <f t="shared" si="7"/>
        <v>0</v>
      </c>
      <c r="AW16" s="40">
        <v>0</v>
      </c>
      <c r="AX16" s="53">
        <v>0</v>
      </c>
      <c r="AY16" s="50">
        <f t="shared" si="17"/>
        <v>0</v>
      </c>
      <c r="AZ16" s="40">
        <v>0</v>
      </c>
      <c r="BA16" s="53">
        <v>0</v>
      </c>
      <c r="BB16" s="50">
        <f t="shared" si="18"/>
        <v>0</v>
      </c>
      <c r="BC16" s="54">
        <v>0.08</v>
      </c>
      <c r="BD16" s="74">
        <f t="shared" si="8"/>
        <v>0.20800000000000002</v>
      </c>
      <c r="BE16" s="50">
        <f t="shared" si="19"/>
        <v>0.33800000000000002</v>
      </c>
      <c r="BF16" s="74">
        <f t="shared" si="9"/>
        <v>1.70914126984127</v>
      </c>
      <c r="BG16" s="76">
        <f t="shared" si="10"/>
        <v>0.34263797313797312</v>
      </c>
      <c r="BH16" s="70">
        <v>2.6</v>
      </c>
      <c r="BI16" s="57"/>
      <c r="BJ16" s="76" t="str">
        <f t="shared" si="20"/>
        <v/>
      </c>
      <c r="BK16" s="57"/>
      <c r="BL16" s="83">
        <v>3000</v>
      </c>
      <c r="BM16" s="50">
        <f t="shared" si="21"/>
        <v>5127.4238095238097</v>
      </c>
      <c r="BN16" s="74">
        <f t="shared" si="22"/>
        <v>7800</v>
      </c>
      <c r="BO16" s="74">
        <f t="shared" si="23"/>
        <v>0</v>
      </c>
      <c r="BP16" s="59">
        <v>4</v>
      </c>
      <c r="BQ16" s="77"/>
    </row>
    <row r="17" spans="1:69" s="78" customFormat="1" ht="92.45" customHeight="1" x14ac:dyDescent="0.25">
      <c r="A17" s="72">
        <v>16</v>
      </c>
      <c r="B17" s="38"/>
      <c r="C17" s="38"/>
      <c r="D17" s="38" t="s">
        <v>119</v>
      </c>
      <c r="E17" s="35" t="s">
        <v>120</v>
      </c>
      <c r="F17" s="35" t="s">
        <v>71</v>
      </c>
      <c r="G17" s="42" t="s">
        <v>140</v>
      </c>
      <c r="H17" s="43" t="s">
        <v>73</v>
      </c>
      <c r="I17" s="43" t="s">
        <v>73</v>
      </c>
      <c r="J17" s="43" t="s">
        <v>74</v>
      </c>
      <c r="K17" s="43" t="s">
        <v>74</v>
      </c>
      <c r="L17" s="43" t="s">
        <v>141</v>
      </c>
      <c r="M17" s="79" t="s">
        <v>143</v>
      </c>
      <c r="N17" s="38"/>
      <c r="O17" s="38"/>
      <c r="P17" s="39" t="s">
        <v>144</v>
      </c>
      <c r="Q17" s="38"/>
      <c r="R17" s="35" t="s">
        <v>78</v>
      </c>
      <c r="S17" s="57"/>
      <c r="T17" s="81">
        <v>1.1000000000000001</v>
      </c>
      <c r="U17" s="82" t="s">
        <v>79</v>
      </c>
      <c r="V17" s="42" t="s">
        <v>96</v>
      </c>
      <c r="W17" s="43">
        <v>40</v>
      </c>
      <c r="X17" s="43">
        <v>32</v>
      </c>
      <c r="Y17" s="44">
        <v>25</v>
      </c>
      <c r="Z17" s="43">
        <v>40</v>
      </c>
      <c r="AA17" s="43">
        <v>32</v>
      </c>
      <c r="AB17" s="44">
        <v>25</v>
      </c>
      <c r="AC17" s="45">
        <v>8</v>
      </c>
      <c r="AD17" s="69">
        <v>24</v>
      </c>
      <c r="AE17" s="73">
        <f t="shared" si="11"/>
        <v>3.2000000000000001E-2</v>
      </c>
      <c r="AF17" s="47">
        <v>63</v>
      </c>
      <c r="AG17" s="48">
        <f t="shared" si="12"/>
        <v>47250</v>
      </c>
      <c r="AH17" s="47">
        <v>3300</v>
      </c>
      <c r="AI17" s="74">
        <f t="shared" si="13"/>
        <v>6.9841269841269843E-2</v>
      </c>
      <c r="AJ17" s="51" t="s">
        <v>81</v>
      </c>
      <c r="AK17" s="52">
        <f t="shared" si="4"/>
        <v>0.183</v>
      </c>
      <c r="AL17" s="74">
        <f t="shared" si="5"/>
        <v>0.20130000000000001</v>
      </c>
      <c r="AM17" s="74">
        <f t="shared" si="14"/>
        <v>1.3711412698412699</v>
      </c>
      <c r="AN17" s="53">
        <v>0</v>
      </c>
      <c r="AO17" s="74">
        <f t="shared" si="6"/>
        <v>0</v>
      </c>
      <c r="AP17" s="54">
        <v>0.05</v>
      </c>
      <c r="AQ17" s="50">
        <f t="shared" si="15"/>
        <v>0.13</v>
      </c>
      <c r="AR17" s="53">
        <v>0</v>
      </c>
      <c r="AS17" s="50">
        <f t="shared" si="16"/>
        <v>0</v>
      </c>
      <c r="AT17" s="40" t="s">
        <v>82</v>
      </c>
      <c r="AU17" s="53">
        <v>0</v>
      </c>
      <c r="AV17" s="74">
        <f t="shared" si="7"/>
        <v>0</v>
      </c>
      <c r="AW17" s="40">
        <v>0</v>
      </c>
      <c r="AX17" s="53">
        <v>0</v>
      </c>
      <c r="AY17" s="50">
        <f t="shared" si="17"/>
        <v>0</v>
      </c>
      <c r="AZ17" s="40">
        <v>0</v>
      </c>
      <c r="BA17" s="53">
        <v>0</v>
      </c>
      <c r="BB17" s="50">
        <f t="shared" si="18"/>
        <v>0</v>
      </c>
      <c r="BC17" s="54">
        <v>0.08</v>
      </c>
      <c r="BD17" s="74">
        <f t="shared" si="8"/>
        <v>0.20800000000000002</v>
      </c>
      <c r="BE17" s="50">
        <f t="shared" si="19"/>
        <v>0.33800000000000002</v>
      </c>
      <c r="BF17" s="74">
        <f t="shared" si="9"/>
        <v>1.70914126984127</v>
      </c>
      <c r="BG17" s="76">
        <f t="shared" si="10"/>
        <v>0.34263797313797312</v>
      </c>
      <c r="BH17" s="70">
        <v>2.6</v>
      </c>
      <c r="BI17" s="57"/>
      <c r="BJ17" s="76" t="str">
        <f t="shared" si="20"/>
        <v/>
      </c>
      <c r="BK17" s="57"/>
      <c r="BL17" s="83">
        <v>3000</v>
      </c>
      <c r="BM17" s="50">
        <f t="shared" si="21"/>
        <v>5127.4238095238097</v>
      </c>
      <c r="BN17" s="74">
        <f t="shared" si="22"/>
        <v>7800</v>
      </c>
      <c r="BO17" s="74">
        <f t="shared" si="23"/>
        <v>0</v>
      </c>
      <c r="BP17" s="59">
        <v>4</v>
      </c>
      <c r="BQ17" s="77"/>
    </row>
    <row r="18" spans="1:69" s="78" customFormat="1" ht="92.45" customHeight="1" x14ac:dyDescent="0.25">
      <c r="A18" s="72">
        <v>17</v>
      </c>
      <c r="B18" s="38"/>
      <c r="C18" s="38"/>
      <c r="D18" s="38" t="s">
        <v>119</v>
      </c>
      <c r="E18" s="35" t="s">
        <v>120</v>
      </c>
      <c r="F18" s="35" t="s">
        <v>71</v>
      </c>
      <c r="G18" s="42" t="s">
        <v>140</v>
      </c>
      <c r="H18" s="43" t="s">
        <v>73</v>
      </c>
      <c r="I18" s="43" t="s">
        <v>73</v>
      </c>
      <c r="J18" s="43" t="s">
        <v>74</v>
      </c>
      <c r="K18" s="43" t="s">
        <v>74</v>
      </c>
      <c r="L18" s="43" t="s">
        <v>141</v>
      </c>
      <c r="M18" s="79" t="s">
        <v>114</v>
      </c>
      <c r="N18" s="38"/>
      <c r="O18" s="38"/>
      <c r="P18" s="39" t="s">
        <v>145</v>
      </c>
      <c r="Q18" s="38"/>
      <c r="R18" s="35" t="s">
        <v>78</v>
      </c>
      <c r="S18" s="57"/>
      <c r="T18" s="81">
        <v>1.1000000000000001</v>
      </c>
      <c r="U18" s="82" t="s">
        <v>79</v>
      </c>
      <c r="V18" s="42" t="s">
        <v>96</v>
      </c>
      <c r="W18" s="43">
        <v>40</v>
      </c>
      <c r="X18" s="43">
        <v>32</v>
      </c>
      <c r="Y18" s="44">
        <v>25</v>
      </c>
      <c r="Z18" s="43">
        <v>40</v>
      </c>
      <c r="AA18" s="43">
        <v>32</v>
      </c>
      <c r="AB18" s="44">
        <v>25</v>
      </c>
      <c r="AC18" s="45">
        <v>8</v>
      </c>
      <c r="AD18" s="69">
        <v>24</v>
      </c>
      <c r="AE18" s="73">
        <f t="shared" si="11"/>
        <v>3.2000000000000001E-2</v>
      </c>
      <c r="AF18" s="47">
        <v>63</v>
      </c>
      <c r="AG18" s="48">
        <f t="shared" si="12"/>
        <v>47250</v>
      </c>
      <c r="AH18" s="47">
        <v>3300</v>
      </c>
      <c r="AI18" s="74">
        <f t="shared" si="13"/>
        <v>6.9841269841269843E-2</v>
      </c>
      <c r="AJ18" s="51" t="s">
        <v>81</v>
      </c>
      <c r="AK18" s="52">
        <f t="shared" si="4"/>
        <v>0.183</v>
      </c>
      <c r="AL18" s="74">
        <f t="shared" si="5"/>
        <v>0.20130000000000001</v>
      </c>
      <c r="AM18" s="74">
        <f t="shared" si="14"/>
        <v>1.3711412698412699</v>
      </c>
      <c r="AN18" s="75">
        <v>0</v>
      </c>
      <c r="AO18" s="74">
        <f t="shared" si="6"/>
        <v>0</v>
      </c>
      <c r="AP18" s="54">
        <v>0.05</v>
      </c>
      <c r="AQ18" s="50">
        <f t="shared" si="15"/>
        <v>0.13</v>
      </c>
      <c r="AR18" s="53">
        <v>0</v>
      </c>
      <c r="AS18" s="50">
        <f t="shared" si="16"/>
        <v>0</v>
      </c>
      <c r="AT18" s="40" t="s">
        <v>82</v>
      </c>
      <c r="AU18" s="53">
        <v>0</v>
      </c>
      <c r="AV18" s="74">
        <f t="shared" si="7"/>
        <v>0</v>
      </c>
      <c r="AW18" s="40">
        <v>0</v>
      </c>
      <c r="AX18" s="53">
        <v>0</v>
      </c>
      <c r="AY18" s="50">
        <f t="shared" si="17"/>
        <v>0</v>
      </c>
      <c r="AZ18" s="40">
        <v>0</v>
      </c>
      <c r="BA18" s="53">
        <v>0</v>
      </c>
      <c r="BB18" s="50">
        <f t="shared" si="18"/>
        <v>0</v>
      </c>
      <c r="BC18" s="54">
        <v>0.08</v>
      </c>
      <c r="BD18" s="74">
        <f t="shared" si="8"/>
        <v>0.20800000000000002</v>
      </c>
      <c r="BE18" s="50">
        <f t="shared" si="19"/>
        <v>0.33800000000000002</v>
      </c>
      <c r="BF18" s="74">
        <f t="shared" si="9"/>
        <v>1.70914126984127</v>
      </c>
      <c r="BG18" s="76">
        <f t="shared" si="10"/>
        <v>0.34263797313797312</v>
      </c>
      <c r="BH18" s="70">
        <v>2.6</v>
      </c>
      <c r="BI18" s="57"/>
      <c r="BJ18" s="76" t="str">
        <f t="shared" si="20"/>
        <v/>
      </c>
      <c r="BK18" s="57"/>
      <c r="BL18" s="83">
        <v>3000</v>
      </c>
      <c r="BM18" s="50">
        <f t="shared" si="21"/>
        <v>5127.4238095238097</v>
      </c>
      <c r="BN18" s="74">
        <f t="shared" si="22"/>
        <v>7800</v>
      </c>
      <c r="BO18" s="74">
        <f t="shared" si="23"/>
        <v>0</v>
      </c>
      <c r="BP18" s="59">
        <v>4</v>
      </c>
      <c r="BQ18" s="77"/>
    </row>
    <row r="19" spans="1:69" s="78" customFormat="1" ht="92.45" customHeight="1" x14ac:dyDescent="0.25">
      <c r="A19" s="72">
        <v>18</v>
      </c>
      <c r="B19" s="38"/>
      <c r="C19" s="38"/>
      <c r="D19" s="38" t="s">
        <v>119</v>
      </c>
      <c r="E19" s="35" t="s">
        <v>120</v>
      </c>
      <c r="F19" s="35" t="s">
        <v>71</v>
      </c>
      <c r="G19" s="42" t="s">
        <v>146</v>
      </c>
      <c r="H19" s="43" t="s">
        <v>73</v>
      </c>
      <c r="I19" s="43" t="s">
        <v>73</v>
      </c>
      <c r="J19" s="43" t="s">
        <v>74</v>
      </c>
      <c r="K19" s="43" t="s">
        <v>74</v>
      </c>
      <c r="L19" s="43" t="s">
        <v>113</v>
      </c>
      <c r="M19" s="79" t="s">
        <v>114</v>
      </c>
      <c r="N19" s="38"/>
      <c r="O19" s="38"/>
      <c r="P19" s="39" t="s">
        <v>147</v>
      </c>
      <c r="Q19" s="38"/>
      <c r="R19" s="35" t="s">
        <v>78</v>
      </c>
      <c r="S19" s="57"/>
      <c r="T19" s="81">
        <v>1.42</v>
      </c>
      <c r="U19" s="82" t="s">
        <v>79</v>
      </c>
      <c r="V19" s="42" t="s">
        <v>80</v>
      </c>
      <c r="W19" s="43">
        <v>42</v>
      </c>
      <c r="X19" s="43">
        <f t="shared" ref="X19:X21" si="28">9*4+2</f>
        <v>38</v>
      </c>
      <c r="Y19" s="44">
        <f t="shared" ref="Y19:Y21" si="29">9*3+2</f>
        <v>29</v>
      </c>
      <c r="Z19" s="43">
        <v>42</v>
      </c>
      <c r="AA19" s="43">
        <f t="shared" ref="AA19:AA21" si="30">9*4+2</f>
        <v>38</v>
      </c>
      <c r="AB19" s="44">
        <f t="shared" ref="AB19:AB21" si="31">9*3+2</f>
        <v>29</v>
      </c>
      <c r="AC19" s="45">
        <v>8</v>
      </c>
      <c r="AD19" s="43">
        <v>12</v>
      </c>
      <c r="AE19" s="73">
        <f t="shared" si="11"/>
        <v>4.6283999999999999E-2</v>
      </c>
      <c r="AF19" s="47">
        <v>63</v>
      </c>
      <c r="AG19" s="48">
        <f t="shared" si="12"/>
        <v>16333.93829401089</v>
      </c>
      <c r="AH19" s="47">
        <v>3300</v>
      </c>
      <c r="AI19" s="74">
        <f t="shared" si="13"/>
        <v>0.20203333333333331</v>
      </c>
      <c r="AJ19" s="51" t="s">
        <v>81</v>
      </c>
      <c r="AK19" s="52">
        <f t="shared" si="4"/>
        <v>0.183</v>
      </c>
      <c r="AL19" s="74">
        <f t="shared" si="5"/>
        <v>0.25985999999999998</v>
      </c>
      <c r="AM19" s="74">
        <f t="shared" si="14"/>
        <v>1.8818933333333332</v>
      </c>
      <c r="AN19" s="53">
        <v>0</v>
      </c>
      <c r="AO19" s="74">
        <f t="shared" si="6"/>
        <v>0</v>
      </c>
      <c r="AP19" s="54">
        <v>0.05</v>
      </c>
      <c r="AQ19" s="50">
        <f t="shared" si="15"/>
        <v>0.18500000000000003</v>
      </c>
      <c r="AR19" s="53">
        <v>0</v>
      </c>
      <c r="AS19" s="50">
        <f t="shared" si="16"/>
        <v>0</v>
      </c>
      <c r="AT19" s="40" t="s">
        <v>82</v>
      </c>
      <c r="AU19" s="53">
        <v>0</v>
      </c>
      <c r="AV19" s="74">
        <f t="shared" si="7"/>
        <v>0</v>
      </c>
      <c r="AW19" s="40">
        <v>0</v>
      </c>
      <c r="AX19" s="53">
        <v>0</v>
      </c>
      <c r="AY19" s="50">
        <f t="shared" si="17"/>
        <v>0</v>
      </c>
      <c r="AZ19" s="40">
        <v>0</v>
      </c>
      <c r="BA19" s="53">
        <v>0</v>
      </c>
      <c r="BB19" s="50">
        <f t="shared" si="18"/>
        <v>0</v>
      </c>
      <c r="BC19" s="54">
        <v>0.08</v>
      </c>
      <c r="BD19" s="74">
        <f t="shared" si="8"/>
        <v>0.29600000000000004</v>
      </c>
      <c r="BE19" s="50">
        <f t="shared" si="19"/>
        <v>0.48100000000000009</v>
      </c>
      <c r="BF19" s="74">
        <f t="shared" si="9"/>
        <v>2.3628933333333331</v>
      </c>
      <c r="BG19" s="76">
        <f t="shared" si="10"/>
        <v>0.36138018018018025</v>
      </c>
      <c r="BH19" s="70">
        <v>3.7</v>
      </c>
      <c r="BI19" s="57"/>
      <c r="BJ19" s="76" t="str">
        <f t="shared" si="20"/>
        <v/>
      </c>
      <c r="BK19" s="57"/>
      <c r="BL19" s="83">
        <v>3000</v>
      </c>
      <c r="BM19" s="50">
        <f t="shared" si="21"/>
        <v>7088.6799999999994</v>
      </c>
      <c r="BN19" s="74">
        <f t="shared" si="22"/>
        <v>11100</v>
      </c>
      <c r="BO19" s="74">
        <f t="shared" si="23"/>
        <v>0</v>
      </c>
      <c r="BP19" s="59">
        <v>11.57</v>
      </c>
      <c r="BQ19" s="77"/>
    </row>
    <row r="20" spans="1:69" s="78" customFormat="1" ht="92.45" customHeight="1" x14ac:dyDescent="0.25">
      <c r="A20" s="72">
        <v>19</v>
      </c>
      <c r="B20" s="38"/>
      <c r="C20" s="38"/>
      <c r="D20" s="38" t="s">
        <v>119</v>
      </c>
      <c r="E20" s="35" t="s">
        <v>120</v>
      </c>
      <c r="F20" s="35" t="s">
        <v>71</v>
      </c>
      <c r="G20" s="42" t="s">
        <v>146</v>
      </c>
      <c r="H20" s="43" t="s">
        <v>73</v>
      </c>
      <c r="I20" s="43" t="s">
        <v>73</v>
      </c>
      <c r="J20" s="43" t="s">
        <v>74</v>
      </c>
      <c r="K20" s="43" t="s">
        <v>74</v>
      </c>
      <c r="L20" s="43" t="s">
        <v>113</v>
      </c>
      <c r="M20" s="79" t="s">
        <v>148</v>
      </c>
      <c r="N20" s="38"/>
      <c r="O20" s="38"/>
      <c r="P20" s="39" t="s">
        <v>149</v>
      </c>
      <c r="Q20" s="38"/>
      <c r="R20" s="35" t="s">
        <v>78</v>
      </c>
      <c r="S20" s="57"/>
      <c r="T20" s="81">
        <v>1.42</v>
      </c>
      <c r="U20" s="82" t="s">
        <v>79</v>
      </c>
      <c r="V20" s="42" t="s">
        <v>80</v>
      </c>
      <c r="W20" s="43">
        <v>42</v>
      </c>
      <c r="X20" s="43">
        <f t="shared" si="28"/>
        <v>38</v>
      </c>
      <c r="Y20" s="44">
        <f t="shared" si="29"/>
        <v>29</v>
      </c>
      <c r="Z20" s="43">
        <v>42</v>
      </c>
      <c r="AA20" s="43">
        <f t="shared" si="30"/>
        <v>38</v>
      </c>
      <c r="AB20" s="44">
        <f t="shared" si="31"/>
        <v>29</v>
      </c>
      <c r="AC20" s="45">
        <v>8</v>
      </c>
      <c r="AD20" s="43">
        <v>12</v>
      </c>
      <c r="AE20" s="73">
        <f t="shared" si="11"/>
        <v>4.6283999999999999E-2</v>
      </c>
      <c r="AF20" s="47">
        <v>63</v>
      </c>
      <c r="AG20" s="48">
        <f t="shared" si="12"/>
        <v>16333.93829401089</v>
      </c>
      <c r="AH20" s="47">
        <v>3300</v>
      </c>
      <c r="AI20" s="74">
        <f t="shared" si="13"/>
        <v>0.20203333333333331</v>
      </c>
      <c r="AJ20" s="51" t="s">
        <v>81</v>
      </c>
      <c r="AK20" s="52">
        <f t="shared" si="4"/>
        <v>0.183</v>
      </c>
      <c r="AL20" s="74">
        <f t="shared" si="5"/>
        <v>0.25985999999999998</v>
      </c>
      <c r="AM20" s="74">
        <f t="shared" si="14"/>
        <v>1.8818933333333332</v>
      </c>
      <c r="AN20" s="53">
        <v>0</v>
      </c>
      <c r="AO20" s="74">
        <f t="shared" si="6"/>
        <v>0</v>
      </c>
      <c r="AP20" s="54">
        <v>0.05</v>
      </c>
      <c r="AQ20" s="50">
        <f t="shared" si="15"/>
        <v>0.18500000000000003</v>
      </c>
      <c r="AR20" s="53">
        <v>0</v>
      </c>
      <c r="AS20" s="50">
        <f t="shared" si="16"/>
        <v>0</v>
      </c>
      <c r="AT20" s="40" t="s">
        <v>82</v>
      </c>
      <c r="AU20" s="53">
        <v>0</v>
      </c>
      <c r="AV20" s="74">
        <f t="shared" si="7"/>
        <v>0</v>
      </c>
      <c r="AW20" s="40">
        <v>0</v>
      </c>
      <c r="AX20" s="53">
        <v>0</v>
      </c>
      <c r="AY20" s="50">
        <f t="shared" si="17"/>
        <v>0</v>
      </c>
      <c r="AZ20" s="40">
        <v>0</v>
      </c>
      <c r="BA20" s="53">
        <v>0</v>
      </c>
      <c r="BB20" s="50">
        <f t="shared" si="18"/>
        <v>0</v>
      </c>
      <c r="BC20" s="54">
        <v>0.08</v>
      </c>
      <c r="BD20" s="74">
        <f t="shared" si="8"/>
        <v>0.29600000000000004</v>
      </c>
      <c r="BE20" s="50">
        <f t="shared" si="19"/>
        <v>0.48100000000000009</v>
      </c>
      <c r="BF20" s="74">
        <f t="shared" si="9"/>
        <v>2.3628933333333331</v>
      </c>
      <c r="BG20" s="76">
        <f t="shared" si="10"/>
        <v>0.36138018018018025</v>
      </c>
      <c r="BH20" s="70">
        <v>3.7</v>
      </c>
      <c r="BI20" s="57"/>
      <c r="BJ20" s="76" t="str">
        <f t="shared" si="20"/>
        <v/>
      </c>
      <c r="BK20" s="57"/>
      <c r="BL20" s="83">
        <v>3000</v>
      </c>
      <c r="BM20" s="50">
        <f t="shared" si="21"/>
        <v>7088.6799999999994</v>
      </c>
      <c r="BN20" s="74">
        <f t="shared" si="22"/>
        <v>11100</v>
      </c>
      <c r="BO20" s="74">
        <f t="shared" si="23"/>
        <v>0</v>
      </c>
      <c r="BP20" s="59">
        <v>11.57</v>
      </c>
      <c r="BQ20" s="77"/>
    </row>
    <row r="21" spans="1:69" s="78" customFormat="1" ht="92.45" customHeight="1" thickBot="1" x14ac:dyDescent="0.3">
      <c r="A21" s="85">
        <v>20</v>
      </c>
      <c r="B21" s="86"/>
      <c r="C21" s="86"/>
      <c r="D21" s="86" t="s">
        <v>119</v>
      </c>
      <c r="E21" s="87" t="s">
        <v>120</v>
      </c>
      <c r="F21" s="87" t="s">
        <v>71</v>
      </c>
      <c r="G21" s="88" t="s">
        <v>146</v>
      </c>
      <c r="H21" s="89" t="s">
        <v>73</v>
      </c>
      <c r="I21" s="89" t="s">
        <v>83</v>
      </c>
      <c r="J21" s="89" t="s">
        <v>126</v>
      </c>
      <c r="K21" s="89" t="s">
        <v>74</v>
      </c>
      <c r="L21" s="89" t="s">
        <v>113</v>
      </c>
      <c r="M21" s="90" t="s">
        <v>130</v>
      </c>
      <c r="N21" s="86"/>
      <c r="O21" s="86"/>
      <c r="P21" s="39" t="s">
        <v>150</v>
      </c>
      <c r="Q21" s="86"/>
      <c r="R21" s="87" t="s">
        <v>78</v>
      </c>
      <c r="S21" s="91"/>
      <c r="T21" s="92">
        <v>1.42</v>
      </c>
      <c r="U21" s="93" t="s">
        <v>79</v>
      </c>
      <c r="V21" s="88" t="s">
        <v>80</v>
      </c>
      <c r="W21" s="89">
        <v>42</v>
      </c>
      <c r="X21" s="89">
        <f t="shared" si="28"/>
        <v>38</v>
      </c>
      <c r="Y21" s="94">
        <f t="shared" si="29"/>
        <v>29</v>
      </c>
      <c r="Z21" s="89">
        <v>42</v>
      </c>
      <c r="AA21" s="89">
        <f t="shared" si="30"/>
        <v>38</v>
      </c>
      <c r="AB21" s="94">
        <f t="shared" si="31"/>
        <v>29</v>
      </c>
      <c r="AC21" s="45">
        <v>8</v>
      </c>
      <c r="AD21" s="89">
        <v>12</v>
      </c>
      <c r="AE21" s="95">
        <f t="shared" si="11"/>
        <v>4.6283999999999999E-2</v>
      </c>
      <c r="AF21" s="96">
        <v>63</v>
      </c>
      <c r="AG21" s="97">
        <f t="shared" si="12"/>
        <v>16333.93829401089</v>
      </c>
      <c r="AH21" s="96">
        <v>3300</v>
      </c>
      <c r="AI21" s="98">
        <f t="shared" si="13"/>
        <v>0.20203333333333331</v>
      </c>
      <c r="AJ21" s="99" t="s">
        <v>81</v>
      </c>
      <c r="AK21" s="100">
        <f t="shared" si="4"/>
        <v>0.183</v>
      </c>
      <c r="AL21" s="98">
        <f t="shared" si="5"/>
        <v>0.25985999999999998</v>
      </c>
      <c r="AM21" s="98">
        <f t="shared" si="14"/>
        <v>1.8818933333333332</v>
      </c>
      <c r="AN21" s="101">
        <v>0</v>
      </c>
      <c r="AO21" s="98">
        <f t="shared" si="6"/>
        <v>0</v>
      </c>
      <c r="AP21" s="102">
        <v>0.05</v>
      </c>
      <c r="AQ21" s="103">
        <f t="shared" si="15"/>
        <v>0.18500000000000003</v>
      </c>
      <c r="AR21" s="104">
        <v>0</v>
      </c>
      <c r="AS21" s="103">
        <f t="shared" si="16"/>
        <v>0</v>
      </c>
      <c r="AT21" s="105" t="s">
        <v>82</v>
      </c>
      <c r="AU21" s="104">
        <v>0</v>
      </c>
      <c r="AV21" s="98">
        <f t="shared" si="7"/>
        <v>0</v>
      </c>
      <c r="AW21" s="40">
        <v>0</v>
      </c>
      <c r="AX21" s="104">
        <v>0</v>
      </c>
      <c r="AY21" s="103">
        <f t="shared" si="17"/>
        <v>0</v>
      </c>
      <c r="AZ21" s="40">
        <v>0</v>
      </c>
      <c r="BA21" s="104">
        <v>0</v>
      </c>
      <c r="BB21" s="103">
        <f t="shared" si="18"/>
        <v>0</v>
      </c>
      <c r="BC21" s="102">
        <v>0.08</v>
      </c>
      <c r="BD21" s="98">
        <f t="shared" si="8"/>
        <v>0.29600000000000004</v>
      </c>
      <c r="BE21" s="103">
        <f t="shared" si="19"/>
        <v>0.48100000000000009</v>
      </c>
      <c r="BF21" s="98">
        <f t="shared" si="9"/>
        <v>2.3628933333333331</v>
      </c>
      <c r="BG21" s="106">
        <f t="shared" si="10"/>
        <v>0.36138018018018025</v>
      </c>
      <c r="BH21" s="107">
        <v>3.7</v>
      </c>
      <c r="BI21" s="91"/>
      <c r="BJ21" s="106" t="str">
        <f t="shared" si="20"/>
        <v/>
      </c>
      <c r="BK21" s="91"/>
      <c r="BL21" s="108">
        <v>3000</v>
      </c>
      <c r="BM21" s="103">
        <f t="shared" si="21"/>
        <v>7088.6799999999994</v>
      </c>
      <c r="BN21" s="98">
        <f t="shared" si="22"/>
        <v>11100</v>
      </c>
      <c r="BO21" s="98">
        <f t="shared" si="23"/>
        <v>0</v>
      </c>
      <c r="BP21" s="59">
        <v>11.57</v>
      </c>
      <c r="BQ21" s="109"/>
    </row>
  </sheetData>
  <sheetProtection insertRows="0" deleteRows="0" sort="0"/>
  <protectedRanges>
    <protectedRange sqref="BJ2:BJ5 BC2:BG3 AG2:AG21 A2:N3 L22:N215 U4:V6 AI2:AI21 BC22:BH215 BI6:BJ21 A22:J215 A4:G21 N4:N21 P22:AO215 V10:V21 AE2:AE21 AL2:AO21 BD4:BG21 Q2:V3 Q4:S6 Q7:V9 Q10:S21 AT2:AV215 BP2:BP21" name="Range1"/>
    <protectedRange sqref="AC2:AC21" name="Range1_2"/>
    <protectedRange sqref="AH2:AH3" name="Range1_3"/>
    <protectedRange sqref="BI2:BI5" name="Range1_5"/>
    <protectedRange sqref="BL2:BL3" name="Range1_6"/>
    <protectedRange sqref="AP22:AS177 AQ2:AS21" name="Range1_1"/>
    <protectedRange sqref="AW2:BB177" name="Range1_7"/>
    <protectedRange sqref="K22:K218" name="Range1_1_1"/>
    <protectedRange sqref="O2:O213" name="Range1_8"/>
    <protectedRange sqref="BK2:BK213" name="Range1_9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[52]ValueSelect!#REF!</xm:f>
          </x14:formula1>
          <xm:sqref>F2:F21</xm:sqref>
        </x14:dataValidation>
        <x14:dataValidation type="list" allowBlank="1" showInputMessage="1" showErrorMessage="1">
          <x14:formula1>
            <xm:f>[52]ValueSelect!#REF!</xm:f>
          </x14:formula1>
          <xm:sqref>E2:E21</xm:sqref>
        </x14:dataValidation>
        <x14:dataValidation type="list" allowBlank="1" showInputMessage="1" showErrorMessage="1">
          <x14:formula1>
            <xm:f>[52]Data!#REF!</xm:f>
          </x14:formula1>
          <xm:sqref>U2:U21</xm:sqref>
        </x14:dataValidation>
        <x14:dataValidation type="list" allowBlank="1" showInputMessage="1" showErrorMessage="1">
          <x14:formula1>
            <xm:f>[52]ValueSelect!#REF!</xm:f>
          </x14:formula1>
          <xm:sqref>D2:D21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2026-06-08T01:34:27Z</dcterms:created>
  <dcterms:modified xsi:type="dcterms:W3CDTF">2026-06-08T01:39:03Z</dcterms:modified>
</cp:coreProperties>
</file>