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cat82">#REF!</definedName>
    <definedName name="A">#REF!</definedName>
    <definedName name="AD">'[1]other data'!$T$2:$T$5</definedName>
    <definedName name="AIM">#REF!</definedName>
    <definedName name="Artwork">#REF!</definedName>
    <definedName name="AssortedSKU_Range">[2]Mapping!$J$2:$J$3</definedName>
    <definedName name="ATTR">'[3]PT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'[1]other data'!$K$2:$K$48</definedName>
    <definedName name="brown">#REF!</definedName>
    <definedName name="BuyUnits_Range">[2]Mapping!$B$2:$B$55</definedName>
    <definedName name="ca_available_Range">[2]Mapping!$AB$2:$AB$5</definedName>
    <definedName name="ca_Compliant_Range">[2]Mapping!$BF$2:$BF$4</definedName>
    <definedName name="ca_CompliantReason_Range">[2]Mapping!$BH$2:$BH$13</definedName>
    <definedName name="ca_SisVendor_Range">[2]Mapping!$BD$2:$BD$3</definedName>
    <definedName name="ca_stuffedarticlesreg_Range">[2]Mapping!$AD$2:$AD$6</definedName>
    <definedName name="Case_Freight_Range">[2]Mapping!$F$2:$F$19</definedName>
    <definedName name="CATEGORY">[4]Sheet1!$DW$2:$DW$3</definedName>
    <definedName name="categoryfinal">'[5]Import Quote Sheet'!$A$90:$A$190</definedName>
    <definedName name="CH">'[3]COMMON ATTR'!$C$4:$C$249</definedName>
    <definedName name="chargeback">'[1]other data'!$B$2:$B$6</definedName>
    <definedName name="colour">#REF!</definedName>
    <definedName name="COLUMN">'[3]PT TABLE'!$A$2</definedName>
    <definedName name="Commitment">#REF!</definedName>
    <definedName name="CON">'[6]317-TOP'!#REF!</definedName>
    <definedName name="CONS">#REF!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[7]Mapping!$AR$2:$AR$84</definedName>
    <definedName name="dealPricing_Range">[2]Mapping!$AZ$2:$AZ$3</definedName>
    <definedName name="Decorative_Accessories">#REF!</definedName>
    <definedName name="Decorative_Pillows_Inserts_Covers">#REF!</definedName>
    <definedName name="Description1_Range">[2]Mapping!$AM$2:$AM$72</definedName>
    <definedName name="Description2_Range">[2]Mapping!$AN$2:$AN$84</definedName>
    <definedName name="DesignStrat">[8]Info!$F$3:$F$5</definedName>
    <definedName name="diffgrp">'[1]diff group head'!$A$2:$A$47</definedName>
    <definedName name="DIFFS">'[1]other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[9]Costs!$J$11</definedName>
    <definedName name="Feature1_Range">[2]Mapping!$AG$2:$AG$25</definedName>
    <definedName name="Feature10_Range">[10]Mapping!$AP$2:$AP$17</definedName>
    <definedName name="Feature2_Range">[2]Mapping!$AH$2:$AH$17</definedName>
    <definedName name="Feature3_Range">[2]Mapping!$AI$2:$AI$21</definedName>
    <definedName name="Feature4_Range">[2]Mapping!$AJ$2:$AJ$9</definedName>
    <definedName name="Feature5_Range">[2]Mapping!$AK$2:$AK$5</definedName>
    <definedName name="Feature6_Range">[2]Mapping!$AL$2:$AL$20</definedName>
    <definedName name="Feature7_Range">[10]Mapping!$AM$2:$AM$21</definedName>
    <definedName name="Feature8_Range">[10]Mapping!$AN$2:$AN$9</definedName>
    <definedName name="Feature9_Range">[10]Mapping!$AO$2:$AO$5</definedName>
    <definedName name="feed">#REF!</definedName>
    <definedName name="FIFRACompliance_Range">[2]Mapping!$L$2:$L$10</definedName>
    <definedName name="FIFRAExemption_Range">[2]Mapping!$N$2:$N$3</definedName>
    <definedName name="finalports">'[5]Import Quote Sheet'!$B$90:$B$123</definedName>
    <definedName name="foam">[4]Sheet1!$EC$2:$EC$3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_ulreq_Range">[11]Mapping!$X$2:$X$5</definedName>
    <definedName name="Gold1">#REF!</definedName>
    <definedName name="h">#REF!</definedName>
    <definedName name="HANGER">[1]hangers!$B$3:$B$42</definedName>
    <definedName name="hanger2">[1]hangers!$G$3:$G$42</definedName>
    <definedName name="HBC">'[12]Spec Sheet'!#REF!</definedName>
    <definedName name="help">#REF!</definedName>
    <definedName name="here">#REF!</definedName>
    <definedName name="Home_Décor">#REF!</definedName>
    <definedName name="Home_Décor.">#REF!</definedName>
    <definedName name="i">'[13] Projected 2006 VS. 2005'!#REF!</definedName>
    <definedName name="IAN">'[14]FLASH WK 23'!$F$1:$AJ$65536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icensedProduct_Range">[2]Mapping!$AF$2:$AF$3</definedName>
    <definedName name="Lighting_or_Candleholders">#REF!</definedName>
    <definedName name="lnk">[15]Sheet1!$A$2</definedName>
    <definedName name="loctype">'[1]other data'!$BN$2:$BN$6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[16]Sheet1!$A$1:$C$65536</definedName>
    <definedName name="one">#REF!</definedName>
    <definedName name="ORDERTYPE">'[1]other data'!$AN$2:$AN$6</definedName>
    <definedName name="OTB">'[1]other data'!$R$2:$R$14</definedName>
    <definedName name="Outdoor">#REF!</definedName>
    <definedName name="PACK">[4]Sheet1!$EE$2:$EE$3</definedName>
    <definedName name="Pet_Care">#REF!</definedName>
    <definedName name="Pillow_Shams">#REF!</definedName>
    <definedName name="Pillowcases">#REF!</definedName>
    <definedName name="PkgFormat">[8]Info!$E$2:$E$49</definedName>
    <definedName name="PL">'[17]UNIQUE ATTR 2'!#REF!</definedName>
    <definedName name="po_type">'[1]other data'!$AU$2:$AU$11</definedName>
    <definedName name="PORT_IFF">[18]a!$A$10:$B$35</definedName>
    <definedName name="POtype">#REF!</definedName>
    <definedName name="Preticketed_Range">[2]Mapping!$H$2:$H$3</definedName>
    <definedName name="_xlnm.Print_Area">#REF!</definedName>
    <definedName name="PRINT_AREA_MI">#REF!</definedName>
    <definedName name="Prints">#REF!</definedName>
    <definedName name="PT">'[3]PT TABLE'!$A$4:$A$42</definedName>
    <definedName name="PW">'[17]UNIQUE ATTR 2'!#REF!</definedName>
    <definedName name="QSFOB">[19]Q1!$C$38</definedName>
    <definedName name="Quilts">#REF!</definedName>
    <definedName name="retailAK_O_YN_Range">[2]Mapping!$AR$2:$AR$3</definedName>
    <definedName name="retailCA_O_YN_Range">[2]Mapping!$AV$2:$AV$3</definedName>
    <definedName name="retailHA_O_YN_Range">[2]Mapping!$AX$2:$AX$3</definedName>
    <definedName name="retailPR_O_YN_Range">[2]Mapping!$AT$2:$AT$3</definedName>
    <definedName name="retailPR_o_YN_Rangee">[11]Mapping!$AL$2:$AL$3</definedName>
    <definedName name="retailUS_O_YN_Range">[2]Mapping!$AP$2:$AP$3</definedName>
    <definedName name="RN">'[3]RN_Item Disposition'!$A$12:$A$81</definedName>
    <definedName name="ROW">'[3]PT TABLE'!$A$1</definedName>
    <definedName name="runnum">'[1]other data'!$BI$2:$BI$18</definedName>
    <definedName name="sbm">#REF!</definedName>
    <definedName name="scalenum">'[1]other data'!$BG$2:$BG$18</definedName>
    <definedName name="Seasonal">#REF!</definedName>
    <definedName name="SellUnits_Range">[2]Mapping!$D$2:$D$53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UB">#REF!</definedName>
    <definedName name="subcat">#REF!</definedName>
    <definedName name="suggestedMessage_Range">[2]Mapping!$BB$2:$BB$3</definedName>
    <definedName name="SUPPLIER">'[1]vendor info'!$A$4:$A$400</definedName>
    <definedName name="suzi">[20]Sheet3!$A:$IV</definedName>
    <definedName name="suzie">#REF!</definedName>
    <definedName name="t">#REF!</definedName>
    <definedName name="TBJ">'[1]other data'!$AK$2:$AK$10</definedName>
    <definedName name="TERMS">'[1]other data'!$P$2:$P$7</definedName>
    <definedName name="three">[20]Sheet3!$A:$IV</definedName>
    <definedName name="TICKET">[1]tickets!$B$3:$B$27</definedName>
    <definedName name="ticket2">[1]tickets!$G$3:$G$27</definedName>
    <definedName name="TOTAL">#REF!</definedName>
    <definedName name="totals">#REF!</definedName>
    <definedName name="Towels_Bath_Sheets">#REF!</definedName>
    <definedName name="toys">#REF!</definedName>
    <definedName name="two">[20]Sheet2!$A:$IV</definedName>
    <definedName name="UDA3A">'[1]other data'!$AY$2:$AY$4</definedName>
    <definedName name="UDA3B">'[1]other data'!$AZ$2:$AZ$6</definedName>
    <definedName name="UNIT">[4]Sheet1!$EF$2:$EF$3</definedName>
    <definedName name="upc">#REF!</definedName>
    <definedName name="UPC1A">'[1]other data'!$BD$2:$BD$5</definedName>
    <definedName name="UPC2A">'[1]other data'!$BF$2:$BF$5</definedName>
    <definedName name="WAREHOUSE">'[1]other data'!$BL$2:$BL$24</definedName>
    <definedName name="WD">'[17]UNIQUE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y">#REF!</definedName>
    <definedName name="YN">'[21]Page 1 Sales and Forecast'!$AA$2:$AA$3</definedName>
    <definedName name="YNE">'[1]other data'!$BB$2:$BB$5</definedName>
    <definedName name="YNES">'[1]other data'!$BR$2:$BR$6</definedName>
    <definedName name="z">#REF!</definedName>
    <definedName name="先说说">[22]Mapping!$D$2:$D$53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" i="5" l="1"/>
  <c r="BA2" i="5" l="1"/>
  <c r="AR2" i="5"/>
  <c r="AX2" i="5"/>
  <c r="AP2" i="5"/>
  <c r="BH2" i="5"/>
  <c r="AK2" i="5"/>
  <c r="BL2" i="5"/>
  <c r="AU2" i="5"/>
  <c r="BN2" i="5" l="1"/>
  <c r="AN2" i="5"/>
  <c r="BB2" i="5" s="1"/>
  <c r="BC2" i="5" s="1"/>
  <c r="AD2" i="5"/>
  <c r="AF2" i="5" s="1"/>
  <c r="AH2" i="5" s="1"/>
  <c r="AL2" i="5" s="1"/>
  <c r="BF2" i="5" l="1"/>
  <c r="BI2" i="5" s="1"/>
  <c r="BD2" i="5" l="1"/>
  <c r="BM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<sst xmlns="http://schemas.openxmlformats.org/spreadsheetml/2006/main" count="84" uniqueCount="84">
  <si>
    <t>Brand</t>
  </si>
  <si>
    <t>Package Type</t>
  </si>
  <si>
    <t>Licensor</t>
  </si>
  <si>
    <t>China</t>
  </si>
  <si>
    <t>Rolled</t>
  </si>
  <si>
    <t>TBD</t>
  </si>
  <si>
    <t>Yantian,China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</si>
  <si>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</si>
  <si>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</si>
  <si>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</si>
  <si>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</si>
  <si>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</si>
  <si>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</si>
  <si>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</si>
  <si>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</si>
  <si>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</si>
  <si>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</si>
  <si>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</si>
  <si>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</si>
  <si>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</si>
  <si>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</si>
  <si>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</si>
  <si>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</si>
  <si>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</si>
  <si>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</si>
  <si>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</si>
  <si>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</si>
  <si>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</si>
  <si>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</si>
  <si>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</si>
  <si>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</si>
  <si>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</si>
  <si>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</si>
  <si>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</si>
  <si>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</si>
  <si>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</si>
  <si>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</si>
  <si>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</si>
  <si>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</si>
  <si>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</si>
  <si>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</si>
  <si>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</si>
  <si>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</si>
  <si>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</si>
  <si>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</si>
  <si>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</si>
  <si>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</si>
  <si>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</si>
  <si>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</si>
  <si>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</si>
  <si>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</si>
  <si>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</si>
  <si>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</si>
  <si>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</si>
  <si>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</si>
  <si>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</si>
  <si>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</si>
  <si>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</si>
  <si>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</si>
  <si>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</si>
  <si>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</si>
  <si>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</si>
  <si>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</si>
  <si>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</si>
  <si>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</si>
  <si>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</si>
  <si>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</si>
  <si>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</si>
  <si>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</si>
  <si>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</si>
  <si>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</si>
  <si>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</si>
  <si>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</si>
  <si>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</si>
  <si>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TBD</t>
    <phoneticPr fontId="11" type="noConversion"/>
  </si>
  <si>
    <t>Bath Rug</t>
    <phoneticPr fontId="11" type="noConversion"/>
  </si>
  <si>
    <t>rubber mat</t>
    <phoneticPr fontId="11" type="noConversion"/>
  </si>
  <si>
    <t>rubber</t>
    <phoneticPr fontId="11" type="noConversion"/>
  </si>
  <si>
    <r>
      <t xml:space="preserve">Rubber ,weight 1150g  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fd specification weight : 1060g/pc , store samples weight : 1250g/pc , factory advice weight : 1150g/pc)</t>
    </r>
  </si>
  <si>
    <t>17.7x36"</t>
    <phoneticPr fontId="11" type="noConversion"/>
  </si>
  <si>
    <t>4016.91.0000</t>
    <phoneticPr fontId="11" type="noConversion"/>
  </si>
  <si>
    <r>
      <t>each pc rolled with paper Belly band, Shrink wrap. 6 pcs/ tray  4trays per carton.</t>
    </r>
    <r>
      <rPr>
        <sz val="11"/>
        <rFont val="宋体"/>
        <family val="3"/>
        <charset val="134"/>
      </rPr>
      <t>单件卷装后</t>
    </r>
    <r>
      <rPr>
        <sz val="11"/>
        <rFont val="Calibri"/>
        <family val="2"/>
      </rPr>
      <t>20x28cm 150gsm</t>
    </r>
    <r>
      <rPr>
        <sz val="11"/>
        <rFont val="宋体"/>
        <family val="3"/>
        <charset val="134"/>
      </rPr>
      <t>纸质彩印腰封，圆贴固定</t>
    </r>
    <r>
      <rPr>
        <sz val="11"/>
        <rFont val="Calibri"/>
        <family val="2"/>
      </rPr>
      <t>.</t>
    </r>
    <r>
      <rPr>
        <sz val="11"/>
        <rFont val="宋体"/>
        <family val="3"/>
        <charset val="134"/>
      </rPr>
      <t>热收缩包装，</t>
    </r>
    <r>
      <rPr>
        <sz val="11"/>
        <rFont val="Calibri"/>
        <family val="2"/>
      </rPr>
      <t>24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箱</t>
    </r>
    <phoneticPr fontId="11" type="noConversion"/>
  </si>
  <si>
    <t>RUBBER TUB MAT LG 17.7X36</t>
    <phoneticPr fontId="11" type="noConversion"/>
  </si>
  <si>
    <t>FD72-590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</si>
</sst>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  <numFmt numFmtId="193" formatCode="_ \¥* #,##0.00_ ;_ \¥* \-#,##0.00_ ;_ \¥* &quot;-&quot;??_ ;_ @_ 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A7D00"/>
      <name val="等线"/>
      <family val="3"/>
      <charset val="134"/>
      <scheme val="minor"/>
    </font>
    <font>
      <sz val="11"/>
      <color theme="1"/>
      <name val="新細明體"/>
      <charset val="136"/>
    </font>
    <font>
      <sz val="11"/>
      <color rgb="FF3F3F76"/>
      <name val="等线"/>
      <family val="3"/>
      <charset val="134"/>
      <scheme val="minor"/>
    </font>
    <font>
      <u/>
      <sz val="12"/>
      <color theme="10"/>
      <name val="宋体"/>
      <family val="3"/>
      <charset val="134"/>
    </font>
    <font>
      <sz val="10"/>
      <color rgb="FF000000"/>
      <name val="Arial"/>
      <family val="2"/>
    </font>
    <font>
      <sz val="11"/>
      <name val="宋体"/>
      <family val="3"/>
      <charset val="134"/>
    </font>
    <font>
      <sz val="9"/>
      <name val="Calibri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9" borderId="3" applyNumberFormat="0" applyAlignment="0" applyProtection="0"/>
    <xf numFmtId="0" fontId="4" fillId="0" borderId="0"/>
    <xf numFmtId="17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0" fontId="14" fillId="10" borderId="3" applyNumberFormat="0" applyAlignment="0" applyProtection="0"/>
    <xf numFmtId="0" fontId="8" fillId="0" borderId="0"/>
    <xf numFmtId="179" fontId="8" fillId="0" borderId="0"/>
    <xf numFmtId="9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>
      <alignment vertical="center"/>
    </xf>
    <xf numFmtId="179" fontId="4" fillId="0" borderId="0"/>
    <xf numFmtId="177" fontId="9" fillId="0" borderId="0" applyFont="0" applyFill="0" applyBorder="0" applyAlignment="0" applyProtection="0"/>
    <xf numFmtId="179" fontId="16" fillId="11" borderId="0">
      <alignment horizontal="center" vertical="center"/>
    </xf>
    <xf numFmtId="179" fontId="9" fillId="0" borderId="0">
      <alignment vertical="center"/>
    </xf>
    <xf numFmtId="179" fontId="10" fillId="0" borderId="0">
      <alignment vertical="center"/>
    </xf>
    <xf numFmtId="179" fontId="4" fillId="0" borderId="0"/>
    <xf numFmtId="43" fontId="10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49" fontId="0" fillId="0" borderId="1" xfId="0" applyNumberFormat="1" applyBorder="1"/>
    <xf numFmtId="184" fontId="0" fillId="0" borderId="2" xfId="0" applyNumberForma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" fontId="0" fillId="0" borderId="1" xfId="0" applyNumberFormat="1" applyBorder="1"/>
    <xf numFmtId="188" fontId="2" fillId="0" borderId="1" xfId="0" applyNumberFormat="1" applyFont="1" applyBorder="1" applyAlignment="1">
      <alignment horizontal="center" wrapText="1"/>
    </xf>
    <xf numFmtId="188" fontId="0" fillId="0" borderId="1" xfId="0" applyNumberFormat="1" applyBorder="1"/>
    <xf numFmtId="188" fontId="0" fillId="0" borderId="0" xfId="0" applyNumberFormat="1" applyAlignment="1">
      <alignment wrapText="1"/>
    </xf>
    <xf numFmtId="189" fontId="7" fillId="0" borderId="1" xfId="1" applyNumberFormat="1" applyFont="1" applyBorder="1" applyAlignment="1">
      <alignment wrapText="1"/>
    </xf>
    <xf numFmtId="189" fontId="0" fillId="2" borderId="1" xfId="0" applyNumberFormat="1" applyFill="1" applyBorder="1"/>
    <xf numFmtId="189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0" fontId="4" fillId="6" borderId="1" xfId="0" applyFont="1" applyFill="1" applyBorder="1" applyAlignment="1">
      <alignment wrapText="1"/>
    </xf>
  </cellXfs>
  <cellStyles count="35">
    <cellStyle name="Calculation 2 2" xfId="16"/>
    <cellStyle name="Comma 5" xfId="6"/>
    <cellStyle name="Comma 5 2 2" xfId="18"/>
    <cellStyle name="Currency 14 3" xfId="14"/>
    <cellStyle name="Currency 15" xfId="8"/>
    <cellStyle name="Currency 15 2" xfId="19"/>
    <cellStyle name="Input 2 2" xfId="21"/>
    <cellStyle name="Normal 2" xfId="4"/>
    <cellStyle name="Normal 2 18 2" xfId="1"/>
    <cellStyle name="Normal 2 2" xfId="23"/>
    <cellStyle name="Normal 2 2 15" xfId="20"/>
    <cellStyle name="Normal 2 31" xfId="10"/>
    <cellStyle name="Normal 39 4" xfId="13"/>
    <cellStyle name="Normal 65" xfId="9"/>
    <cellStyle name="Normal 67" xfId="11"/>
    <cellStyle name="Percent 12 3" xfId="15"/>
    <cellStyle name="Percent 2" xfId="5"/>
    <cellStyle name="S4" xfId="30"/>
    <cellStyle name="Style 1" xfId="3"/>
    <cellStyle name="Style 1 2" xfId="7"/>
    <cellStyle name="Style 1 3" xfId="28"/>
    <cellStyle name="百分比 3" xfId="24"/>
    <cellStyle name="常规" xfId="0" builtinId="0"/>
    <cellStyle name="常规 2" xfId="27"/>
    <cellStyle name="常规 7" xfId="31"/>
    <cellStyle name="常规 9" xfId="22"/>
    <cellStyle name="常规 9 2" xfId="32"/>
    <cellStyle name="超链接 2" xfId="26"/>
    <cellStyle name="货币 4" xfId="25"/>
    <cellStyle name="千位分隔 2" xfId="29"/>
    <cellStyle name="千位分隔 3" xfId="34"/>
    <cellStyle name="样式 1 2" xfId="2"/>
    <cellStyle name="样式 1 2 2" xfId="33"/>
    <cellStyle name="样式 1 5" xfId="17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44899</xdr:colOff>
      <xdr:row>1</xdr:row>
      <xdr:rowOff>218080</xdr:rowOff>
    </xdr:from>
    <xdr:to>
      <xdr:col>2</xdr:col>
      <xdr:colOff>3399</xdr:colOff>
      <xdr:row>1</xdr:row>
      <xdr:rowOff>980662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4EBB54B6-526B-2A1F-453D-9B1E5B595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6869" y="1821615"/>
          <a:ext cx="1603535" cy="7625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38790\BBB%20ANATOLE%20SET-UP%20ROBERT%20ALLEN%20FINAL%204.29.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F6B6F2\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uskihfil4\PUBLIC\Merchandising\Merchant_Analytics\Attributes\Sears%20Soft%20Home%20Attributes\TEMPLATES\TEMPLATE_BATH_Sea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C8BD6B\BBB_BTC_Cozy%20soft_Item%20Set%20Up_20111222_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Msfs05\data1\Documents%20and%20Settings\tm50891\Local%20Settings\Temporary%20Internet%20Files\OLK106\Levolor%203%2025%2007%20Proforma%2030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C56442\Final%20External%20Quote%20Sheet%20-Micro%20Mink%20DA%20Throw%20solid%20back-1309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E0A58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Product%20development\2026.1%20NEW%20TUB%20MAT\192.168.20.8\&#28041;&#22806;&#32452;\Fall%2012%20development\D65%20Holiday\Line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7E5266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2"/>
  <sheetViews>
    <sheetView tabSelected="1" topLeftCell="K1" zoomScale="99" zoomScaleNormal="99" workbookViewId="0">
      <selection activeCell="AJ5" sqref="AJ5"/>
    </sheetView>
  </sheetViews>
  <sheetFormatPr defaultColWidth="9.140625" defaultRowHeight="15"/>
  <cols>
    <col min="1" max="1" width="10.140625" style="3" customWidth="1"/>
    <col min="2" max="2" width="24.42578125" style="2" customWidth="1"/>
    <col min="3" max="3" width="8.42578125" style="2" customWidth="1"/>
    <col min="4" max="4" width="7.85546875" style="2" customWidth="1"/>
    <col min="5" max="5" width="9.140625" style="2" customWidth="1"/>
    <col min="6" max="6" width="11.28515625" style="2" customWidth="1"/>
    <col min="7" max="7" width="9.140625" style="2" customWidth="1"/>
    <col min="8" max="8" width="11.28515625" style="2" customWidth="1"/>
    <col min="9" max="9" width="10.42578125" style="2" customWidth="1"/>
    <col min="10" max="10" width="30.5703125" style="2" bestFit="1" customWidth="1"/>
    <col min="11" max="11" width="8.42578125" style="53" customWidth="1"/>
    <col min="12" max="12" width="9.42578125" style="2" bestFit="1" customWidth="1"/>
    <col min="13" max="14" width="6.140625" style="2" customWidth="1"/>
    <col min="15" max="15" width="6.85546875" style="2" customWidth="1"/>
    <col min="16" max="17" width="8.85546875" style="2" customWidth="1"/>
    <col min="18" max="19" width="8.5703125" style="4" customWidth="1"/>
    <col min="20" max="20" width="9.42578125" style="2" customWidth="1"/>
    <col min="21" max="21" width="25.28515625" style="2" customWidth="1"/>
    <col min="22" max="22" width="8.140625" style="49" customWidth="1"/>
    <col min="23" max="23" width="8.7109375" style="49" customWidth="1"/>
    <col min="24" max="24" width="8.5703125" style="49" customWidth="1"/>
    <col min="25" max="25" width="8.140625" style="49" customWidth="1"/>
    <col min="26" max="26" width="8.7109375" style="49" customWidth="1"/>
    <col min="27" max="27" width="7.140625" style="49" customWidth="1"/>
    <col min="28" max="28" width="9" style="5" customWidth="1"/>
    <col min="29" max="29" width="6.28515625" style="6" customWidth="1"/>
    <col min="30" max="30" width="10" style="52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12.5703125" style="2" bestFit="1" customWidth="1"/>
    <col min="36" max="36" width="8.42578125" style="7" customWidth="1"/>
    <col min="37" max="37" width="9" style="4" customWidth="1"/>
    <col min="38" max="38" width="9.42578125" style="4" bestFit="1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1" width="11.140625" style="2" bestFit="1" customWidth="1"/>
    <col min="62" max="62" width="9.140625" style="2"/>
    <col min="63" max="63" width="9.140625" style="5"/>
    <col min="64" max="64" width="9.140625" style="2"/>
    <col min="65" max="65" width="11.85546875" style="4" customWidth="1"/>
    <col min="66" max="66" width="11.42578125" style="4" customWidth="1"/>
    <col min="67" max="16384" width="9.140625" style="2"/>
  </cols>
  <sheetData>
    <row r="1" spans="1:70" ht="68.099999999999994" customHeight="1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73</v>
      </c>
      <c r="L1" s="12" t="s">
        <v>15</v>
      </c>
      <c r="M1" s="12" t="s">
        <v>16</v>
      </c>
      <c r="N1" s="9" t="s">
        <v>17</v>
      </c>
      <c r="O1" s="9" t="s">
        <v>18</v>
      </c>
      <c r="P1" s="9" t="s">
        <v>19</v>
      </c>
      <c r="Q1" s="13" t="s">
        <v>20</v>
      </c>
      <c r="R1" s="44" t="s">
        <v>61</v>
      </c>
      <c r="S1" s="14" t="s">
        <v>62</v>
      </c>
      <c r="T1" s="15" t="s">
        <v>1</v>
      </c>
      <c r="U1" s="8" t="s">
        <v>39</v>
      </c>
      <c r="V1" s="47" t="s">
        <v>45</v>
      </c>
      <c r="W1" s="47" t="s">
        <v>46</v>
      </c>
      <c r="X1" s="47" t="s">
        <v>47</v>
      </c>
      <c r="Y1" s="47" t="s">
        <v>21</v>
      </c>
      <c r="Z1" s="47" t="s">
        <v>22</v>
      </c>
      <c r="AA1" s="47" t="s">
        <v>23</v>
      </c>
      <c r="AB1" s="16" t="s">
        <v>24</v>
      </c>
      <c r="AC1" s="17" t="s">
        <v>25</v>
      </c>
      <c r="AD1" s="50" t="s">
        <v>26</v>
      </c>
      <c r="AE1" s="36" t="s">
        <v>40</v>
      </c>
      <c r="AF1" s="18" t="s">
        <v>27</v>
      </c>
      <c r="AG1" s="8" t="s">
        <v>28</v>
      </c>
      <c r="AH1" s="19" t="s">
        <v>29</v>
      </c>
      <c r="AI1" s="8" t="s">
        <v>30</v>
      </c>
      <c r="AJ1" s="20" t="s">
        <v>31</v>
      </c>
      <c r="AK1" s="21" t="s">
        <v>32</v>
      </c>
      <c r="AL1" s="19" t="s">
        <v>33</v>
      </c>
      <c r="AM1" s="20" t="s">
        <v>64</v>
      </c>
      <c r="AN1" s="19" t="s">
        <v>65</v>
      </c>
      <c r="AO1" s="20" t="s">
        <v>66</v>
      </c>
      <c r="AP1" s="19" t="s">
        <v>67</v>
      </c>
      <c r="AQ1" s="20" t="s">
        <v>68</v>
      </c>
      <c r="AR1" s="19" t="s">
        <v>69</v>
      </c>
      <c r="AS1" s="22" t="s">
        <v>48</v>
      </c>
      <c r="AT1" s="20" t="s">
        <v>49</v>
      </c>
      <c r="AU1" s="19" t="s">
        <v>50</v>
      </c>
      <c r="AV1" s="22" t="s">
        <v>51</v>
      </c>
      <c r="AW1" s="20" t="s">
        <v>52</v>
      </c>
      <c r="AX1" s="19" t="s">
        <v>53</v>
      </c>
      <c r="AY1" s="22" t="s">
        <v>70</v>
      </c>
      <c r="AZ1" s="20" t="s">
        <v>71</v>
      </c>
      <c r="BA1" s="19" t="s">
        <v>72</v>
      </c>
      <c r="BB1" s="19" t="s">
        <v>34</v>
      </c>
      <c r="BC1" s="23" t="s">
        <v>54</v>
      </c>
      <c r="BD1" s="24" t="s">
        <v>60</v>
      </c>
      <c r="BE1" s="25" t="s">
        <v>55</v>
      </c>
      <c r="BF1" s="24" t="s">
        <v>56</v>
      </c>
      <c r="BG1" s="26" t="s">
        <v>35</v>
      </c>
      <c r="BH1" s="24" t="s">
        <v>36</v>
      </c>
      <c r="BI1" s="24" t="s">
        <v>63</v>
      </c>
      <c r="BJ1" s="8" t="s">
        <v>57</v>
      </c>
      <c r="BK1" s="16" t="s">
        <v>59</v>
      </c>
      <c r="BL1" s="19" t="s">
        <v>58</v>
      </c>
      <c r="BM1" s="19" t="s">
        <v>37</v>
      </c>
      <c r="BN1" s="19" t="s">
        <v>38</v>
      </c>
      <c r="BO1" s="37" t="s">
        <v>44</v>
      </c>
      <c r="BP1" s="39" t="s">
        <v>41</v>
      </c>
      <c r="BQ1" s="39" t="s">
        <v>42</v>
      </c>
      <c r="BR1" s="39" t="s">
        <v>43</v>
      </c>
    </row>
    <row r="2" spans="1:70" customFormat="1" ht="105">
      <c r="A2" s="27">
        <v>1</v>
      </c>
      <c r="B2" s="1"/>
      <c r="C2" s="1"/>
      <c r="D2" s="1"/>
      <c r="E2" s="1"/>
      <c r="F2" s="40" t="s">
        <v>75</v>
      </c>
      <c r="G2" s="40"/>
      <c r="H2" s="55" t="s">
        <v>82</v>
      </c>
      <c r="I2" s="40" t="s">
        <v>76</v>
      </c>
      <c r="J2" s="55" t="s">
        <v>78</v>
      </c>
      <c r="K2" s="54" t="s">
        <v>77</v>
      </c>
      <c r="L2" s="40" t="s">
        <v>79</v>
      </c>
      <c r="M2" s="40" t="s">
        <v>74</v>
      </c>
      <c r="N2" s="1"/>
      <c r="O2" s="56" t="s">
        <v>83</v>
      </c>
      <c r="P2" s="41"/>
      <c r="Q2" s="1">
        <v>24</v>
      </c>
      <c r="R2" s="42"/>
      <c r="S2" s="45">
        <v>1.95</v>
      </c>
      <c r="T2" s="1" t="s">
        <v>4</v>
      </c>
      <c r="U2" s="55" t="s">
        <v>81</v>
      </c>
      <c r="V2" s="48"/>
      <c r="W2" s="48"/>
      <c r="X2" s="48"/>
      <c r="Y2" s="48">
        <v>48</v>
      </c>
      <c r="Z2" s="48">
        <v>95.5</v>
      </c>
      <c r="AA2" s="48">
        <v>18</v>
      </c>
      <c r="AB2" s="32"/>
      <c r="AC2" s="46">
        <v>24</v>
      </c>
      <c r="AD2" s="51">
        <f>IF(Y2="","",Y2*Z2*AA2/1000000)</f>
        <v>8.3000000000000004E-2</v>
      </c>
      <c r="AE2" s="32">
        <v>63</v>
      </c>
      <c r="AF2" s="28">
        <f>IF(AC2="","",AE2/AD2*AC2)</f>
        <v>18217</v>
      </c>
      <c r="AG2" s="34">
        <v>3800</v>
      </c>
      <c r="AH2" s="29">
        <f>AG2/AF2</f>
        <v>0.21</v>
      </c>
      <c r="AI2" s="40" t="s">
        <v>80</v>
      </c>
      <c r="AJ2" s="35">
        <v>0.377</v>
      </c>
      <c r="AK2" s="29">
        <f>IF(ISERROR(BE2*AJ2),"",BE2*AJ2)</f>
        <v>0.79</v>
      </c>
      <c r="AL2" s="29">
        <f>IF(ISERROR(S2+AH2+AK2),"",S2+AH2+AK2)</f>
        <v>2.95</v>
      </c>
      <c r="AM2" s="30">
        <v>0</v>
      </c>
      <c r="AN2" s="29">
        <f t="shared" ref="AN2" si="0">IF(ISERROR(BE2*AM2),"",BE2*AM2)</f>
        <v>0</v>
      </c>
      <c r="AO2" s="30">
        <v>0</v>
      </c>
      <c r="AP2" s="29">
        <f>IF(ISERROR(BE2*AO2),"",BE2*AO2)</f>
        <v>0</v>
      </c>
      <c r="AQ2" s="30">
        <v>0</v>
      </c>
      <c r="AR2" s="29">
        <f>IF(ISERROR(BE2*AQ2),"",BE2*AQ2)</f>
        <v>0</v>
      </c>
      <c r="AS2" s="38"/>
      <c r="AT2" s="30">
        <v>0</v>
      </c>
      <c r="AU2" s="29">
        <f>IF(ISERROR(BE2*AT2),"",BE2*AT2)</f>
        <v>0</v>
      </c>
      <c r="AV2" s="38"/>
      <c r="AW2" s="30">
        <v>0.02</v>
      </c>
      <c r="AX2" s="29">
        <f>IF(ISERROR(BE2*AW2),"",BE2*AW2)</f>
        <v>0.04</v>
      </c>
      <c r="AY2" s="38"/>
      <c r="AZ2" s="30">
        <v>0</v>
      </c>
      <c r="BA2" s="29">
        <f>IF(ISERROR(BE2*AZ2),"",BE2*AZ2)</f>
        <v>0</v>
      </c>
      <c r="BB2" s="29">
        <f>IF(ISERROR(AN2++AP2+AR2+AU2+AX2+BA2),"",AN2++AP2+AR2+AU2+AX2+BA2)</f>
        <v>0.04</v>
      </c>
      <c r="BC2" s="29">
        <f>IF(ISERROR(S2+BB2),"",S2+BB2)</f>
        <v>1.99</v>
      </c>
      <c r="BD2" s="31">
        <f t="shared" ref="BD2" si="1">IF(ISERROR((BE2-BC2)/BE2),"",(BE2-BC2)/BE2)</f>
        <v>5.2400000000000002E-2</v>
      </c>
      <c r="BE2" s="38">
        <v>2.1</v>
      </c>
      <c r="BF2" s="29">
        <f>IF(ISERROR(AH2+AK2+BE2),"",AH2+AK2+BE2)</f>
        <v>3.1</v>
      </c>
      <c r="BG2" s="38">
        <v>7</v>
      </c>
      <c r="BH2" s="31">
        <f>IF(ISERROR((BG2-BE2)/BG2),"",(BG2-BE2)/BG2)</f>
        <v>0.7</v>
      </c>
      <c r="BI2" s="31">
        <f>IF(ISERROR((BG2-BF2)/BG2),"",(BG2-BF2)/BG2)</f>
        <v>0.55710000000000004</v>
      </c>
      <c r="BJ2" s="33"/>
      <c r="BK2" s="32">
        <f>4/16</f>
        <v>0.25</v>
      </c>
      <c r="BL2" s="43">
        <f>IF(ISERROR(BJ2*BK2),"",BJ2*BK2)</f>
        <v>0</v>
      </c>
      <c r="BM2" s="29">
        <f>IF(ISERROR(BC2*BL2),"",BC2*BL2)</f>
        <v>0</v>
      </c>
      <c r="BN2" s="29">
        <f>IF(ISERROR(BE2*BL2),"",BE2*BL2)</f>
        <v>0</v>
      </c>
      <c r="BO2" s="1"/>
      <c r="BP2" t="s">
        <v>6</v>
      </c>
      <c r="BQ2" t="s">
        <v>3</v>
      </c>
      <c r="BR2" t="s">
        <v>5</v>
      </c>
    </row>
  </sheetData>
  <sheetProtection insertRows="0" deleteRows="0" sort="0"/>
  <protectedRanges>
    <protectedRange sqref="AH2 A2:J206 AD2:AF2 BF2 P2:U2 L2:N2 L3:BF206 AK2:BD2 BH2:BI2" name="Range1"/>
    <protectedRange sqref="V2:AB2" name="Range1_2"/>
    <protectedRange sqref="AG2" name="Range1_3"/>
    <protectedRange sqref="AI2:AJ2" name="Range1_4"/>
    <protectedRange sqref="BG2" name="Range1_5"/>
    <protectedRange sqref="BJ2:BK2" name="Range1_6"/>
    <protectedRange sqref="K2:K247" name="Range1_1"/>
  </protectedRanges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T2</xm:sqref>
        </x14:dataValidation>
        <x14:dataValidation type="list" allowBlank="1" showInputMessage="1" showErrorMessage="1">
          <x14:formula1>
            <xm:f>#REF!</xm:f>
          </x14:formula1>
          <xm:sqref>BP2</xm:sqref>
        </x14:dataValidation>
        <x14:dataValidation type="list" allowBlank="1" showInputMessage="1" showErrorMessage="1">
          <x14:formula1>
            <xm:f>#REF!</xm:f>
          </x14:formula1>
          <xm:sqref>BQ2</xm:sqref>
        </x14:dataValidation>
        <x14:dataValidation type="list" allowBlank="1" showInputMessage="1" showErrorMessage="1">
          <x14:formula1>
            <xm:f>#REF!</xm:f>
          </x14:formula1>
          <xm:sqref>BR2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2026-06-18T08:29:12Z</dcterms:modified>
</cp:coreProperties>
</file>