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mc:AlternateContent xmlns:mc="http://schemas.openxmlformats.org/markup-compatibility/2006">
    <mc:Choice Requires="x15">
      <x15ac:absPath xmlns:x15ac="http://schemas.microsoft.com/office/spreadsheetml/2010/11/ac" url="C:\Users\zhangli\Desktop\"/>
    </mc:Choice>
  </mc:AlternateContent>
  <xr:revisionPtr revIDLastSave="0" documentId="8_{0CB858FE-A070-4831-A826-D4C7DFBD326B}" xr6:coauthVersionLast="47" xr6:coauthVersionMax="47" xr10:uidLastSave="{00000000-0000-0000-0000-000000000000}"/>
  <bookViews>
    <workbookView xWindow="-120" yWindow="-120" windowWidth="29040" windowHeight="15840" tabRatio="500" activeTab="1" xr2:uid="{00000000-000D-0000-FFFF-FFFF00000000}"/>
  </bookViews>
  <sheets>
    <sheet name="Commitment" sheetId="1" r:id="rId1"/>
    <sheet name="Item" sheetId="2" r:id="rId2"/>
    <sheet name="ValueSelect" sheetId="4" r:id="rId3"/>
    <sheet name="Data" sheetId="5" r:id="rId4"/>
    <sheet name="Cost" sheetId="7" r:id="rId5"/>
    <sheet name="Total Forecast " sheetId="8" r:id="rId6"/>
  </sheets>
  <externalReferences>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s>
  <definedNames>
    <definedName name="_xlnm._FilterDatabase" localSheetId="3" hidden="1">Data!$B$1:$U$14</definedName>
    <definedName name="_xlnm._FilterDatabase" localSheetId="2" hidden="1">ValueSelect!$D$1:$K$296</definedName>
    <definedName name="aac">#REF!</definedName>
    <definedName name="ACCESSORIES">'[3]x-Lists'!$AH$2:$AH$12</definedName>
    <definedName name="AD">'[4]other data'!$T$2:$T$5</definedName>
    <definedName name="ALLOCATION">'[3]x-Lists'!$Q$2</definedName>
    <definedName name="ARTIFICIALFLOWERSPLANTS">#REF!</definedName>
    <definedName name="ARTIFICIALFLOWERSPLANTSA1">[5]!Table1[[#All],[VALENCE]]</definedName>
    <definedName name="ARTIFICIALFLOWERSPLANTSAW2">#REF!</definedName>
    <definedName name="ARTIFICIALFLOWERSPLANTSSILHOUETTE">[5]!Table1[[#All],[QUILT]]</definedName>
    <definedName name="Artwork">#REF!</definedName>
    <definedName name="as">#REF!</definedName>
    <definedName name="AssortedSKU_Range">#N/A</definedName>
    <definedName name="Banner">'[6]Hardline Drop down'!$H$5:$H$9</definedName>
    <definedName name="BASKETSBOWLSVASES">#REF!</definedName>
    <definedName name="BASKETSBOWLSVASESA1">#REF!</definedName>
    <definedName name="BASKETSBOWLSVASESA2">#REF!</definedName>
    <definedName name="BASKETSBOWLSVASESSILHOUETTE">#REF!</definedName>
    <definedName name="BEDBATH">[5]!Table1[[#All],[BEDDING]]</definedName>
    <definedName name="BEDBATHSIZE">[5]!Table1[[#All],[FULL/QUEEN]]</definedName>
    <definedName name="BEDBATHTICKETTYPE">[5]!Table1[[#All],[SMALL GUM]]</definedName>
    <definedName name="BEDBATHTICKETYPE">[5]!Table1[[#All],[SMALL GUM]]</definedName>
    <definedName name="BIG_IDEAS">'[3]x-Lists'!$AU$2:$AU$17</definedName>
    <definedName name="BLANKETSTHROWSA1">[5]!Table1[[#All],[KING]]</definedName>
    <definedName name="BLANKETSTHROWSS">[5]!Table1[[#All],[KING SHAM]]</definedName>
    <definedName name="brands">'[4]other data'!$K$2:$K$48</definedName>
    <definedName name="BULKPREPACKTYPE">'[3]x-Lists'!$H$2:$H$4</definedName>
    <definedName name="BuyUnits_Range">#N/A</definedName>
    <definedName name="ca_available_Range">#N/A</definedName>
    <definedName name="ca_Compliant_Range">#N/A</definedName>
    <definedName name="ca_CompliantReason_Range">#N/A</definedName>
    <definedName name="ca_SisVendor_Range">#N/A</definedName>
    <definedName name="ca_stuffedarticlesreg_Range">#N/A</definedName>
    <definedName name="CANDLEHOLDERS">[5]!Table1[KING]</definedName>
    <definedName name="CANDLES">[5]!Table1[[#All],[BEDSKIRTS]]</definedName>
    <definedName name="CANDLESA1">[5]!Table1[TWIN]</definedName>
    <definedName name="CANDLESA2">[5]!Table1[Column13]</definedName>
    <definedName name="CANDLESETS">[5]!Table1[TWIN]</definedName>
    <definedName name="CANDLESMATERIAL">#REF!</definedName>
    <definedName name="CANDLESMATERIAL\">#REF!</definedName>
    <definedName name="CANDLESPRODUCT">[5]!Table1[[#Headers],[BEDSKIRTS]]</definedName>
    <definedName name="CANDLESSILHOUETTE">[5]!Table1[[#All],[COMFORTER SET]]</definedName>
    <definedName name="CANDLESTICKETTYPE">[5]!Table1[[#All],[LARGE GUM]]</definedName>
    <definedName name="CANDLESTICKETYPE">[5]!Table1[LARGE GUM]</definedName>
    <definedName name="Case_Freight_Range">#N/A</definedName>
    <definedName name="CATEGORY" localSheetId="5">[7]Sheet1!$DW$2:$DW$3</definedName>
    <definedName name="CATEGORY">[1]Sheet1!$DW$2:$DW$3</definedName>
    <definedName name="categoryfinal">'[8]Import Quote Sheet'!$A$90:$A$190</definedName>
    <definedName name="CFSCY">'[3]x-imports'!$A$2:$A$3</definedName>
    <definedName name="chargeback">'[4]other data'!$B$2:$B$6</definedName>
    <definedName name="CLIMATE">'[3]x-Lists'!$O$2:$O$11</definedName>
    <definedName name="COLOR">'[3]x-Lists'!$AB$2:$AB$7</definedName>
    <definedName name="COLOR_FAMILY">'[3]x-Lists'!$AC$2:$AC$19</definedName>
    <definedName name="colour" localSheetId="5">[7]Sheet1!$EH$2:$EH$3</definedName>
    <definedName name="colour">[1]Sheet1!$EH$2:$EH$3</definedName>
    <definedName name="COMFORTERSBEDDINGSETSA1">[5]!Table1[[#All],[TWIN]]</definedName>
    <definedName name="COMFORTERSBEDDINGSETSS">[5]!Table1[[#All],[COMFORTER SET]]</definedName>
    <definedName name="COO_Dest">#N/A</definedName>
    <definedName name="COOCountry_Range">#N/A</definedName>
    <definedName name="COODest_Range">#N/A</definedName>
    <definedName name="countries">'[4]other data'!$I$3:$I$249</definedName>
    <definedName name="CURTAINSDRAPESA1">[5]!Table1[[#All],[VALENCE]]</definedName>
    <definedName name="CURTAINSDRAPESS">[5]!Table1[[#All],[OTHER]]</definedName>
    <definedName name="d">#N/A</definedName>
    <definedName name="_xlnm.Database">'[3]x-Lists'!$A$2:$A$9</definedName>
    <definedName name="dealPricing_Range">#N/A</definedName>
    <definedName name="DEC">#REF!</definedName>
    <definedName name="DECOARTIVEACCENTSSILHOUETTE">[5]!Table1[[#All],[DUVETS]]</definedName>
    <definedName name="DECOR">#REF!</definedName>
    <definedName name="DECORA1">[5]!Table1[NOT USED]</definedName>
    <definedName name="Decorative_Accessories">#REF!</definedName>
    <definedName name="DECORATIVEACCENSSILHOUETTE">#REF!</definedName>
    <definedName name="DECORATIVEACCENTS">[5]!Table1[[#All],[THROW PILLOWS]]</definedName>
    <definedName name="DECORATIVEACCENTSA1">[5]!Table1[[#All],[KING]]</definedName>
    <definedName name="DECORATIVEACCENTSA2">#REF!</definedName>
    <definedName name="DECORATIVEACCENTSSILHOUETTE">[5]!Table1[[#All],[DUVETS]]</definedName>
    <definedName name="DECORATIVEPILLOWSCHAIRPADS">[5]!Table1[[#All],[THROW PILLOWS]]</definedName>
    <definedName name="DECORATIVEPILLOWSCHAIRPADSA1">[5]!Table1[[#All],[QUEEN]]</definedName>
    <definedName name="DECORPRODUCT">#REF!</definedName>
    <definedName name="Description1_Range">#N/A</definedName>
    <definedName name="Description2_Range">#N/A</definedName>
    <definedName name="DesignStrat">#N/A</definedName>
    <definedName name="DESTINATIONPORT">'[3]x-imports'!$B$2:$B$3</definedName>
    <definedName name="DIAMETER">'[3]x-Lists'!$AM$2:$AM$9</definedName>
    <definedName name="diffgrp">'[4]diff group head'!$A$2:$A$47</definedName>
    <definedName name="DIFFS">'[4]other data'!$AF$2:$AF$13</definedName>
    <definedName name="Division1">'[6]Hardline Drop down'!$A$5:$A$16</definedName>
    <definedName name="DUVETCOVERSA1">[5]!Table1[[#All],[EURO]]</definedName>
    <definedName name="DUVETCOVERSS">[5]!Table1[[#All],[DUVETS]]</definedName>
    <definedName name="ENERGY_EFFICIENT">'[3]x-Lists'!$AJ$2:$AJ$7</definedName>
    <definedName name="ESSENTIALOILDIFFUSERS">#REF!</definedName>
    <definedName name="ESSENTIALOILSDIFFUSERS">#REF!</definedName>
    <definedName name="EVENT">'[3]x-Lists'!$AQ$2:$AQ$8</definedName>
    <definedName name="Exchange_Rate">[9]Costs!$J$11</definedName>
    <definedName name="FABRIC_WEIGHT">'[3]x-Lists'!$AI$2:$AI$5</definedName>
    <definedName name="Feature1_Range">#N/A</definedName>
    <definedName name="Feature10_Range">#N/A</definedName>
    <definedName name="Feature2_Range">#N/A</definedName>
    <definedName name="Feature3_Range">#N/A</definedName>
    <definedName name="Feature4_Range">#N/A</definedName>
    <definedName name="Feature5_Range">#N/A</definedName>
    <definedName name="Feature6_Range">#N/A</definedName>
    <definedName name="Feature7_Range">#N/A</definedName>
    <definedName name="Feature8_Range">#N/A</definedName>
    <definedName name="Feature9_Range">#N/A</definedName>
    <definedName name="FIFRACompliance_Range">#N/A</definedName>
    <definedName name="FIFRAExemption_Range">#N/A</definedName>
    <definedName name="FILL">'[3]x-Lists'!$AR$2:$AR$7</definedName>
    <definedName name="finalports">'[8]Import Quote Sheet'!$B$90:$B$123</definedName>
    <definedName name="fiscalweeks">#REF!</definedName>
    <definedName name="foam" localSheetId="5">[7]Sheet1!$EC$2:$EC$3</definedName>
    <definedName name="foam">[1]Sheet1!$EC$2:$EC$3</definedName>
    <definedName name="FOBPORT">'[3]x-imports'!$C$2:$C$40</definedName>
    <definedName name="FRAGRANCEACCESSORIES">[5]!Table1[NOT USED]</definedName>
    <definedName name="FRAGRANCEPLUGINS">[5]!Table1[Column13]</definedName>
    <definedName name="FRAGRANCESPRAYS">#REF!</definedName>
    <definedName name="FRAMES">[5]!Table1[THROW PILLOWS]</definedName>
    <definedName name="FRAMESA1">[5]!Table1[KING]</definedName>
    <definedName name="FRAMESA2">#REF!</definedName>
    <definedName name="FRAMESTICKETTYPE">#REF!</definedName>
    <definedName name="FREIGHT">'[3]x-Lists'!$I$2:$I$5</definedName>
    <definedName name="gen_nontxtl_UOM_Range">#N/A</definedName>
    <definedName name="gen_txtl_permlbl_careinstr_Range">#N/A</definedName>
    <definedName name="gen_txtl_permlbl_fabrcont_Range">#N/A</definedName>
    <definedName name="gen_txtl_permlbl_vendinfo_Range">#N/A</definedName>
    <definedName name="GENDER">'[3]x-Lists'!$AD$2:$AD$5</definedName>
    <definedName name="HANGER">[4]hangers!$B$3:$B$42</definedName>
    <definedName name="hanger2">[4]hangers!$G$3:$G$42</definedName>
    <definedName name="HOLIDAY">'[3]x-Lists'!$AP$2:$AP$10</definedName>
    <definedName name="HOMEDECOR">[5]!Table1[[#All],[DECORATIVE PILLOWS &amp; CHAIR PADS]]</definedName>
    <definedName name="HOMEDECORSIZE">[5]!Table1[[#All],[UNKOWN]]</definedName>
    <definedName name="HOMEDECORTICKETTYPE">[5]!Table1[[#All],[LARGE GUM]]</definedName>
    <definedName name="JARCANDLES">#REF!</definedName>
    <definedName name="JARS">#REF!</definedName>
    <definedName name="KD" localSheetId="5">[7]Sheet1!$DS$2:$DS$2</definedName>
    <definedName name="KD">[1]Sheet1!$DS$2</definedName>
    <definedName name="KIDSBEDDINGA1">[5]!Table1[[#All],[STANDARD]]</definedName>
    <definedName name="KIDSBEDDINGS">[5]!Table1[[#All],[COORDINATING PILLOWS]]</definedName>
    <definedName name="LicensedProduct_Range">#N/A</definedName>
    <definedName name="LIFESTYLE">'[3]x-Lists'!$T$2:$T$5</definedName>
    <definedName name="LOCALIZATION__PRICEPOINT">'[3]x-Lists'!$Z$2:$Z$5</definedName>
    <definedName name="loctype">'[4]other data'!$BN$2:$BN$6</definedName>
    <definedName name="M" localSheetId="5">[7]Sheet1!$EA$2:$EA$3</definedName>
    <definedName name="M">[1]Sheet1!$EA$2:$EA$3</definedName>
    <definedName name="MATERIAL">'[3]x-Lists'!$AE$2:$AE$83</definedName>
    <definedName name="MELTS">#REF!</definedName>
    <definedName name="NOPE">[5]!Table1[[#All],[BEDDING]]</definedName>
    <definedName name="NOTHING">[5]!Table1[[#Headers],[DECORATIVE PILLOWS &amp; CHAIR PADS]]</definedName>
    <definedName name="NOVELTYCANDLES\">#REF!</definedName>
    <definedName name="Office">'[6]Hardline Drop down'!$C$5:$C$21</definedName>
    <definedName name="ORDERTYPE">'[4]other data'!$AN$2:$AN$6</definedName>
    <definedName name="OTB">'[4]other data'!$R$2:$R$14</definedName>
    <definedName name="OTHERCANDLES">#REF!</definedName>
    <definedName name="PACK" localSheetId="5">[7]Sheet1!$EE$2:$EE$3</definedName>
    <definedName name="PACK">[1]Sheet1!$EE$2:$EE$3</definedName>
    <definedName name="PACK_SET">'[3]x-Lists'!$AO$2:$AO$34</definedName>
    <definedName name="PATTERN">'[3]x-Lists'!$AF$2:$AF$49</definedName>
    <definedName name="PAYMENTTERMS">'[3]x-imports'!$E$2:$E$3</definedName>
    <definedName name="PICTUREFRAMESPHOTOALBUMS">[5]!Table1[[#All],[VALENCES]]</definedName>
    <definedName name="PICTUREFRAMESPHOTOALBUMSA1">[5]!Table1[[#All],[NOT USED]]</definedName>
    <definedName name="PICTUREFRAMESPHOTOALBUMSA2">#REF!</definedName>
    <definedName name="PICTUREFRAMESPHOTOALBUMSSILHOUETTE">[5]!Table1[[#All],[COORDINATING PILLOWS]]</definedName>
    <definedName name="PILLARCANDLES">#REF!</definedName>
    <definedName name="PILLOWSHAMSA1">[5]!Table1[[#All],[CAL KING]]</definedName>
    <definedName name="PILLOWSHAMSS">[5]!Table1[[#All],[STD SHAM]]</definedName>
    <definedName name="PITCTUREFRAMESPHOTOALBUMS">[5]!Table1[[#All],[VALENCES]]</definedName>
    <definedName name="PkgFormat">#N/A</definedName>
    <definedName name="PO_BUY_TYPE">'[3]x-Lists'!$W$2:$W$5</definedName>
    <definedName name="po_type">'[4]other data'!$AU$2:$AU$11</definedName>
    <definedName name="POOP">#REF!</definedName>
    <definedName name="PORT_IFF" localSheetId="5">[10]a!$A$10:$B$35</definedName>
    <definedName name="PORT_IFF">[2]a!$A$10:$B$35</definedName>
    <definedName name="POTPOURRI">#REF!</definedName>
    <definedName name="POtype" localSheetId="5">#REF!</definedName>
    <definedName name="POtype">#REF!</definedName>
    <definedName name="Preticketed_Range">#N/A</definedName>
    <definedName name="Prints">#REF!</definedName>
    <definedName name="QSFOB">[11]Q1!$C$38</definedName>
    <definedName name="QUEUING">'[3]x-Lists'!$P$2</definedName>
    <definedName name="QUEUING_ITEMS">'[3]x-Lists'!$Y$2:$Y$50</definedName>
    <definedName name="QUILTSANDCOVERLETSA1">[5]!Table1[[#All],[KING / CAL KING]]</definedName>
    <definedName name="QUILTSANDCOVERLETSS">[5]!Table1[[#All],[QUILT]]</definedName>
    <definedName name="retailAK_O_YN_Range">#N/A</definedName>
    <definedName name="retailCA_O_YN_Range">#N/A</definedName>
    <definedName name="retailHA_O_YN_Range">#N/A</definedName>
    <definedName name="retailPR_O_YN_Range">#N/A</definedName>
    <definedName name="retailUS_O_YN_Range">#N/A</definedName>
    <definedName name="runnum">'[4]other data'!$BI$2:$BI$18</definedName>
    <definedName name="saetwe">[12]Mapping!$D$2:$D$53</definedName>
    <definedName name="scalenum">'[4]other data'!$BG$2:$BG$18</definedName>
    <definedName name="SCORECARD">'[3]x-Lists'!$E$2:$E$5</definedName>
    <definedName name="SEASON">'[3]x-Lists'!$L$2:$L$6</definedName>
    <definedName name="SellUnits_Range">#N/A</definedName>
    <definedName name="SHAPE">'[3]x-Lists'!$AK$2:$AK$10</definedName>
    <definedName name="SHEETSA1">[5]!Table1[[#All],[KING PC]]</definedName>
    <definedName name="SHEETSS">[5]!Table1[[#All],[BEDDING SETS]]</definedName>
    <definedName name="SHIPTO">'[3]x-Lists'!$B$2:$B$6</definedName>
    <definedName name="SIZE">'[3]x-Lists'!$AL$2:$AL$66</definedName>
    <definedName name="size1">#REF!</definedName>
    <definedName name="size1a">#REF!</definedName>
    <definedName name="SPECIAL">[4]comments!$B$3:$B$54</definedName>
    <definedName name="SPECIAL_PROCESSING">'[3]x-Lists'!$R$2:$R$15</definedName>
    <definedName name="ssn_code">'[4]other data'!$AQ$2:$AQ$110</definedName>
    <definedName name="ssn_phase">'[4]other data'!$AS$2:$AS$83</definedName>
    <definedName name="suggestedMessage_Range">#N/A</definedName>
    <definedName name="SUPPLIER">'[4]vendor info'!$A$4:$A$400</definedName>
    <definedName name="TBJ">'[4]other data'!$AK$2:$AK$10</definedName>
    <definedName name="TERMS">'[4]other data'!$P$2:$P$7</definedName>
    <definedName name="TESTING">'[3]x-Lists'!$AV$2:$AV$3</definedName>
    <definedName name="TEXTILE_ITEM">'[3]x-Lists'!$AG$2:$AG$62</definedName>
    <definedName name="THEME">'[3]x-Lists'!$AS$2:$AS$14</definedName>
    <definedName name="THREAD_COUNT">'[3]x-Lists'!$AN$2:$AN$27</definedName>
    <definedName name="THROWPILLOWSA1">[5]!Table1[[#All],[NOT USED]]</definedName>
    <definedName name="THROWPILLOWSS">[5]!Table1[[#All],[DEC PILLOW ]]</definedName>
    <definedName name="THROWSPILLOWSA1">[5]!Table1[[#All],[NOT USED]]</definedName>
    <definedName name="TICKET">[4]tickets!$B$3:$B$27</definedName>
    <definedName name="ticket2">[4]tickets!$G$3:$G$27</definedName>
    <definedName name="TICKETTYPE">'[3]x-Lists'!$N$2:$N$8</definedName>
    <definedName name="TransitCalendar">#REF!</definedName>
    <definedName name="TransitOTBWeeks">#REF!</definedName>
    <definedName name="TREATMENT">'[3]x-Lists'!$AT$2:$AT$28</definedName>
    <definedName name="UDA3A">'[4]other data'!$AY$2:$AY$4</definedName>
    <definedName name="UDA3B">'[4]other data'!$AZ$2:$AZ$6</definedName>
    <definedName name="UNIT" localSheetId="5">[7]Sheet1!$EF$2:$EF$3</definedName>
    <definedName name="UNIT">[1]Sheet1!$EF$2:$EF$3</definedName>
    <definedName name="upc">'[4]other data'!$AH$2:$AH$10</definedName>
    <definedName name="UPC1A">'[4]other data'!$BD$2:$BD$5</definedName>
    <definedName name="UPC2A">'[4]other data'!$BF$2:$BF$5</definedName>
    <definedName name="Upload">'[6]Hardline Drop down'!$E$5</definedName>
    <definedName name="VALENCESA1">[5]!Table1[[#All],[PANEL]]</definedName>
    <definedName name="VALENCESS">[5]!Table1[[#All],[N/A]]</definedName>
    <definedName name="VASE">#REF!</definedName>
    <definedName name="VendorType">'[6]Hardline Drop down'!$F$5:$F$8</definedName>
    <definedName name="VOTIVETEALIGHTCANDLES">#REF!</definedName>
    <definedName name="WALLDECOR">[5]!Table1[VALENCES]</definedName>
    <definedName name="WALLDECORA1">#REF!</definedName>
    <definedName name="WALLDECORA2">#REF!</definedName>
    <definedName name="WALLDECORSILHOUETTE">[5]!Table1[[#All],[BEDDING SETS]]</definedName>
    <definedName name="WAREHOUSE">'[4]other data'!$BL$2:$BL$24</definedName>
    <definedName name="WAXMELTSTARTS">#REF!</definedName>
    <definedName name="WAXMELTWARMERS">#REF!</definedName>
    <definedName name="WEB_SIZE_CHART">'[3]x-Lists'!$X$2:$X$46</definedName>
    <definedName name="WINDOWTREATMENTS">[5]!Table1[[#All],[VALENCES]]</definedName>
    <definedName name="wood" localSheetId="5">[7]Sheet1!$EG$2:$EG$3</definedName>
    <definedName name="wood">[1]Sheet1!$EG$2:$EG$3</definedName>
    <definedName name="WREATH">#REF!</definedName>
    <definedName name="YESNO">'[3]x-Lists'!$D$2:$D$3</definedName>
    <definedName name="YNE">'[4]other data'!$BB$2:$BB$5</definedName>
    <definedName name="YNES">'[4]other data'!$BR$2:$BR$6</definedName>
    <definedName name="阿萨德股份">[12]Mapping!$AN$2:$AN$9</definedName>
    <definedName name="先说说">[13]Mapping!$D$2:$D$53</definedName>
    <definedName name="正确">[14]Sheet1!$EA$2:$EA$3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F6" i="8" l="1"/>
  <c r="AE6" i="8"/>
  <c r="AD6" i="8"/>
  <c r="AA6" i="8"/>
  <c r="Z6" i="8"/>
  <c r="T6" i="8"/>
  <c r="O6" i="8"/>
  <c r="N6" i="8"/>
  <c r="M6" i="8"/>
  <c r="L6" i="8"/>
  <c r="AG5" i="8"/>
  <c r="X5" i="8"/>
  <c r="W5" i="8"/>
  <c r="V5" i="8"/>
  <c r="Y5" i="8" s="1"/>
  <c r="R5" i="8"/>
  <c r="Q5" i="8"/>
  <c r="P5" i="8"/>
  <c r="S5" i="8" s="1"/>
  <c r="AG4" i="8"/>
  <c r="X4" i="8"/>
  <c r="X14" i="8" s="1"/>
  <c r="W4" i="8"/>
  <c r="X13" i="8" s="1"/>
  <c r="V4" i="8"/>
  <c r="X12" i="8" s="1"/>
  <c r="R4" i="8"/>
  <c r="Q4" i="8"/>
  <c r="P4" i="8"/>
  <c r="S4" i="8" s="1"/>
  <c r="AG3" i="8"/>
  <c r="X3" i="8"/>
  <c r="W3" i="8"/>
  <c r="V3" i="8"/>
  <c r="Y3" i="8" s="1"/>
  <c r="AB3" i="8" s="1"/>
  <c r="R3" i="8"/>
  <c r="Q3" i="8"/>
  <c r="S3" i="8" s="1"/>
  <c r="P3" i="8"/>
  <c r="AG2" i="8"/>
  <c r="AG6" i="8" s="1"/>
  <c r="Y2" i="8"/>
  <c r="X2" i="8"/>
  <c r="W14" i="8" s="1"/>
  <c r="W2" i="8"/>
  <c r="W6" i="8" s="1"/>
  <c r="V2" i="8"/>
  <c r="V6" i="8" s="1"/>
  <c r="S2" i="8"/>
  <c r="R2" i="8"/>
  <c r="R6" i="8" s="1"/>
  <c r="Q2" i="8"/>
  <c r="Q6" i="8" s="1"/>
  <c r="P2" i="8"/>
  <c r="P6" i="8" s="1"/>
  <c r="D3" i="1"/>
  <c r="AX5" i="2"/>
  <c r="AW5" i="2" s="1"/>
  <c r="AB5" i="2"/>
  <c r="AC5" i="2" s="1"/>
  <c r="AE5" i="2" s="1"/>
  <c r="AX4" i="2"/>
  <c r="AW4" i="2" s="1"/>
  <c r="AB4" i="2"/>
  <c r="AC4" i="2" s="1"/>
  <c r="AE4" i="2" s="1"/>
  <c r="AX3" i="2"/>
  <c r="AW3" i="2" s="1"/>
  <c r="AB3" i="2"/>
  <c r="AC3" i="2" s="1"/>
  <c r="AE3" i="2" s="1"/>
  <c r="AX2" i="2"/>
  <c r="AW2" i="2" s="1"/>
  <c r="AB2" i="2"/>
  <c r="AC2" i="2" s="1"/>
  <c r="AE2" i="2" s="1"/>
  <c r="AO2" i="2" l="1"/>
  <c r="AK2" i="2"/>
  <c r="AP2" i="2"/>
  <c r="AH3" i="2"/>
  <c r="AI3" i="2" s="1"/>
  <c r="AH5" i="2"/>
  <c r="AI5" i="2" s="1"/>
  <c r="AS3" i="2"/>
  <c r="AK3" i="2"/>
  <c r="AM3" i="2"/>
  <c r="AO3" i="2"/>
  <c r="AM5" i="2"/>
  <c r="AS5" i="2"/>
  <c r="AK5" i="2"/>
  <c r="AO5" i="2"/>
  <c r="AB5" i="8"/>
  <c r="AH2" i="2"/>
  <c r="AI2" i="2" s="1"/>
  <c r="S6" i="8"/>
  <c r="X15" i="8"/>
  <c r="Y4" i="8"/>
  <c r="AB4" i="8" s="1"/>
  <c r="X6" i="8"/>
  <c r="W12" i="8"/>
  <c r="AS2" i="2"/>
  <c r="AM4" i="2"/>
  <c r="AP5" i="2"/>
  <c r="AB2" i="8"/>
  <c r="AK4" i="2"/>
  <c r="AS4" i="2"/>
  <c r="AM2" i="2"/>
  <c r="AT2" i="2" s="1"/>
  <c r="AP3" i="2"/>
  <c r="AO4" i="2"/>
  <c r="W13" i="8"/>
  <c r="AP4" i="2"/>
  <c r="AT3" i="2" l="1"/>
  <c r="AU2" i="2"/>
  <c r="AV2" i="2" s="1"/>
  <c r="AT4" i="2"/>
  <c r="AH4" i="2"/>
  <c r="AI4" i="2" s="1"/>
  <c r="AU4" i="2" s="1"/>
  <c r="AV4" i="2" s="1"/>
  <c r="AU3" i="2"/>
  <c r="AV3" i="2" s="1"/>
  <c r="W15" i="8"/>
  <c r="Y6" i="8"/>
  <c r="AT5" i="2"/>
  <c r="AU5" i="2" s="1"/>
  <c r="AV5"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Unknown Author</author>
  </authors>
  <commentList>
    <comment ref="C3" authorId="0" shapeId="0" xr:uid="{00000000-0006-0000-0000-000001000000}">
      <text>
        <r>
          <rPr>
            <sz val="11"/>
            <rFont val="Calibri"/>
            <family val="2"/>
          </rPr>
          <t>Heather Zhu:
auto filled by the system: Master Customer + Brand + Year/Season + Pattern/Feature + Product Category</t>
        </r>
      </text>
    </comment>
    <comment ref="C4" authorId="0" shapeId="0" xr:uid="{00000000-0006-0000-0000-000002000000}">
      <text>
        <r>
          <rPr>
            <sz val="11"/>
            <rFont val="Calibri"/>
            <family val="2"/>
          </rPr>
          <t>Heather Zhu:
free text, not mandatory: Tier 1 pattern name only; multi patterns use "/"; can be the most recogonizable features or the customer program #, etc.</t>
        </r>
      </text>
    </comment>
    <comment ref="A6" authorId="0" shapeId="0" xr:uid="{00000000-0006-0000-0000-000003000000}">
      <text>
        <r>
          <rPr>
            <sz val="11"/>
            <rFont val="Calibri"/>
            <family val="2"/>
          </rPr>
          <t>Heather Zhu:
Select from ValueSelect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Unknown Author</author>
  </authors>
  <commentList>
    <comment ref="S1" authorId="0" shapeId="0" xr:uid="{00000000-0006-0000-0100-000001000000}">
      <text>
        <r>
          <rPr>
            <sz val="11"/>
            <rFont val="Calibri"/>
            <family val="2"/>
          </rPr>
          <t>[China RMB Cost]/[Exchange Rate]</t>
        </r>
      </text>
    </comment>
    <comment ref="AB1" authorId="0" shapeId="0" xr:uid="{00000000-0006-0000-0100-000002000000}">
      <text>
        <r>
          <rPr>
            <sz val="11"/>
            <rFont val="Calibri"/>
            <family val="2"/>
          </rPr>
          <t>[Carton Size L (cm)]*[Carton Size W (cm)]*[Carton Size H (cm)]/1000000</t>
        </r>
      </text>
    </comment>
    <comment ref="AC1" authorId="0" shapeId="0" xr:uid="{00000000-0006-0000-0100-000003000000}">
      <text>
        <r>
          <rPr>
            <sz val="11"/>
            <rFont val="Calibri"/>
            <family val="2"/>
          </rPr>
          <t>65/[Cubic Meter per Carton]*[Case Pack]</t>
        </r>
      </text>
    </comment>
    <comment ref="AE1" authorId="0" shapeId="0" xr:uid="{00000000-0006-0000-0100-000004000000}">
      <text>
        <r>
          <rPr>
            <sz val="11"/>
            <rFont val="Calibri"/>
            <family val="2"/>
          </rPr>
          <t>[40ft Container Freight]/[Total Units per 40ft Container]</t>
        </r>
      </text>
    </comment>
    <comment ref="AH1" authorId="0" shapeId="0" xr:uid="{00000000-0006-0000-0100-000005000000}">
      <text>
        <r>
          <rPr>
            <sz val="11"/>
            <rFont val="Calibri"/>
            <family val="2"/>
          </rPr>
          <t>[FOB Cost $ (Value)]*[Duty Rate]</t>
        </r>
      </text>
    </comment>
    <comment ref="AI1" authorId="0" shapeId="0" xr:uid="{00000000-0006-0000-0100-000006000000}">
      <text>
        <r>
          <rPr>
            <sz val="11"/>
            <rFont val="Calibri"/>
            <family val="2"/>
          </rPr>
          <t>[FOB Cost $ (Value)]+[Ocean Freight per Item $]+[Duty per Item $]</t>
        </r>
      </text>
    </comment>
    <comment ref="AK1" authorId="0" shapeId="0" xr:uid="{00000000-0006-0000-0100-000007000000}">
      <text>
        <r>
          <rPr>
            <sz val="11"/>
            <rFont val="Calibri"/>
            <family val="2"/>
          </rPr>
          <t>[JLA FOB CA/GA Price Quote (Formula)]*[DA %]</t>
        </r>
      </text>
    </comment>
    <comment ref="AM1" authorId="0" shapeId="0" xr:uid="{00000000-0006-0000-0100-000008000000}">
      <text>
        <r>
          <rPr>
            <sz val="11"/>
            <rFont val="Calibri"/>
            <family val="2"/>
          </rPr>
          <t>[JLA FOB CA/GA Price Quote (Formula)]*[General Load %]</t>
        </r>
      </text>
    </comment>
    <comment ref="AO1" authorId="0" shapeId="0" xr:uid="{00000000-0006-0000-0100-000009000000}">
      <text>
        <r>
          <rPr>
            <sz val="11"/>
            <rFont val="Calibri"/>
            <family val="2"/>
          </rPr>
          <t>[JLA FOB CA/GA Price Quote (Formula)]*[Warehouse Charge %]</t>
        </r>
      </text>
    </comment>
    <comment ref="AP1" authorId="0" shapeId="0" xr:uid="{00000000-0006-0000-0100-00000A000000}">
      <text>
        <r>
          <rPr>
            <sz val="11"/>
            <rFont val="Calibri"/>
            <family val="2"/>
          </rPr>
          <t>IF(([DSV Cost]-[JLA FOB CA/GA Price Quote (Formula)])&lt;2.5,2.5-([DSV Cost]-[JLA FOB CA/GA Price Quote (Formula)]),0)</t>
        </r>
      </text>
    </comment>
    <comment ref="AS1" authorId="0" shapeId="0" xr:uid="{00000000-0006-0000-0100-00000B000000}">
      <text>
        <r>
          <rPr>
            <sz val="11"/>
            <rFont val="Calibri"/>
            <family val="2"/>
          </rPr>
          <t>[JLA FOB CA/GA Price Quote (Formula)]*[Load 1 %]</t>
        </r>
      </text>
    </comment>
    <comment ref="AT1" authorId="0" shapeId="0" xr:uid="{00000000-0006-0000-0100-00000C000000}">
      <text>
        <r>
          <rPr>
            <sz val="11"/>
            <rFont val="Calibri"/>
            <family val="2"/>
          </rPr>
          <t>[DA $]+[General Load $]+[Warehouse Charge $]+[Dropship Charge]+[Load 1 $]</t>
        </r>
      </text>
    </comment>
    <comment ref="AU1" authorId="0" shapeId="0" xr:uid="{00000000-0006-0000-0100-00000D000000}">
      <text>
        <r>
          <rPr>
            <sz val="11"/>
            <rFont val="Calibri"/>
            <family val="2"/>
          </rPr>
          <t>[LDP Cost $]+[Total Load $]</t>
        </r>
      </text>
    </comment>
    <comment ref="AV1" authorId="0" shapeId="0" xr:uid="{00000000-0006-0000-0100-00000E000000}">
      <text>
        <r>
          <rPr>
            <sz val="11"/>
            <rFont val="Calibri"/>
            <family val="2"/>
          </rPr>
          <t>([JLA FOB CA/GA Price Quote (Formula)]-[LDP Cost with Load $])/[JLA FOB CA/GA Price Quote (Formula)]</t>
        </r>
      </text>
    </comment>
    <comment ref="AW1" authorId="0" shapeId="0" xr:uid="{00000000-0006-0000-0100-00000F000000}">
      <text>
        <r>
          <rPr>
            <sz val="11"/>
            <rFont val="Calibri"/>
            <family val="2"/>
          </rPr>
          <t>[DSV Cost]/1.05</t>
        </r>
      </text>
    </comment>
    <comment ref="AX1" authorId="0" shapeId="0" xr:uid="{00000000-0006-0000-0100-000010000000}">
      <text>
        <r>
          <rPr>
            <sz val="11"/>
            <rFont val="Calibri"/>
            <family val="2"/>
          </rPr>
          <t>[Suggested Retail Price]*(1-[Retailer Markup])</t>
        </r>
      </text>
    </comment>
  </commentList>
</comments>
</file>

<file path=xl/sharedStrings.xml><?xml version="1.0" encoding="utf-8"?>
<sst xmlns="http://schemas.openxmlformats.org/spreadsheetml/2006/main" count="1472" uniqueCount="1008">
  <si>
    <t xml:space="preserve">                                                                               2025 Fashion JLA Ecomm Commitment Sheet</t>
  </si>
  <si>
    <t xml:space="preserve"> </t>
  </si>
  <si>
    <t>Division</t>
  </si>
  <si>
    <t>ADUL</t>
  </si>
  <si>
    <t>Program Name</t>
  </si>
  <si>
    <t>Order Type</t>
  </si>
  <si>
    <t>Rollout/Replenishment</t>
  </si>
  <si>
    <t>PDPM</t>
  </si>
  <si>
    <t>Lulu Lin</t>
  </si>
  <si>
    <t>Super Big  (&gt;$1,000,000)</t>
  </si>
  <si>
    <t>Big  ($500,000~$1,000,000)</t>
  </si>
  <si>
    <t>Medium  ($150,000~$500,000)</t>
  </si>
  <si>
    <t>Small  ($0~$150,000)</t>
  </si>
  <si>
    <t>Super Big  (&gt;$500,000)</t>
  </si>
  <si>
    <t>Big  ($250,000~$500,000)</t>
  </si>
  <si>
    <t>Medium  ($100,000~$250,000)</t>
  </si>
  <si>
    <t>Small  ($0~$100,000)</t>
  </si>
  <si>
    <t>Customer</t>
  </si>
  <si>
    <t>JLA Home</t>
  </si>
  <si>
    <t>Pattern/Features</t>
  </si>
  <si>
    <t>Essence</t>
  </si>
  <si>
    <t>Order Process</t>
  </si>
  <si>
    <t>Domestic: Warehouse</t>
  </si>
  <si>
    <t>UCCPM</t>
  </si>
  <si>
    <t>Danny Li</t>
  </si>
  <si>
    <t>Non-Replenishment</t>
  </si>
  <si>
    <t>FOB CA Price Quote</t>
  </si>
  <si>
    <t>FOB GA Price Quote</t>
  </si>
  <si>
    <t>FOB CA/GA Price Quote</t>
  </si>
  <si>
    <t>Master Customer</t>
  </si>
  <si>
    <t>Year</t>
  </si>
  <si>
    <t>Ship To Location</t>
  </si>
  <si>
    <t>SV2</t>
  </si>
  <si>
    <t>Responsible Party</t>
  </si>
  <si>
    <t>Planner</t>
  </si>
  <si>
    <t>Brand</t>
  </si>
  <si>
    <t>Madison Park Signature</t>
  </si>
  <si>
    <t>Season</t>
  </si>
  <si>
    <t>Country of Origin</t>
  </si>
  <si>
    <t>China</t>
  </si>
  <si>
    <t>Factory Control</t>
  </si>
  <si>
    <t>No</t>
  </si>
  <si>
    <t>Direct Import</t>
  </si>
  <si>
    <t>Domestic: Port</t>
  </si>
  <si>
    <t>Drop-Ship</t>
  </si>
  <si>
    <t>Licensor</t>
  </si>
  <si>
    <t>Main Product Category</t>
  </si>
  <si>
    <t>COMFORTER (SET)</t>
  </si>
  <si>
    <t>Overseas Production Team</t>
  </si>
  <si>
    <t>One Central-1</t>
  </si>
  <si>
    <t>Vendor Name</t>
  </si>
  <si>
    <t>Consolidator</t>
  </si>
  <si>
    <t>Customer DC</t>
  </si>
  <si>
    <t>Pick Up At Port</t>
  </si>
  <si>
    <t>LVM</t>
  </si>
  <si>
    <t>LM2</t>
  </si>
  <si>
    <t>WOD</t>
  </si>
  <si>
    <t>SAV</t>
  </si>
  <si>
    <t>LM2/SAV</t>
  </si>
  <si>
    <t>Tech Code</t>
  </si>
  <si>
    <t>Est. Total Sales</t>
  </si>
  <si>
    <t>$</t>
  </si>
  <si>
    <t>Departure Port:</t>
  </si>
  <si>
    <t>Shanghai,China</t>
  </si>
  <si>
    <t>For Ecom</t>
  </si>
  <si>
    <t>Yes</t>
  </si>
  <si>
    <t>Notes</t>
  </si>
  <si>
    <t>Est. Program Size</t>
  </si>
  <si>
    <t>Super Big: ≥ 1M</t>
  </si>
  <si>
    <t>Port of Discharge:</t>
  </si>
  <si>
    <t>Program Commit Date</t>
  </si>
  <si>
    <t>Quote Sheet Template:</t>
  </si>
  <si>
    <t>2025 Fashion JLA</t>
  </si>
  <si>
    <t>Customer Exclusive</t>
  </si>
  <si>
    <t>1. Item tab is the template which will be uploaded to EEC</t>
  </si>
  <si>
    <t>2. please use English input for the characters such as punctuations and brackets: : "" ()</t>
  </si>
  <si>
    <t xml:space="preserve">3. no special charaters including [^?&amp;？|=]+ </t>
  </si>
  <si>
    <t>4. Description-Short: max 30 characters</t>
  </si>
  <si>
    <t>5. Carton info: leave the cells blank if no available info, do NOT put in "N/A"</t>
  </si>
  <si>
    <t>Line No.</t>
  </si>
  <si>
    <t>Photo</t>
  </si>
  <si>
    <t>VIN/Art No.</t>
  </si>
  <si>
    <t>Product Category</t>
  </si>
  <si>
    <t>Pattern</t>
  </si>
  <si>
    <t>Item Description</t>
  </si>
  <si>
    <t>Description-Short</t>
  </si>
  <si>
    <t>Fabrication</t>
  </si>
  <si>
    <t>Material-Short</t>
  </si>
  <si>
    <t>Size/Spec.</t>
  </si>
  <si>
    <t>Color</t>
  </si>
  <si>
    <t>Item No.</t>
  </si>
  <si>
    <t>UPC</t>
  </si>
  <si>
    <t>Unit of Measure</t>
  </si>
  <si>
    <t>China RMB Cost</t>
  </si>
  <si>
    <t>Exchange Rate</t>
  </si>
  <si>
    <t>FOB Cost $ (Formula)</t>
  </si>
  <si>
    <t>FOB Cost $ (Value)</t>
  </si>
  <si>
    <t>UCCPM Price</t>
  </si>
  <si>
    <t>Package Type</t>
  </si>
  <si>
    <t>Carton Size L (cm)</t>
  </si>
  <si>
    <t>Carton Size W (cm)</t>
  </si>
  <si>
    <t>Carton Size H (cm)</t>
  </si>
  <si>
    <t>Carton Gross Weight (kg)</t>
  </si>
  <si>
    <t>Case Pack</t>
  </si>
  <si>
    <t>Cubic Meter per Carton</t>
  </si>
  <si>
    <t>Total Units per 40ft Container</t>
  </si>
  <si>
    <t>40ft Container Freight</t>
  </si>
  <si>
    <t>Ocean Freight per Item $</t>
  </si>
  <si>
    <t>HTS Code</t>
  </si>
  <si>
    <t>Duty Rate</t>
  </si>
  <si>
    <t>Duty per Item $</t>
  </si>
  <si>
    <t>LDP Cost $</t>
  </si>
  <si>
    <t>DA %</t>
  </si>
  <si>
    <t>DA $</t>
  </si>
  <si>
    <t>General Load %</t>
  </si>
  <si>
    <t>General Load $</t>
  </si>
  <si>
    <t>Warehouse Charge %</t>
  </si>
  <si>
    <t>Warehouse Charge $</t>
  </si>
  <si>
    <t>Dropship Charge</t>
  </si>
  <si>
    <t>Load 1</t>
  </si>
  <si>
    <t>Load 1 %</t>
  </si>
  <si>
    <t>Load 1 $</t>
  </si>
  <si>
    <t>Total Load $</t>
  </si>
  <si>
    <t>LDP Cost with Load $</t>
  </si>
  <si>
    <t>JLA LDP MU%</t>
  </si>
  <si>
    <t>JLA FOB CA/GA Price Quote (Formula)</t>
  </si>
  <si>
    <t>JLA price with drop ship charges</t>
  </si>
  <si>
    <t>Suggested Retail Price</t>
  </si>
  <si>
    <t>Initial Markup</t>
  </si>
  <si>
    <t>Initial Rollout Forecast</t>
  </si>
  <si>
    <t>100% Cotton Clipped Jacquard Comforter Set</t>
  </si>
  <si>
    <t>Comforter/sham face: 100% cotton clip jacquard pieced with decorative button; Back: 180TC 100% cotton; Filling: 300gsm polyester; Euro sham face: 100% arylic knitted fabric , back 100% cotton faux linen, 20" square cover: 100% acrylic knitted fabric, 20" square cover: 100% cotton faux linen with embroidery on face, 14x20" oblong pillow cover: 100% cotton faux line with embroidery on face, all pillows with hidden zipper 100% polyester filling</t>
  </si>
  <si>
    <t>100% Cotton</t>
  </si>
  <si>
    <t xml:space="preserve">Full/Queen
1 Comforter 92"Wx96"L
2 Sham 20"Wx26"L+2"(2)
2 Euro Sham 26"Wx26"L+2"(2)
1 Deco Pillow 20"Wx20"L
1 Deco Pillow 20“Wx20"L
1 Deco Pillow 14”Wx20"L </t>
  </si>
  <si>
    <t>Mocha</t>
  </si>
  <si>
    <t>Piece</t>
  </si>
  <si>
    <t>Partially Compressed</t>
  </si>
  <si>
    <t>9404.40.1000</t>
  </si>
  <si>
    <t xml:space="preserve">King
1 Comforter 110"Wx96"L
2 Sham 20"Wx36"L+2"(2)
2 Euro Sham 26"Wx26"L+2"(2)
1 Deco Pillow 20"Wx20"L
1 Deco Pillow 20“Wx20"L
1 Deco Pillow 14”Wx20"L </t>
  </si>
  <si>
    <t>Blue</t>
  </si>
  <si>
    <t>Customer Code</t>
  </si>
  <si>
    <t>Customer Name</t>
  </si>
  <si>
    <t>Category</t>
  </si>
  <si>
    <t>Category (do not use)</t>
  </si>
  <si>
    <t>Departure Port</t>
  </si>
  <si>
    <t>Port of Discharge</t>
  </si>
  <si>
    <t>AARONSFURN</t>
  </si>
  <si>
    <t>Aaron's Furniture</t>
  </si>
  <si>
    <t>COMFORTER (SET)(10)</t>
  </si>
  <si>
    <t>TBD</t>
  </si>
  <si>
    <t>ALDIDI</t>
  </si>
  <si>
    <t>ALDI INC. (DI)</t>
  </si>
  <si>
    <t>Aldi</t>
  </si>
  <si>
    <t>510 Design</t>
  </si>
  <si>
    <t>Beautyrest 3.5%</t>
  </si>
  <si>
    <t>COVERLET&amp;BEDSPREAD</t>
  </si>
  <si>
    <t>COVERLET&amp;BEDSPREAD(13)</t>
  </si>
  <si>
    <t>Basic-1</t>
  </si>
  <si>
    <t>Karachi,Pakistan</t>
  </si>
  <si>
    <t>CHA</t>
  </si>
  <si>
    <t>APERTEX - ANTÓNIO PEREIRA - FÁBRICA DE TECIDOS DE SEDA E ALGODÃO, UNIPESSOAL, LDA</t>
  </si>
  <si>
    <t>AMAZON</t>
  </si>
  <si>
    <t>Amazon Fulfillment Services (Domestic)</t>
  </si>
  <si>
    <t>Amazon</t>
  </si>
  <si>
    <t>Accentia</t>
  </si>
  <si>
    <t>Beautyrest 5.5%</t>
  </si>
  <si>
    <t>DUVET&amp;DUVET SET</t>
  </si>
  <si>
    <t>DUVET&amp;DUVET SET(12)</t>
  </si>
  <si>
    <t>Basic-2</t>
  </si>
  <si>
    <t>LEIXÕES, PORTUGAL</t>
  </si>
  <si>
    <t>EXW</t>
  </si>
  <si>
    <t>EASTERN FASHIONS INTERNATIONAL</t>
  </si>
  <si>
    <t>AMAZONJLABY</t>
  </si>
  <si>
    <t>Amazon Fulfillment Services (DI)</t>
  </si>
  <si>
    <t>Addison Park</t>
  </si>
  <si>
    <t>Beautyrest Black 6%</t>
  </si>
  <si>
    <t>QUILT</t>
  </si>
  <si>
    <t>QUILT(14)</t>
  </si>
  <si>
    <t>Basic-3</t>
  </si>
  <si>
    <t>Mumbai,India</t>
  </si>
  <si>
    <t>KRC</t>
  </si>
  <si>
    <t>GUL AHMED TEXTILES</t>
  </si>
  <si>
    <t>AMAZONFBA</t>
  </si>
  <si>
    <t>Alpine Valley</t>
  </si>
  <si>
    <t>Joseph Sadony</t>
  </si>
  <si>
    <t>BED SKIRT&amp;SHAM</t>
  </si>
  <si>
    <t>BED SKIRT&amp;SHAM(11)</t>
  </si>
  <si>
    <t>BOX-1</t>
  </si>
  <si>
    <t>Mundra, India</t>
  </si>
  <si>
    <t>LA</t>
  </si>
  <si>
    <t>Kam International</t>
  </si>
  <si>
    <t>INVERSIONES</t>
  </si>
  <si>
    <t>ARTE Y AMBIENTE</t>
  </si>
  <si>
    <t>Arte Y Ambiente</t>
  </si>
  <si>
    <t>Amethyst Home</t>
  </si>
  <si>
    <t>Laura Ashley 3%</t>
  </si>
  <si>
    <t>NORMAL PILLOW</t>
  </si>
  <si>
    <t>NORMAL PILLOW(30)</t>
  </si>
  <si>
    <t>BOX-2</t>
  </si>
  <si>
    <t>Nanjing,China</t>
  </si>
  <si>
    <t>NBO</t>
  </si>
  <si>
    <t>KOHINOOR TEXTILE MILLS LTD.</t>
  </si>
  <si>
    <t>Beallsstore</t>
  </si>
  <si>
    <t>Beall's Department Stores, Inc 02</t>
  </si>
  <si>
    <t>Beall's</t>
  </si>
  <si>
    <t>Antimicrobial Performance</t>
  </si>
  <si>
    <t>Laura Ashley 4%</t>
  </si>
  <si>
    <t>PILLOWSET</t>
  </si>
  <si>
    <t>PILLOWSET(32)</t>
  </si>
  <si>
    <t>India Office</t>
  </si>
  <si>
    <t>Nhava Sheva,India</t>
  </si>
  <si>
    <t>NHA</t>
  </si>
  <si>
    <t>Liberty Mills Limited</t>
  </si>
  <si>
    <t>BEALLS</t>
  </si>
  <si>
    <t>Beall's Outlet Stores, Inc.</t>
  </si>
  <si>
    <t>Apothecary Home</t>
  </si>
  <si>
    <t>Laura Ashley 5%</t>
  </si>
  <si>
    <t>BODY PILLOWCASE</t>
  </si>
  <si>
    <t>BODY PILLOWCASE(22)</t>
  </si>
  <si>
    <t>International Sales Dept.</t>
  </si>
  <si>
    <t>Ningbo,China</t>
  </si>
  <si>
    <t>NJ</t>
  </si>
  <si>
    <t>MK SONS (PVT) LTD</t>
  </si>
  <si>
    <t>BLK</t>
  </si>
  <si>
    <t>Belk Stores</t>
  </si>
  <si>
    <t>Belk</t>
  </si>
  <si>
    <t>ARCH / MANTLE</t>
  </si>
  <si>
    <t>Martha Stewart (Bath) 3%</t>
  </si>
  <si>
    <t>PILLOWCASE</t>
  </si>
  <si>
    <t>PILLOWCASE(21)</t>
  </si>
  <si>
    <t>Qingdao,China</t>
  </si>
  <si>
    <t>NJN</t>
  </si>
  <si>
    <t>ORIENT TEXTILE MILLS LTD.</t>
  </si>
  <si>
    <t>BLKPBV</t>
  </si>
  <si>
    <t>BELK PRIVATE BRAND VENDOR</t>
  </si>
  <si>
    <t xml:space="preserve">Arch Studio  </t>
  </si>
  <si>
    <t>Martha Stewart (Bath) 4%</t>
  </si>
  <si>
    <t>BLANKET</t>
  </si>
  <si>
    <t>BLANKET(51)</t>
  </si>
  <si>
    <t>One Central-2</t>
  </si>
  <si>
    <t>NY</t>
  </si>
  <si>
    <t>PAN OVERSEAS</t>
  </si>
  <si>
    <t>BOBSDISC</t>
  </si>
  <si>
    <t>Bob's Discount Furniture</t>
  </si>
  <si>
    <t>Armoire Collection</t>
  </si>
  <si>
    <t>Martha Stewart (Bath) 5%</t>
  </si>
  <si>
    <t>THROW</t>
  </si>
  <si>
    <t>THROW(50)</t>
  </si>
  <si>
    <t>Pakistan Office</t>
  </si>
  <si>
    <t>Tuticorin,India</t>
  </si>
  <si>
    <t>OKL</t>
  </si>
  <si>
    <t>R.K.EXPORTS (KARUR) PVT LTD</t>
  </si>
  <si>
    <t>BOBDISCOUNTBD</t>
  </si>
  <si>
    <t>Bob's Discount Furniture(Bedding)</t>
  </si>
  <si>
    <t>Art In Motion</t>
  </si>
  <si>
    <t>Martha Stewart (Hard) 3%</t>
  </si>
  <si>
    <t>THROW WRAP</t>
  </si>
  <si>
    <t>THROW WRAP(58)</t>
  </si>
  <si>
    <t>Portugal</t>
  </si>
  <si>
    <t>QDO</t>
  </si>
  <si>
    <t>RATERIA INTERNATIONAL PVT LTD</t>
  </si>
  <si>
    <t>BLTNCOAT</t>
  </si>
  <si>
    <t>Burlington Coat Factory</t>
  </si>
  <si>
    <t>Artology</t>
  </si>
  <si>
    <t>Martha Stewart (Hard) 4%</t>
  </si>
  <si>
    <t>FILLED BLANKET</t>
  </si>
  <si>
    <t>FILLED BLANKET(57)</t>
  </si>
  <si>
    <t>Project S-1</t>
  </si>
  <si>
    <t>RIDDHI SIDDHI TEXTILE MILLS PVT. LTD.</t>
  </si>
  <si>
    <t>ORANGEBED</t>
  </si>
  <si>
    <t>Orange Bed &amp; Bath</t>
  </si>
  <si>
    <t>AT HOME</t>
  </si>
  <si>
    <t>Martha Stewart (Hard) 7%</t>
  </si>
  <si>
    <t>FILLED THROW</t>
  </si>
  <si>
    <t>FILLED THROW(56)</t>
  </si>
  <si>
    <t>Project S-2</t>
  </si>
  <si>
    <t>SH</t>
  </si>
  <si>
    <t>VISTA FURNISHING LIMITED</t>
  </si>
  <si>
    <t>MarshallsCan</t>
  </si>
  <si>
    <t>Canadian Marshalls</t>
  </si>
  <si>
    <t>Marshalls</t>
  </si>
  <si>
    <t>August &amp; Leo</t>
  </si>
  <si>
    <t>N Natori 5%</t>
  </si>
  <si>
    <t>MATT PAD/TOPPER</t>
  </si>
  <si>
    <t>MATT PAD/TOPPER(16)</t>
  </si>
  <si>
    <t>Qingdao Office</t>
  </si>
  <si>
    <t>SJ</t>
  </si>
  <si>
    <t>YUNUS TEXTILE MILLS</t>
  </si>
  <si>
    <t>CHRISTREE</t>
  </si>
  <si>
    <t>Christmas Tree Shops Inc</t>
  </si>
  <si>
    <t>Christmas Tree Shops</t>
  </si>
  <si>
    <t>Autumn Days</t>
  </si>
  <si>
    <t>N Natori Studio 5%</t>
  </si>
  <si>
    <t>SHEET/SHEET SET</t>
  </si>
  <si>
    <t>SHEET/SHEET SET(20)</t>
  </si>
  <si>
    <t>Shanghai office-1</t>
  </si>
  <si>
    <t>东台市佳丰绣品有限公司</t>
  </si>
  <si>
    <t>COSTCOCAN</t>
  </si>
  <si>
    <t>Costco Canada</t>
  </si>
  <si>
    <t>Costco</t>
  </si>
  <si>
    <t>Backstage</t>
  </si>
  <si>
    <t>Natori 7%</t>
  </si>
  <si>
    <t>SHOWER CURTAIN</t>
  </si>
  <si>
    <t>SHOWER CURTAIN(70)</t>
  </si>
  <si>
    <t>STAR-项目组</t>
  </si>
  <si>
    <t>东台市兴捷亚纺织品有限公司</t>
  </si>
  <si>
    <t>Costco UK</t>
  </si>
  <si>
    <t>Be Mine</t>
  </si>
  <si>
    <t>Serta 5.5%</t>
  </si>
  <si>
    <t>PANEL</t>
  </si>
  <si>
    <t>PANEL(40)</t>
  </si>
  <si>
    <t>东台雅士缘纺织有限公司</t>
  </si>
  <si>
    <t>COSTCO</t>
  </si>
  <si>
    <t>Costco Wholesale</t>
  </si>
  <si>
    <t>Beauty Silk</t>
  </si>
  <si>
    <t>Serta Sheep 5.5%</t>
  </si>
  <si>
    <t>VALANCE</t>
  </si>
  <si>
    <t>VALANCE(41)</t>
  </si>
  <si>
    <t>丹阳市俊祥服饰厂</t>
  </si>
  <si>
    <t>COSTCOCANDI</t>
  </si>
  <si>
    <t>COSTCO WHOLESALE CANADA DI</t>
  </si>
  <si>
    <t>Beautyrest</t>
  </si>
  <si>
    <t>Sharper Image Heated 3%</t>
  </si>
  <si>
    <t>ASSORTMENT</t>
  </si>
  <si>
    <t>ASSORTMENT(90)</t>
  </si>
  <si>
    <t>义乌市涛晔工艺品有限公司</t>
  </si>
  <si>
    <t>ddDiscount</t>
  </si>
  <si>
    <t>dd’s Discounts</t>
  </si>
  <si>
    <t>dd's Discounts</t>
  </si>
  <si>
    <t>Beautyrest Black</t>
  </si>
  <si>
    <t>Sharper Image Heated 4%</t>
  </si>
  <si>
    <t>南京海聆梦家居有限公司</t>
  </si>
  <si>
    <t>DLS</t>
  </si>
  <si>
    <t>Dillard's Inc.</t>
  </si>
  <si>
    <t xml:space="preserve">Dillard's </t>
  </si>
  <si>
    <t xml:space="preserve">Beautyrest Platinum </t>
  </si>
  <si>
    <t>Sharper Image Heated 5%</t>
  </si>
  <si>
    <t>南京美华纺织品有限公司</t>
  </si>
  <si>
    <t>DOLGEN-DI</t>
  </si>
  <si>
    <t>DOLLAR GENERAL CORP. (DI)</t>
  </si>
  <si>
    <t>Dollar General</t>
  </si>
  <si>
    <t>Beautyrest Silver</t>
  </si>
  <si>
    <t>Sharper Image Nonheated 4%</t>
  </si>
  <si>
    <t>南京美华羽绒制品有限公司</t>
  </si>
  <si>
    <t>FAMDOLLAR</t>
  </si>
  <si>
    <t>Family Dollar Inc</t>
  </si>
  <si>
    <t>Family Dollar</t>
  </si>
  <si>
    <t>BeautySleep</t>
  </si>
  <si>
    <t>Sharper Image Nonheated 5%</t>
  </si>
  <si>
    <t>南通宝威纺织品有限公司</t>
  </si>
  <si>
    <t>FREDMEYER</t>
  </si>
  <si>
    <t>Fred Meyer Stores</t>
  </si>
  <si>
    <t>Fred Meyer</t>
  </si>
  <si>
    <t>BEBE</t>
  </si>
  <si>
    <t>Woolrich 5%</t>
  </si>
  <si>
    <t>南通康东家用纺织品有限公司</t>
  </si>
  <si>
    <t>FREDMEYERDI</t>
  </si>
  <si>
    <t>Fred Meyer Stores DI</t>
  </si>
  <si>
    <t>Bebe (Black/White Label Not Holiday)</t>
  </si>
  <si>
    <t>南通艺源家用纺织品有限公司</t>
  </si>
  <si>
    <t>NIZAMI</t>
  </si>
  <si>
    <t>G. S. Nizami</t>
  </si>
  <si>
    <t>Nizami</t>
  </si>
  <si>
    <t>BEBE- BLACK</t>
  </si>
  <si>
    <t>南通鑫盛纺织服饰有限公司</t>
  </si>
  <si>
    <t>GIANTTIGERDI</t>
  </si>
  <si>
    <t>Giant Tiger Stores Ltd. (DI)</t>
  </si>
  <si>
    <t>Giant Tiger</t>
  </si>
  <si>
    <t>Bebe Bow</t>
  </si>
  <si>
    <t>南通银天工艺品有限公司</t>
  </si>
  <si>
    <t>HGPOE</t>
  </si>
  <si>
    <t>Homegoods (POE)</t>
  </si>
  <si>
    <t>Homegoods</t>
  </si>
  <si>
    <t>Bebe Girls</t>
  </si>
  <si>
    <t>南通锦亿纺织品有限公司</t>
  </si>
  <si>
    <t>HOMESENSE</t>
  </si>
  <si>
    <t>Homesense</t>
  </si>
  <si>
    <t>BEBE Holiday</t>
  </si>
  <si>
    <t>吉奥璐纺织品（南通）有限公司</t>
  </si>
  <si>
    <t>JLA</t>
  </si>
  <si>
    <t>Bed Guardian</t>
  </si>
  <si>
    <t>好一家（南通）纺织品有限公司</t>
  </si>
  <si>
    <t>KOHL</t>
  </si>
  <si>
    <t>Kohl's</t>
  </si>
  <si>
    <t>Beekman Home</t>
  </si>
  <si>
    <t>如皋市亿龙纺织制品有限公司</t>
  </si>
  <si>
    <t>KOHLPOE</t>
  </si>
  <si>
    <t>Kohl's (POE)</t>
  </si>
  <si>
    <t>BELK</t>
  </si>
  <si>
    <t>如皋市佳丽绗缝制品有限公司</t>
  </si>
  <si>
    <t>KOHLDSN</t>
  </si>
  <si>
    <t>Kohl's.com</t>
  </si>
  <si>
    <t>Better Home and Gardens</t>
  </si>
  <si>
    <t>如皋市龙群纺织制品有限公司</t>
  </si>
  <si>
    <t>LINENCHEST</t>
  </si>
  <si>
    <t>Linen Chest</t>
  </si>
  <si>
    <t>Beyond Soft</t>
  </si>
  <si>
    <t>安徽云彩家用纺织品有限公司</t>
  </si>
  <si>
    <t>LOBLAWS</t>
  </si>
  <si>
    <t>Loblaws, Inc. (DI)</t>
  </si>
  <si>
    <t>Loblaws</t>
  </si>
  <si>
    <t xml:space="preserve">Big One </t>
  </si>
  <si>
    <t>安徽霞珍羽绒股份有限公司</t>
  </si>
  <si>
    <t>LOWES</t>
  </si>
  <si>
    <t>Lowe's Companies Inc.2</t>
  </si>
  <si>
    <t>Lowe's</t>
  </si>
  <si>
    <t>BIG ONE KIDS</t>
  </si>
  <si>
    <t>山东安琪尔生活科技有限公司</t>
  </si>
  <si>
    <t>MACYBKSTAGE</t>
  </si>
  <si>
    <t>Macy's Backstage</t>
  </si>
  <si>
    <t>Macy's</t>
  </si>
  <si>
    <t xml:space="preserve">Biltmore </t>
  </si>
  <si>
    <t>建德市中源家纺有限公司</t>
  </si>
  <si>
    <t>MACY04</t>
  </si>
  <si>
    <t>Macy's CFC</t>
  </si>
  <si>
    <t>Blueberry Cove</t>
  </si>
  <si>
    <t>建德市大洋实业有限公司</t>
  </si>
  <si>
    <t>MACY06</t>
  </si>
  <si>
    <t>Macy's CFC01</t>
  </si>
  <si>
    <t>Broyhill</t>
  </si>
  <si>
    <t>建德市耀欣针纺有限公司</t>
  </si>
  <si>
    <t>MACY03</t>
  </si>
  <si>
    <t>Macy's Home MMG</t>
  </si>
  <si>
    <t>Canadiana</t>
  </si>
  <si>
    <t>惠民嘉悦纺织有限公司</t>
  </si>
  <si>
    <t>MACY01</t>
  </si>
  <si>
    <t>Macy's Home Store</t>
  </si>
  <si>
    <t>Carson &amp; Cooper</t>
  </si>
  <si>
    <t>新泰瑞丰家纺有限公司</t>
  </si>
  <si>
    <t>MACY02</t>
  </si>
  <si>
    <t>Macy's.com</t>
  </si>
  <si>
    <t>CATCH'N ZZZ</t>
  </si>
  <si>
    <t>无锡市翊宸纺织品有限公司</t>
  </si>
  <si>
    <t>TNCHM</t>
  </si>
  <si>
    <t>The Natori Company</t>
  </si>
  <si>
    <t>Natori</t>
  </si>
  <si>
    <t>Catherine Malandrino</t>
  </si>
  <si>
    <t>杭州火炎塑料制品有限公司</t>
  </si>
  <si>
    <t>NEX</t>
  </si>
  <si>
    <t>Nexcom</t>
  </si>
  <si>
    <t>Catherine Malandrino (Holiday)</t>
  </si>
  <si>
    <t>杭州莎鑫家纺有限公司</t>
  </si>
  <si>
    <t>NPLTIK</t>
  </si>
  <si>
    <t>NPL - TikTok Consignment</t>
  </si>
  <si>
    <t>NPL</t>
  </si>
  <si>
    <t>CATHERINE MALANDRINO HOTEL</t>
  </si>
  <si>
    <t>江苏优绵家居科技有限公司</t>
  </si>
  <si>
    <t>OLDTIMEPOT</t>
  </si>
  <si>
    <t>Old Time Pottery, LLC</t>
  </si>
  <si>
    <t>Old Time Pottery</t>
  </si>
  <si>
    <t>Catherine Malandrino Kids</t>
  </si>
  <si>
    <t>江苏依丽莱家纺有限公司</t>
  </si>
  <si>
    <t>OLLIIX</t>
  </si>
  <si>
    <t>Olliix.com</t>
  </si>
  <si>
    <t>Olliix</t>
  </si>
  <si>
    <t>Cedar &amp; Rose</t>
  </si>
  <si>
    <t>江苏凯瑞家纺科技有限公司</t>
  </si>
  <si>
    <t>OVERSCONSIGN</t>
  </si>
  <si>
    <t>OVERSTOCK (CONSIGNMENT001)</t>
  </si>
  <si>
    <t>Overstock</t>
  </si>
  <si>
    <t>Celebrate Home</t>
  </si>
  <si>
    <t>江苏海聆梦家居科技有限公司</t>
  </si>
  <si>
    <t>REDAPPLECA</t>
  </si>
  <si>
    <t>RED APPLE STORES INC</t>
  </si>
  <si>
    <t>Red Apple Stores</t>
  </si>
  <si>
    <t xml:space="preserve">Chapel Hill </t>
  </si>
  <si>
    <t>江苏苏美达纺织有限公司</t>
  </si>
  <si>
    <t>ROSSPOE</t>
  </si>
  <si>
    <t>Ross Stores, Inc.</t>
  </si>
  <si>
    <t>Ross</t>
  </si>
  <si>
    <t>Chapel Hill by Croscill</t>
  </si>
  <si>
    <t>浙江凯瑞特家饰用品有限公司</t>
  </si>
  <si>
    <t>ROSSPET</t>
  </si>
  <si>
    <t>Ross Stores, Inc. (PET)</t>
  </si>
  <si>
    <t>Charter Club</t>
  </si>
  <si>
    <t>浙江宏都寝具有限公司</t>
  </si>
  <si>
    <t>SEVENAVE</t>
  </si>
  <si>
    <t>Seventh Avenue, Inc.</t>
  </si>
  <si>
    <t>Seventh Avenue</t>
  </si>
  <si>
    <t>Chelsea Square</t>
  </si>
  <si>
    <t>浙江昱昊纺织科技股份有限公司</t>
  </si>
  <si>
    <t>SLEEPNUMBER</t>
  </si>
  <si>
    <t>SLEEP NUMBER CORPORATION</t>
  </si>
  <si>
    <t>Sleep Number</t>
  </si>
  <si>
    <t>City Lights</t>
  </si>
  <si>
    <t>浙江盛发纺织印染有限公司</t>
  </si>
  <si>
    <t>STEIN</t>
  </si>
  <si>
    <t>Stein Mart</t>
  </si>
  <si>
    <t>Clean Habitat</t>
  </si>
  <si>
    <t>浦江县聚全工贸有限公司</t>
  </si>
  <si>
    <t>TARHEEL</t>
  </si>
  <si>
    <t>TAR HEEL (FAMILY DOLL-DI)</t>
  </si>
  <si>
    <t>Clean Spaces</t>
  </si>
  <si>
    <t>浦江宏盛工艺有限公司</t>
  </si>
  <si>
    <t>TGT1138719</t>
  </si>
  <si>
    <t>Target Stores Import</t>
  </si>
  <si>
    <t>Target</t>
  </si>
  <si>
    <t>Coastal Dunes</t>
  </si>
  <si>
    <t>海聆梦家居股份有限公司</t>
  </si>
  <si>
    <t>KROGER</t>
  </si>
  <si>
    <t>Kroger</t>
  </si>
  <si>
    <t>Coastal Home</t>
  </si>
  <si>
    <t>烟台北方家用纺织品有限公司</t>
  </si>
  <si>
    <t>KROGERDI</t>
  </si>
  <si>
    <t>The Kroger Co. DI</t>
  </si>
  <si>
    <t>Codi</t>
  </si>
  <si>
    <t>烟台明远创意生活科技股份有限公司</t>
  </si>
  <si>
    <t>TUESMNG</t>
  </si>
  <si>
    <t>Tuesday Morning</t>
  </si>
  <si>
    <t>COLIN + JUSTIN</t>
  </si>
  <si>
    <t>瞿氏家纺南通有限公司</t>
  </si>
  <si>
    <t>WALMART CANADA</t>
  </si>
  <si>
    <t>Wal-Mart Canada Corp. (DI)</t>
  </si>
  <si>
    <t>Walmart</t>
  </si>
  <si>
    <t>Comfort Bay</t>
  </si>
  <si>
    <t>绍兴市上虞中宇家纺有限公司</t>
  </si>
  <si>
    <t>DESINCWFS</t>
  </si>
  <si>
    <t>Walmart Fulfillment Service Designer Living</t>
  </si>
  <si>
    <t>Designer Living</t>
  </si>
  <si>
    <t>Comfort Classics</t>
  </si>
  <si>
    <t>苏州杰维斯纺织有限公司</t>
  </si>
  <si>
    <t>WALMART</t>
  </si>
  <si>
    <t>Wal-Mart Stores</t>
  </si>
  <si>
    <t>Comfort Spaces</t>
  </si>
  <si>
    <t>苏州水中花纺织饰品有限公司</t>
  </si>
  <si>
    <t>WALMART IMP.</t>
  </si>
  <si>
    <t>Wal-Mart Stores (DI)</t>
  </si>
  <si>
    <t>Concierge Collection</t>
  </si>
  <si>
    <t>苏州麦格达斯进出口有限公司</t>
  </si>
  <si>
    <t>WALMART01</t>
  </si>
  <si>
    <t>Wal-Mart.Com</t>
  </si>
  <si>
    <t>Cottage Laundry</t>
  </si>
  <si>
    <t>青岛宝璐家用纺织品有限公司</t>
  </si>
  <si>
    <t>WALMARTDS</t>
  </si>
  <si>
    <t>Wal-Mart.com (Drop Ship)</t>
  </si>
  <si>
    <t>Cozzze</t>
  </si>
  <si>
    <t>青岛美诺佳纺织服装有限公司</t>
  </si>
  <si>
    <t>CASTLEGATE</t>
  </si>
  <si>
    <t>Wayfair, LLC (Castle Gate)</t>
  </si>
  <si>
    <t>Wayfair</t>
  </si>
  <si>
    <t xml:space="preserve">Cremieux  </t>
  </si>
  <si>
    <t>青岛羽翎珊家纺织品集团有限公司</t>
  </si>
  <si>
    <t>WINNERS</t>
  </si>
  <si>
    <t>Winners</t>
  </si>
  <si>
    <t>Crosby St</t>
  </si>
  <si>
    <t>青岛舒泰隆家居用品有限公司</t>
  </si>
  <si>
    <t>ZULILYWH</t>
  </si>
  <si>
    <t>zulily, llc for wh</t>
  </si>
  <si>
    <t>Zulily</t>
  </si>
  <si>
    <t>Croscill</t>
  </si>
  <si>
    <t>JCPCAT</t>
  </si>
  <si>
    <t>JC Penney Catalog</t>
  </si>
  <si>
    <t>JC Penney</t>
  </si>
  <si>
    <t>Croscill Casual</t>
  </si>
  <si>
    <t>JCPCATDI</t>
  </si>
  <si>
    <t>JC Penney Catalog (POE)</t>
  </si>
  <si>
    <t>Croscill Classics</t>
  </si>
  <si>
    <t>JCPRETDI</t>
  </si>
  <si>
    <t>JC Penney Retail (POE)</t>
  </si>
  <si>
    <t>Croscill Home</t>
  </si>
  <si>
    <t>JCPRET</t>
  </si>
  <si>
    <t>JC Penney Retail</t>
  </si>
  <si>
    <t>Crown and Ivy</t>
  </si>
  <si>
    <t>MACYHBC</t>
  </si>
  <si>
    <t>Macy's Merchandising Group HBC</t>
  </si>
  <si>
    <t>Cuddl Duds</t>
  </si>
  <si>
    <t>MACY05</t>
  </si>
  <si>
    <t>Macy's Military</t>
  </si>
  <si>
    <t>Debbie Travis</t>
  </si>
  <si>
    <t>OCM</t>
  </si>
  <si>
    <t>On Campus Marketing LLC</t>
  </si>
  <si>
    <t>On Campus Marketing</t>
  </si>
  <si>
    <t>Deck the Halls</t>
  </si>
  <si>
    <t>OCMPOE</t>
  </si>
  <si>
    <t>On Campus Marketing LLC POE</t>
  </si>
  <si>
    <t>Décor 5</t>
  </si>
  <si>
    <t>Décor Studio</t>
  </si>
  <si>
    <t xml:space="preserve">Degrees of Comfort </t>
  </si>
  <si>
    <t>Designlab</t>
  </si>
  <si>
    <t>DesignLab Kids</t>
  </si>
  <si>
    <t>EE</t>
  </si>
  <si>
    <t>Emryn House</t>
  </si>
  <si>
    <t>Everyday Living</t>
  </si>
  <si>
    <t xml:space="preserve">Fall Festival </t>
  </si>
  <si>
    <t>Fall Sweet Fall</t>
  </si>
  <si>
    <t>Family Chef</t>
  </si>
  <si>
    <t>Festive Days</t>
  </si>
  <si>
    <t>finch + robin</t>
  </si>
  <si>
    <t>Found &amp; Fable</t>
  </si>
  <si>
    <t>Free Home</t>
  </si>
  <si>
    <t>Friends Forever</t>
  </si>
  <si>
    <t>GAMER SQUAD</t>
  </si>
  <si>
    <t>GATHER AT HOME</t>
  </si>
  <si>
    <t>Ghostly Greeting</t>
  </si>
  <si>
    <t>Goodness&amp;Grace</t>
  </si>
  <si>
    <t>Grace Mitchell</t>
  </si>
  <si>
    <t>Gramercy Park</t>
  </si>
  <si>
    <t>Graveyard</t>
  </si>
  <si>
    <t>Grayson &amp; Parker</t>
  </si>
  <si>
    <t>H2Ology</t>
  </si>
  <si>
    <t>Halloween Hill</t>
  </si>
  <si>
    <t>Hampton Hill</t>
  </si>
  <si>
    <t>Happy Fall</t>
  </si>
  <si>
    <t>Happy Halloween</t>
  </si>
  <si>
    <t xml:space="preserve">Happy Halloween Metallic </t>
  </si>
  <si>
    <t>Happy Halloween Pastel</t>
  </si>
  <si>
    <t>Happy Haunting</t>
  </si>
  <si>
    <t>Happy Haunting Skull</t>
  </si>
  <si>
    <t>Happy Haunting Spider</t>
  </si>
  <si>
    <t>Harbor Home</t>
  </si>
  <si>
    <t>Harbor House</t>
  </si>
  <si>
    <t>Harbor House Blue</t>
  </si>
  <si>
    <t>HD design</t>
  </si>
  <si>
    <t>Hello Autumn</t>
  </si>
  <si>
    <t>H-HOME TRENDS PL</t>
  </si>
  <si>
    <t>Holiday Lane</t>
  </si>
  <si>
    <t>Holiday Time</t>
  </si>
  <si>
    <t>Holiday traditions</t>
  </si>
  <si>
    <t>HOLLY &amp; MOSS</t>
  </si>
  <si>
    <t xml:space="preserve">Holly Jolly </t>
  </si>
  <si>
    <t>HOME DECORATORS COLLECTION</t>
  </si>
  <si>
    <t>Home Design</t>
  </si>
  <si>
    <t>Home Essence</t>
  </si>
  <si>
    <t xml:space="preserve">Home for the Holidays </t>
  </si>
  <si>
    <t>Home Trends</t>
  </si>
  <si>
    <t>Homenetic</t>
  </si>
  <si>
    <t>Honeybloom</t>
  </si>
  <si>
    <t xml:space="preserve">Hotel </t>
  </si>
  <si>
    <t>Hotel by park avenue</t>
  </si>
  <si>
    <t>Hotel Collection</t>
  </si>
  <si>
    <t>Hotel Style</t>
  </si>
  <si>
    <t>HOUSE &amp; HOME</t>
  </si>
  <si>
    <t>Huntington Home</t>
  </si>
  <si>
    <t>Hyde lane</t>
  </si>
  <si>
    <t>Hyde Park</t>
  </si>
  <si>
    <t>Ideology</t>
  </si>
  <si>
    <t>INK+IVY</t>
  </si>
  <si>
    <t>INK+IVY Kids</t>
  </si>
  <si>
    <t>Inspire by Intelligent Design</t>
  </si>
  <si>
    <t xml:space="preserve">Intelligent Design </t>
  </si>
  <si>
    <t>Intelligent Design Kids</t>
  </si>
  <si>
    <t xml:space="preserve">Interiors </t>
  </si>
  <si>
    <t>Jack O Lantern Lane</t>
  </si>
  <si>
    <t>JLA Art</t>
  </si>
  <si>
    <t>JLA Furniture</t>
  </si>
  <si>
    <t>Josie by Natori</t>
  </si>
  <si>
    <t>Joy Peace Love</t>
  </si>
  <si>
    <t>Joy to the world</t>
  </si>
  <si>
    <t>JOYLAND</t>
  </si>
  <si>
    <t>Juniper Home</t>
  </si>
  <si>
    <t>Kids by Kirkton House</t>
  </si>
  <si>
    <t>Kirkton House</t>
  </si>
  <si>
    <t>Laila Ali</t>
  </si>
  <si>
    <t>Laura Ashley</t>
  </si>
  <si>
    <t>laurel + pine</t>
  </si>
  <si>
    <t>Life At Home</t>
  </si>
  <si>
    <t>Lightning Bug</t>
  </si>
  <si>
    <t>Living Clean</t>
  </si>
  <si>
    <t>Liz</t>
  </si>
  <si>
    <t>Luxury Hotel</t>
  </si>
  <si>
    <t>Luxury Hotel by Park Ave</t>
  </si>
  <si>
    <t>Madison Classics</t>
  </si>
  <si>
    <t>Madison Park</t>
  </si>
  <si>
    <t>Madison Park Essentials</t>
  </si>
  <si>
    <t>Madison Park Pure</t>
  </si>
  <si>
    <t>Main Street</t>
  </si>
  <si>
    <t>Mainstays</t>
  </si>
  <si>
    <t>Mainstreet Holiday</t>
  </si>
  <si>
    <t>MAISON JULES</t>
  </si>
  <si>
    <t>Maple Grove</t>
  </si>
  <si>
    <t>Martha Stewart</t>
  </si>
  <si>
    <t xml:space="preserve">Martha Stewart Everyday </t>
  </si>
  <si>
    <t>Member’s Choice</t>
  </si>
  <si>
    <t>MEMBER'S MARK</t>
  </si>
  <si>
    <t>Merriest Holiday</t>
  </si>
  <si>
    <t>Merry &amp; Bright</t>
  </si>
  <si>
    <t xml:space="preserve">Merry Moments </t>
  </si>
  <si>
    <t>Mi Zone</t>
  </si>
  <si>
    <t>Mi Zone Kids</t>
  </si>
  <si>
    <t>Michael Strahan</t>
  </si>
  <si>
    <t>Microtec</t>
  </si>
  <si>
    <t>Modavari</t>
  </si>
  <si>
    <t>Modern Southern Home</t>
  </si>
  <si>
    <t>Moonbeams</t>
  </si>
  <si>
    <t>MP2 by Madison Park</t>
  </si>
  <si>
    <t>N Natori</t>
  </si>
  <si>
    <t>N Natori Studio</t>
  </si>
  <si>
    <t>Nanette Holiday</t>
  </si>
  <si>
    <t>Nanette Lepore</t>
  </si>
  <si>
    <t>nanette Lepore (holiday silver)</t>
  </si>
  <si>
    <t>Nanette Lepore Coastal</t>
  </si>
  <si>
    <t>Nanette Lepore Girls</t>
  </si>
  <si>
    <t>Nanette Lepore holiday</t>
  </si>
  <si>
    <t>Natural Harvest</t>
  </si>
  <si>
    <t>Nobel Excellence</t>
  </si>
  <si>
    <t>Nomad Home</t>
  </si>
  <si>
    <t>North Pole Trading Co</t>
  </si>
  <si>
    <t>Oake</t>
  </si>
  <si>
    <t>Oh Holy Night</t>
  </si>
  <si>
    <t>Oh Joy!</t>
  </si>
  <si>
    <t>ON THE SHORE</t>
  </si>
  <si>
    <t>On your own</t>
  </si>
  <si>
    <t>Onva</t>
  </si>
  <si>
    <t>Opalhouse</t>
  </si>
  <si>
    <t>Opalhouse designed with Jungalow</t>
  </si>
  <si>
    <t>Origin 21</t>
  </si>
  <si>
    <t>Palms End</t>
  </si>
  <si>
    <t>Park Avenue</t>
  </si>
  <si>
    <t>Peak Performance</t>
  </si>
  <si>
    <t>Peppermint place</t>
  </si>
  <si>
    <t>Premier Comfort</t>
  </si>
  <si>
    <t>Premier Comfort Signature</t>
  </si>
  <si>
    <t>President Choice</t>
  </si>
  <si>
    <t>Protech</t>
  </si>
  <si>
    <t>Providence</t>
  </si>
  <si>
    <t>Real Living</t>
  </si>
  <si>
    <t>Regency Heights</t>
  </si>
  <si>
    <t>Royal Velvet</t>
  </si>
  <si>
    <t>Scare Factory</t>
  </si>
  <si>
    <t>SCM</t>
  </si>
  <si>
    <t>SCM KIDS</t>
  </si>
  <si>
    <t>Scoop Delights</t>
  </si>
  <si>
    <t>SDS</t>
  </si>
  <si>
    <t xml:space="preserve">Seadrift </t>
  </si>
  <si>
    <t>Serafina Rose</t>
  </si>
  <si>
    <t>Serta</t>
  </si>
  <si>
    <t>Sharper Image</t>
  </si>
  <si>
    <t xml:space="preserve">Silk Sensations </t>
  </si>
  <si>
    <t>SL Simplicity</t>
  </si>
  <si>
    <t>Sleep Philosophy</t>
  </si>
  <si>
    <t>Smart Cool by Sleep Philosophy</t>
  </si>
  <si>
    <t>Soft Touch</t>
  </si>
  <si>
    <t>Soloft</t>
  </si>
  <si>
    <t>Sonoma</t>
  </si>
  <si>
    <t>South Street Loft</t>
  </si>
  <si>
    <t>Southern Living</t>
  </si>
  <si>
    <t>Spider</t>
  </si>
  <si>
    <t>Spirits Bright</t>
  </si>
  <si>
    <t xml:space="preserve">Spooktacular </t>
  </si>
  <si>
    <t>Spooky Halloween</t>
  </si>
  <si>
    <t>Spooky Hollow</t>
  </si>
  <si>
    <t>Spooky Season</t>
  </si>
  <si>
    <t>Stoneberry</t>
  </si>
  <si>
    <t>Studio D</t>
  </si>
  <si>
    <t>Style Sanctuary</t>
  </si>
  <si>
    <t>Style Sanctuary Blue</t>
  </si>
  <si>
    <t>Style Sanctuary Bronze</t>
  </si>
  <si>
    <t>SunSmart</t>
  </si>
  <si>
    <t>Super Listing</t>
  </si>
  <si>
    <t>Tao</t>
  </si>
  <si>
    <t>Thankful &amp; Blessed</t>
  </si>
  <si>
    <t xml:space="preserve">Threshold  </t>
  </si>
  <si>
    <t>Threshold designed with Studio McGee</t>
  </si>
  <si>
    <t>TINSEL+ FROST</t>
  </si>
  <si>
    <t>Tiny Dreamer</t>
  </si>
  <si>
    <t>Tis the Season</t>
  </si>
  <si>
    <t>Tis the Season - Gold</t>
  </si>
  <si>
    <t>Tis the Season - Silver</t>
  </si>
  <si>
    <t>Tracey Boyd</t>
  </si>
  <si>
    <t>Track &amp; Tail</t>
  </si>
  <si>
    <t>Trick or Treat Co</t>
  </si>
  <si>
    <t>True North</t>
  </si>
  <si>
    <t>True North by Sleep Philosophy</t>
  </si>
  <si>
    <t>Ty Pennington</t>
  </si>
  <si>
    <t>Union Square</t>
  </si>
  <si>
    <t>Urban Domain</t>
  </si>
  <si>
    <t>Urban Domain Home</t>
  </si>
  <si>
    <t>Urban Domain Kids</t>
  </si>
  <si>
    <t>Urban Dreams</t>
  </si>
  <si>
    <t>Urban Essential</t>
  </si>
  <si>
    <t>Urban Habitat</t>
  </si>
  <si>
    <t>Urban Habitat Kids</t>
  </si>
  <si>
    <t>Warm &amp; Cozy</t>
  </si>
  <si>
    <t>WB Hotel</t>
  </si>
  <si>
    <t>Wendy Bellisimo Holiday-green</t>
  </si>
  <si>
    <t>Wendy Bellissimo</t>
  </si>
  <si>
    <t>Wendy Bellissimo holiday</t>
  </si>
  <si>
    <t>Wendy Bellissimo Home</t>
  </si>
  <si>
    <t>Wendy Bellissimo(gold tree holiday label)</t>
  </si>
  <si>
    <t xml:space="preserve">Wendy Harvest </t>
  </si>
  <si>
    <t>Weny Bellissimo Kids</t>
  </si>
  <si>
    <t>West End</t>
  </si>
  <si>
    <t>Willow &amp; Sage</t>
  </si>
  <si>
    <t>WIND AND WATER</t>
  </si>
  <si>
    <t>Winter Avenue</t>
  </si>
  <si>
    <t>Winter Spirits</t>
  </si>
  <si>
    <t>Woolrich</t>
  </si>
  <si>
    <t>YOUR ZONE</t>
  </si>
  <si>
    <t>Zoopet</t>
  </si>
  <si>
    <t>Program Size</t>
  </si>
  <si>
    <t>Ship to Location</t>
  </si>
  <si>
    <t>Quote Sheet Template</t>
  </si>
  <si>
    <t>UOM</t>
  </si>
  <si>
    <t>Other Load Suggestions</t>
  </si>
  <si>
    <t>2025 Fashion DI</t>
  </si>
  <si>
    <t>Lynn Chen</t>
  </si>
  <si>
    <t>PM</t>
  </si>
  <si>
    <t>Commission</t>
  </si>
  <si>
    <t>Normal</t>
  </si>
  <si>
    <t>YOUT</t>
  </si>
  <si>
    <t>Black Friday</t>
  </si>
  <si>
    <t>India</t>
  </si>
  <si>
    <t>AVN</t>
  </si>
  <si>
    <t>2025 Fashion POE</t>
  </si>
  <si>
    <t>Set</t>
  </si>
  <si>
    <t>Brokage</t>
  </si>
  <si>
    <t>Rolled</t>
  </si>
  <si>
    <t>BTC</t>
  </si>
  <si>
    <t>Big: 400K - 1M</t>
  </si>
  <si>
    <t>POE</t>
  </si>
  <si>
    <t>ZPP (POE Shipments)</t>
  </si>
  <si>
    <t>Pakistan</t>
  </si>
  <si>
    <t>SWV</t>
  </si>
  <si>
    <t>2025 Fashion Domestic Warehouse</t>
  </si>
  <si>
    <t>Elaine Sun</t>
  </si>
  <si>
    <t>Pair</t>
  </si>
  <si>
    <t>Agent Fee</t>
  </si>
  <si>
    <t>Compressed/KD</t>
  </si>
  <si>
    <t>Fall</t>
  </si>
  <si>
    <t>Medium: 200K - 400K</t>
  </si>
  <si>
    <t>Intl.-Customer DC</t>
  </si>
  <si>
    <t>Winter Wang</t>
  </si>
  <si>
    <t>Pack</t>
  </si>
  <si>
    <t>Reverse</t>
  </si>
  <si>
    <t>Improved Packaging</t>
  </si>
  <si>
    <t>Spring</t>
  </si>
  <si>
    <t>Small: &lt; 200K</t>
  </si>
  <si>
    <t>Intl.-Direct Import</t>
  </si>
  <si>
    <t>SV3</t>
  </si>
  <si>
    <t>2025 Fashion AMAZON 1P</t>
  </si>
  <si>
    <t>David Zhang</t>
  </si>
  <si>
    <t>Each</t>
  </si>
  <si>
    <t>Royalty</t>
  </si>
  <si>
    <t>Winter</t>
  </si>
  <si>
    <t>Intl.-Domestic Warehouse</t>
  </si>
  <si>
    <t>2025 Fashion Kohls 3 in 1</t>
  </si>
  <si>
    <t>Bag</t>
  </si>
  <si>
    <t>OOD</t>
  </si>
  <si>
    <t>Intl.-POE</t>
  </si>
  <si>
    <t>WOD/SV2</t>
  </si>
  <si>
    <t>2025 Fashion WMT DI</t>
  </si>
  <si>
    <t>Box</t>
  </si>
  <si>
    <t>Customer WH Allowance</t>
  </si>
  <si>
    <t>WOD/SV3</t>
  </si>
  <si>
    <t>2025 Fashion WMT Domestic</t>
  </si>
  <si>
    <t>Carton</t>
  </si>
  <si>
    <t>NSA%</t>
  </si>
  <si>
    <t>Case</t>
  </si>
  <si>
    <t>Fuel Surcharge</t>
  </si>
  <si>
    <t>Meter</t>
  </si>
  <si>
    <t>Photography</t>
  </si>
  <si>
    <t>Pallet</t>
  </si>
  <si>
    <t>Freight Allowance</t>
  </si>
  <si>
    <t>PDQ</t>
  </si>
  <si>
    <t>Volume Rebate</t>
  </si>
  <si>
    <t>Yard</t>
  </si>
  <si>
    <t>Funding</t>
  </si>
  <si>
    <t>PO Number:</t>
  </si>
  <si>
    <t>MPS-260302</t>
  </si>
  <si>
    <t>Ship To:</t>
  </si>
  <si>
    <t>Savannah Whse 2</t>
  </si>
  <si>
    <t>PO Type:</t>
  </si>
  <si>
    <t>Standard</t>
  </si>
  <si>
    <t>Issue Date:</t>
  </si>
  <si>
    <t>Program Name:</t>
  </si>
  <si>
    <t>JLA MPS-Essence Comforter Set</t>
  </si>
  <si>
    <t>Program Size:</t>
  </si>
  <si>
    <t>Super Big</t>
  </si>
  <si>
    <t>Customer PO No.:</t>
  </si>
  <si>
    <t>Savannah, GA</t>
  </si>
  <si>
    <t>Program:</t>
  </si>
  <si>
    <t>Replenishment</t>
  </si>
  <si>
    <t>In Store Date:</t>
  </si>
  <si>
    <t>Customer:</t>
  </si>
  <si>
    <t>Process Type:</t>
  </si>
  <si>
    <t>Start Ship:</t>
  </si>
  <si>
    <t>Sourcing:</t>
  </si>
  <si>
    <t>Load:</t>
  </si>
  <si>
    <t>Cancel Ship:</t>
  </si>
  <si>
    <t>Vendor:</t>
  </si>
  <si>
    <t>Exporter:</t>
  </si>
  <si>
    <t>JIANDE CITY YAOXIN KNITTING AND TEXTILES CO.,LTD.</t>
  </si>
  <si>
    <t>Cust. Pay Term:</t>
  </si>
  <si>
    <t>Check Net 30 Days</t>
  </si>
  <si>
    <t>Scheduled Ship:</t>
  </si>
  <si>
    <t>ETA Port:</t>
  </si>
  <si>
    <t>Department:</t>
  </si>
  <si>
    <t>Division:</t>
  </si>
  <si>
    <t>Fashion Bedding</t>
  </si>
  <si>
    <t>Keyword:</t>
  </si>
  <si>
    <t>MPS Essence Blue New colorway</t>
  </si>
  <si>
    <t>Est. Delivery:</t>
  </si>
  <si>
    <t>Ship Via:</t>
  </si>
  <si>
    <t>Sea Freight</t>
  </si>
  <si>
    <t>Ship Priority:</t>
  </si>
  <si>
    <t>Production PM:</t>
  </si>
  <si>
    <t>Yuna Yang</t>
  </si>
  <si>
    <t>Sample:</t>
  </si>
  <si>
    <t>Line</t>
  </si>
  <si>
    <t>Line Status</t>
  </si>
  <si>
    <t>Item</t>
  </si>
  <si>
    <t>Description</t>
  </si>
  <si>
    <t>Date</t>
  </si>
  <si>
    <t>Qty Ordered</t>
  </si>
  <si>
    <t>Qty Shipped</t>
  </si>
  <si>
    <t>Cost (RMB)</t>
  </si>
  <si>
    <t>Ext.Cost (RMB)</t>
  </si>
  <si>
    <t>Price (USD)</t>
  </si>
  <si>
    <t>Ext. Price (USD)</t>
  </si>
  <si>
    <t>Qty/ Pack</t>
  </si>
  <si>
    <t>Qty/Grp/ Pack</t>
  </si>
  <si>
    <t>Pack UOM</t>
  </si>
  <si>
    <t>Closed</t>
  </si>
  <si>
    <t>E&amp;E:</t>
  </si>
  <si>
    <t>MPS10-463</t>
  </si>
  <si>
    <t>Desc.:</t>
  </si>
  <si>
    <t>100% Cotton Clip Jacquard Pieced 8pcs Comforter Set</t>
  </si>
  <si>
    <t>Sched. Ship:</t>
  </si>
  <si>
    <t>Rev.:</t>
  </si>
  <si>
    <t/>
  </si>
  <si>
    <t>Ptrn:</t>
  </si>
  <si>
    <t>Essence|Essence|Essence</t>
  </si>
  <si>
    <t>Rev. Desc.:</t>
  </si>
  <si>
    <t>Size:</t>
  </si>
  <si>
    <t>Queen: 92x96"/20x26"(2)/26x26"(2)/20x20"/20x20"/14x20"</t>
  </si>
  <si>
    <t>Est. Del.:</t>
  </si>
  <si>
    <t>Cust.:</t>
  </si>
  <si>
    <t>N/A</t>
  </si>
  <si>
    <t>Size Desc.:</t>
  </si>
  <si>
    <t>Vend.:</t>
  </si>
  <si>
    <t>Color:</t>
  </si>
  <si>
    <t>Grey</t>
  </si>
  <si>
    <t>Style:</t>
  </si>
  <si>
    <t>Mat.:</t>
  </si>
  <si>
    <t>UPC:</t>
  </si>
  <si>
    <t>086569406491</t>
  </si>
  <si>
    <t>Trim:</t>
  </si>
  <si>
    <t>GTIN:</t>
  </si>
  <si>
    <t>HTS:</t>
  </si>
  <si>
    <t>9404.40.9005</t>
  </si>
  <si>
    <t>Duty:</t>
  </si>
  <si>
    <t>22.80 %</t>
  </si>
  <si>
    <t>Brd:</t>
  </si>
  <si>
    <t>CLS Code:</t>
  </si>
  <si>
    <t>A+</t>
  </si>
  <si>
    <t>MPS10-464</t>
  </si>
  <si>
    <t>100% Cotton Clip Jacquard Pieced 9pcs Comforter Set</t>
  </si>
  <si>
    <t>King: 110x96"/20x36"(2)/26x26"(3)/20x20"/20x20"/14x20"</t>
  </si>
  <si>
    <t>086569406507</t>
  </si>
  <si>
    <t>MPS10-497</t>
  </si>
  <si>
    <t>King</t>
  </si>
  <si>
    <t>Ivory</t>
  </si>
  <si>
    <t>022164252019</t>
  </si>
  <si>
    <t>MPS10-496</t>
  </si>
  <si>
    <t>100% Cotton Clip Jacquard Pieced Comforter Set with Decorative Button</t>
  </si>
  <si>
    <t>Queen</t>
  </si>
  <si>
    <t>022164252002</t>
  </si>
  <si>
    <t>MPS10-538</t>
  </si>
  <si>
    <t>King: 110x96"/20x36""/26x26"(3)/20x20"/20x20"/14x20"</t>
  </si>
  <si>
    <t>022164387308</t>
  </si>
  <si>
    <t>MPS10-537</t>
  </si>
  <si>
    <t>022164387292</t>
  </si>
  <si>
    <t>MPS10-551</t>
  </si>
  <si>
    <t>Green</t>
  </si>
  <si>
    <t>022164507522</t>
  </si>
  <si>
    <t>MPS10-552</t>
  </si>
  <si>
    <t>022164507539</t>
  </si>
  <si>
    <t>Total:</t>
  </si>
  <si>
    <t>Notes:</t>
  </si>
  <si>
    <t>* 本订单禁止外发(Subcontracting is prohibited).</t>
  </si>
  <si>
    <t>* All package to U.S.A need match California Proposition 65.</t>
  </si>
  <si>
    <t>Picture</t>
  </si>
  <si>
    <t>Configuration</t>
  </si>
  <si>
    <t>Size</t>
  </si>
  <si>
    <t>MOQ</t>
  </si>
  <si>
    <t>Retail</t>
  </si>
  <si>
    <t>Amz OP fcst</t>
  </si>
  <si>
    <t>Omni OP fcst</t>
  </si>
  <si>
    <t>Pureplay OP fcst</t>
  </si>
  <si>
    <t>Total OM fcst</t>
  </si>
  <si>
    <t>Planning forecast_Amz</t>
  </si>
  <si>
    <t>Planning forecast_Omni</t>
  </si>
  <si>
    <t>Planning forecast_Pureplay</t>
  </si>
  <si>
    <t>Planning forecast_Total</t>
  </si>
  <si>
    <t>Variance</t>
  </si>
  <si>
    <t>Variance%</t>
  </si>
  <si>
    <r>
      <rPr>
        <sz val="10"/>
        <rFont val="Calibri"/>
        <family val="2"/>
      </rPr>
      <t xml:space="preserve">Planning Proposed </t>
    </r>
    <r>
      <rPr>
        <b/>
        <sz val="10"/>
        <rFont val="Calibri"/>
        <family val="2"/>
      </rPr>
      <t>Amz</t>
    </r>
    <r>
      <rPr>
        <sz val="10"/>
        <rFont val="Calibri"/>
        <family val="2"/>
      </rPr>
      <t xml:space="preserve"> Initial Units</t>
    </r>
  </si>
  <si>
    <r>
      <rPr>
        <sz val="10"/>
        <rFont val="Calibri"/>
        <family val="2"/>
      </rPr>
      <t xml:space="preserve">Planning Proposed </t>
    </r>
    <r>
      <rPr>
        <b/>
        <sz val="10"/>
        <rFont val="Calibri"/>
        <family val="2"/>
      </rPr>
      <t xml:space="preserve">Omni </t>
    </r>
    <r>
      <rPr>
        <sz val="10"/>
        <rFont val="Calibri"/>
        <family val="2"/>
      </rPr>
      <t>Initial Units</t>
    </r>
  </si>
  <si>
    <r>
      <rPr>
        <sz val="10"/>
        <rFont val="Calibri"/>
        <family val="2"/>
      </rPr>
      <t xml:space="preserve">Planning Proposed </t>
    </r>
    <r>
      <rPr>
        <b/>
        <sz val="10"/>
        <rFont val="Calibri"/>
        <family val="2"/>
      </rPr>
      <t xml:space="preserve">Pureplay </t>
    </r>
    <r>
      <rPr>
        <sz val="10"/>
        <rFont val="Calibri"/>
        <family val="2"/>
      </rPr>
      <t>Initial Units</t>
    </r>
  </si>
  <si>
    <t>Planning Proposed Total Initial Units</t>
  </si>
  <si>
    <t>1st shipment with production lead time</t>
  </si>
  <si>
    <t>2nd shipment 8wks after 1st shipment</t>
  </si>
  <si>
    <t>Size ratio%</t>
  </si>
  <si>
    <t>Comments</t>
  </si>
  <si>
    <r>
      <rPr>
        <sz val="10"/>
        <rFont val="Calibri"/>
        <family val="2"/>
      </rPr>
      <t xml:space="preserve">OP Proposed </t>
    </r>
    <r>
      <rPr>
        <b/>
        <sz val="10"/>
        <rFont val="Calibri"/>
        <family val="2"/>
      </rPr>
      <t>Amz</t>
    </r>
    <r>
      <rPr>
        <sz val="10"/>
        <rFont val="Calibri"/>
        <family val="2"/>
      </rPr>
      <t xml:space="preserve"> Initial Units</t>
    </r>
  </si>
  <si>
    <r>
      <rPr>
        <sz val="10"/>
        <rFont val="Calibri"/>
        <family val="2"/>
      </rPr>
      <t xml:space="preserve">OP Proposed </t>
    </r>
    <r>
      <rPr>
        <b/>
        <sz val="10"/>
        <rFont val="Calibri"/>
        <family val="2"/>
      </rPr>
      <t xml:space="preserve">Omni </t>
    </r>
    <r>
      <rPr>
        <sz val="10"/>
        <rFont val="Calibri"/>
        <family val="2"/>
      </rPr>
      <t>Initial Units</t>
    </r>
  </si>
  <si>
    <r>
      <rPr>
        <sz val="10"/>
        <rFont val="Calibri"/>
        <family val="2"/>
      </rPr>
      <t xml:space="preserve">OP Proposed </t>
    </r>
    <r>
      <rPr>
        <b/>
        <sz val="10"/>
        <rFont val="Calibri"/>
        <family val="2"/>
      </rPr>
      <t xml:space="preserve">Pureplay </t>
    </r>
    <r>
      <rPr>
        <sz val="10"/>
        <rFont val="Calibri"/>
        <family val="2"/>
      </rPr>
      <t>Initial Units</t>
    </r>
  </si>
  <si>
    <t>All Ecom</t>
  </si>
  <si>
    <t xml:space="preserve"> 8 Piece  Comforter Set</t>
  </si>
  <si>
    <t>1.Referencing the sales volume of MPS Essence Green Comf from November to April, total sales across Amazon, Omni channels and Pureplay retailers stood at approximately 1,600 units.
2. We project Mocha will post roughly the same sales figures as Green over the November–April period.</t>
  </si>
  <si>
    <t xml:space="preserve"> 9 Piece  Comforter Set</t>
  </si>
  <si>
    <t>Blue Grey</t>
  </si>
  <si>
    <t>1.Looking at sales of MPS Essence Blue Comf from November to April, total volume across Amazon, Omni and Pureplay channels was around 1,600 units. Blue also recorded roughly 1,600 units in the same period during its launch year.
2. Sales of the Mocha between November and April are expected to be roughly on a par with those of the Green.</t>
  </si>
  <si>
    <t>Total</t>
  </si>
  <si>
    <t>Customer/Color</t>
  </si>
  <si>
    <t>AMZ</t>
  </si>
  <si>
    <t>Omni</t>
  </si>
  <si>
    <t>Pureplay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</si>
</sst>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000"/>
    <numFmt numFmtId="177" formatCode="0_ "/>
    <numFmt numFmtId="178" formatCode="&quot;$&quot;#,##0.00"/>
    <numFmt numFmtId="179" formatCode="_(&quot;$&quot;* #,##0.00_);_(&quot;$&quot;* \(#,##0.00\);_(&quot;$&quot;* \-??_);_(@_)"/>
    <numFmt numFmtId="180" formatCode="_(&quot;$&quot;* #,##0.00_);_(&quot;$&quot;* \(#,##0.00\);_(&quot;$&quot;* &quot;-&quot;??_);_(@_)"/>
    <numFmt numFmtId="181" formatCode="&quot;$&quot;0.00"/>
    <numFmt numFmtId="182" formatCode="[$¥-478]#,##0.00"/>
    <numFmt numFmtId="183" formatCode="0.0"/>
    <numFmt numFmtId="185" formatCode="[$￥-804]#,##0.00;[Red][$￥-804]#,##0.00"/>
  </numFmts>
  <fonts count="38">
    <font>
      <sz val="11"/>
      <name val="Calibri"/>
      <charset val="1"/>
    </font>
    <font>
      <sz val="10"/>
      <name val="Calibri"/>
      <family val="2"/>
    </font>
    <font>
      <sz val="9"/>
      <name val="Calibri"/>
      <family val="2"/>
    </font>
    <font>
      <sz val="11"/>
      <color theme="1"/>
      <name val="Aptos Narrow"/>
      <family val="2"/>
      <scheme val="minor"/>
    </font>
    <font>
      <sz val="10"/>
      <color theme="1"/>
      <name val="Calibri"/>
      <family val="2"/>
    </font>
    <font>
      <sz val="9"/>
      <color theme="1"/>
      <name val="Aptos Narrow"/>
      <family val="2"/>
      <scheme val="minor"/>
    </font>
    <font>
      <sz val="8"/>
      <name val="Calibri"/>
      <family val="2"/>
    </font>
    <font>
      <b/>
      <sz val="10"/>
      <color theme="1"/>
      <name val="Calibri"/>
      <family val="2"/>
    </font>
    <font>
      <b/>
      <sz val="11"/>
      <name val="Calibri"/>
      <charset val="1"/>
    </font>
    <font>
      <b/>
      <sz val="10"/>
      <name val="Calibri"/>
      <family val="2"/>
    </font>
    <font>
      <b/>
      <i/>
      <sz val="11"/>
      <name val="Calibri"/>
      <charset val="1"/>
    </font>
    <font>
      <sz val="10"/>
      <name val="Aptos Narrow"/>
      <family val="2"/>
      <scheme val="minor"/>
    </font>
    <font>
      <b/>
      <sz val="10"/>
      <color theme="1"/>
      <name val="Arial Unicode MS"/>
      <family val="2"/>
    </font>
    <font>
      <sz val="10"/>
      <color theme="1"/>
      <name val="Arial Unicode MS"/>
      <family val="2"/>
    </font>
    <font>
      <u/>
      <sz val="10"/>
      <color theme="1"/>
      <name val="Arial Unicode MS"/>
      <family val="2"/>
    </font>
    <font>
      <b/>
      <sz val="11"/>
      <color theme="1"/>
      <name val="Aptos Narrow"/>
      <family val="2"/>
    </font>
    <font>
      <sz val="11"/>
      <name val="Aptos Narrow"/>
      <family val="2"/>
    </font>
    <font>
      <sz val="10"/>
      <name val="Arial"/>
      <family val="2"/>
    </font>
    <font>
      <sz val="10"/>
      <color theme="1"/>
      <name val="Arial"/>
      <family val="2"/>
    </font>
    <font>
      <sz val="11"/>
      <name val="Noto Sans CJK SC"/>
      <charset val="1"/>
    </font>
    <font>
      <sz val="11"/>
      <name val="Calibri"/>
      <family val="2"/>
    </font>
    <font>
      <sz val="11"/>
      <color rgb="FFFF0000"/>
      <name val="Calibri"/>
      <family val="2"/>
    </font>
    <font>
      <b/>
      <sz val="10"/>
      <color rgb="FF0000FF"/>
      <name val="Arial"/>
      <family val="2"/>
    </font>
    <font>
      <b/>
      <sz val="16"/>
      <name val="Arial"/>
      <family val="2"/>
    </font>
    <font>
      <sz val="16"/>
      <name val="Arial"/>
      <family val="2"/>
    </font>
    <font>
      <b/>
      <sz val="11"/>
      <name val="Arial"/>
      <family val="2"/>
    </font>
    <font>
      <sz val="11"/>
      <name val="Arial"/>
      <family val="2"/>
    </font>
    <font>
      <b/>
      <i/>
      <sz val="11"/>
      <name val="Arial"/>
      <family val="2"/>
    </font>
    <font>
      <b/>
      <sz val="10"/>
      <name val="Arial"/>
      <family val="2"/>
    </font>
    <font>
      <sz val="9"/>
      <name val="Arial"/>
      <family val="2"/>
    </font>
    <font>
      <sz val="10"/>
      <color rgb="FFFF0000"/>
      <name val="Arial"/>
      <family val="2"/>
    </font>
    <font>
      <sz val="10"/>
      <color rgb="FF0000FF"/>
      <name val="Arial"/>
      <family val="2"/>
    </font>
    <font>
      <sz val="10"/>
      <color rgb="FFFFFFFF"/>
      <name val="Arial"/>
      <family val="2"/>
    </font>
    <font>
      <sz val="11"/>
      <color theme="1"/>
      <name val="Aptos Narrow"/>
      <family val="2"/>
    </font>
    <font>
      <sz val="10"/>
      <name val="Arial"/>
      <family val="2"/>
    </font>
    <font>
      <sz val="12"/>
      <name val="宋体"/>
      <family val="3"/>
      <charset val="134"/>
    </font>
    <font>
      <sz val="11"/>
      <name val="Calibri"/>
      <family val="2"/>
    </font>
    <font>
      <sz val="9"/>
      <name val="宋体"/>
      <family val="3"/>
      <charset val="134"/>
    </font>
  </fonts>
  <fills count="13">
    <fill>
      <patternFill patternType="none"/>
    </fill>
    <fill>
      <patternFill patternType="gray125"/>
    </fill>
    <fill>
      <patternFill patternType="solid">
        <fgColor theme="3" tint="0.89986877040925317"/>
        <bgColor indexed="64"/>
      </patternFill>
    </fill>
    <fill>
      <patternFill patternType="solid">
        <fgColor theme="3" tint="0.749992370372631"/>
        <bgColor indexed="64"/>
      </patternFill>
    </fill>
    <fill>
      <patternFill patternType="solid">
        <fgColor rgb="FFFFFF00"/>
        <bgColor indexed="64"/>
      </patternFill>
    </fill>
    <fill>
      <patternFill patternType="solid">
        <fgColor rgb="FF92D050"/>
        <bgColor rgb="FF8ED973"/>
      </patternFill>
    </fill>
    <fill>
      <patternFill patternType="solid">
        <fgColor rgb="FFFFFFCC"/>
        <bgColor rgb="FFFFF2CC"/>
      </patternFill>
    </fill>
    <fill>
      <patternFill patternType="solid">
        <fgColor rgb="FFFFFF00"/>
        <bgColor rgb="FFFFFF00"/>
      </patternFill>
    </fill>
    <fill>
      <patternFill patternType="solid">
        <fgColor theme="5" tint="0.79985961485641044"/>
        <bgColor rgb="FFFFF2CC"/>
      </patternFill>
    </fill>
    <fill>
      <patternFill patternType="solid">
        <fgColor theme="5" tint="0.59987182226020086"/>
        <bgColor rgb="FFFFC7CE"/>
      </patternFill>
    </fill>
    <fill>
      <patternFill patternType="solid">
        <fgColor theme="2"/>
        <bgColor rgb="FFE2EFDA"/>
      </patternFill>
    </fill>
    <fill>
      <patternFill patternType="solid">
        <fgColor theme="6" tint="0.59987182226020086"/>
        <bgColor rgb="FF8ED973"/>
      </patternFill>
    </fill>
    <fill>
      <patternFill patternType="solid">
        <fgColor rgb="FFFFC000"/>
        <bgColor rgb="FFFF9900"/>
      </patternFill>
    </fill>
  </fills>
  <borders count="2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bottom style="thin">
        <color auto="1"/>
      </bottom>
      <diagonal/>
    </border>
  </borders>
  <cellStyleXfs count="17">
    <xf numFmtId="0" fontId="0" fillId="0" borderId="0"/>
    <xf numFmtId="0" fontId="35" fillId="0" borderId="0" applyFont="0" applyFill="0" applyBorder="0" applyAlignment="0" applyProtection="0">
      <alignment vertical="center"/>
    </xf>
    <xf numFmtId="0" fontId="33" fillId="0" borderId="0">
      <alignment vertical="center"/>
    </xf>
    <xf numFmtId="0" fontId="17" fillId="0" borderId="0"/>
    <xf numFmtId="0" fontId="34" fillId="0" borderId="0"/>
    <xf numFmtId="0" fontId="3" fillId="0" borderId="0"/>
    <xf numFmtId="9" fontId="3" fillId="0" borderId="0" applyFont="0" applyFill="0" applyBorder="0" applyAlignment="0" applyProtection="0">
      <alignment vertical="center"/>
    </xf>
    <xf numFmtId="180" fontId="34" fillId="0" borderId="0" applyFont="0" applyFill="0" applyBorder="0" applyAlignment="0" applyProtection="0"/>
    <xf numFmtId="179" fontId="36" fillId="0" borderId="0"/>
    <xf numFmtId="0" fontId="17" fillId="0" borderId="0"/>
    <xf numFmtId="0" fontId="35" fillId="0" borderId="0"/>
    <xf numFmtId="0" fontId="34" fillId="0" borderId="0"/>
    <xf numFmtId="9" fontId="36" fillId="0" borderId="0"/>
    <xf numFmtId="0" fontId="3" fillId="0" borderId="0"/>
    <xf numFmtId="0" fontId="36" fillId="0" borderId="0"/>
    <xf numFmtId="0" fontId="17" fillId="0" borderId="0"/>
    <xf numFmtId="185" fontId="33" fillId="0" borderId="0">
      <alignment vertical="center"/>
    </xf>
  </cellStyleXfs>
  <cellXfs count="244">
    <xf numFmtId="0" fontId="0" fillId="0" borderId="0" xfId="0"/>
    <xf numFmtId="0" fontId="1" fillId="0" borderId="0" xfId="0" applyFont="1"/>
    <xf numFmtId="0" fontId="1" fillId="0" borderId="0" xfId="0" applyFont="1" applyAlignment="1">
      <alignment horizontal="center" vertical="center"/>
    </xf>
    <xf numFmtId="0" fontId="2" fillId="0" borderId="0" xfId="0" applyFont="1"/>
    <xf numFmtId="0" fontId="2" fillId="0" borderId="0" xfId="0" applyFont="1" applyAlignment="1">
      <alignment horizontal="center"/>
    </xf>
    <xf numFmtId="0" fontId="3" fillId="0" borderId="0" xfId="0" applyFont="1"/>
    <xf numFmtId="0" fontId="1" fillId="0" borderId="1" xfId="11" applyFont="1" applyBorder="1" applyAlignment="1">
      <alignment horizontal="center" vertical="center" wrapText="1"/>
    </xf>
    <xf numFmtId="0" fontId="5" fillId="0" borderId="1" xfId="0" applyFont="1" applyBorder="1"/>
    <xf numFmtId="0" fontId="6" fillId="0" borderId="0" xfId="0" applyFont="1"/>
    <xf numFmtId="0" fontId="1" fillId="0" borderId="1" xfId="0" applyFont="1" applyBorder="1" applyAlignment="1">
      <alignment horizontal="center" vertical="center" wrapText="1"/>
    </xf>
    <xf numFmtId="0" fontId="4" fillId="0" borderId="1" xfId="5" applyFont="1" applyBorder="1" applyAlignment="1">
      <alignment horizontal="center" vertical="center" wrapText="1"/>
    </xf>
    <xf numFmtId="0" fontId="3" fillId="0" borderId="1" xfId="0" applyFont="1" applyBorder="1" applyAlignment="1">
      <alignment horizontal="center" vertical="center"/>
    </xf>
    <xf numFmtId="181" fontId="3" fillId="0" borderId="1" xfId="0" applyNumberFormat="1" applyFont="1" applyBorder="1" applyAlignment="1">
      <alignment horizontal="center" vertical="center"/>
    </xf>
    <xf numFmtId="0" fontId="7" fillId="0" borderId="5" xfId="5" applyFont="1" applyBorder="1" applyAlignment="1">
      <alignment horizontal="center" vertical="center"/>
    </xf>
    <xf numFmtId="0" fontId="7" fillId="0" borderId="0" xfId="5" applyFont="1" applyAlignment="1">
      <alignment horizontal="center" vertical="center"/>
    </xf>
    <xf numFmtId="0" fontId="1" fillId="0" borderId="0" xfId="11" applyFont="1" applyAlignment="1">
      <alignment horizontal="center" vertical="center" wrapText="1"/>
    </xf>
    <xf numFmtId="0" fontId="8" fillId="0" borderId="0" xfId="0" applyFont="1" applyAlignment="1">
      <alignment horizontal="center" wrapText="1"/>
    </xf>
    <xf numFmtId="182" fontId="8" fillId="0" borderId="0" xfId="0" applyNumberFormat="1" applyFont="1" applyAlignment="1">
      <alignment horizontal="center" wrapText="1"/>
    </xf>
    <xf numFmtId="0" fontId="3" fillId="0" borderId="0" xfId="0" applyFont="1" applyAlignment="1">
      <alignment wrapText="1"/>
    </xf>
    <xf numFmtId="0" fontId="0" fillId="0" borderId="0" xfId="0" applyAlignment="1">
      <alignment wrapText="1"/>
    </xf>
    <xf numFmtId="182" fontId="0" fillId="0" borderId="0" xfId="0" applyNumberFormat="1" applyAlignment="1">
      <alignment wrapText="1"/>
    </xf>
    <xf numFmtId="181" fontId="3" fillId="0" borderId="0" xfId="0" applyNumberFormat="1" applyFont="1"/>
    <xf numFmtId="0" fontId="9" fillId="0" borderId="1" xfId="11" applyFont="1" applyBorder="1" applyAlignment="1">
      <alignment horizontal="center" vertical="center" wrapText="1"/>
    </xf>
    <xf numFmtId="0" fontId="7" fillId="0" borderId="1" xfId="5" applyFont="1" applyBorder="1" applyAlignment="1">
      <alignment horizontal="center" vertical="center"/>
    </xf>
    <xf numFmtId="0" fontId="1" fillId="0" borderId="1" xfId="11" applyFont="1" applyBorder="1" applyAlignment="1">
      <alignment horizontal="center" vertical="center"/>
    </xf>
    <xf numFmtId="0" fontId="7" fillId="0" borderId="6" xfId="5" applyFont="1" applyBorder="1" applyAlignment="1">
      <alignment horizontal="center" vertical="center"/>
    </xf>
    <xf numFmtId="1" fontId="1" fillId="0" borderId="1" xfId="11" applyNumberFormat="1" applyFont="1" applyBorder="1" applyAlignment="1">
      <alignment horizontal="center" vertical="center"/>
    </xf>
    <xf numFmtId="0" fontId="1" fillId="0" borderId="0" xfId="11" applyFont="1" applyAlignment="1">
      <alignment horizontal="center" vertical="center"/>
    </xf>
    <xf numFmtId="1" fontId="7" fillId="0" borderId="0" xfId="5" applyNumberFormat="1" applyFont="1" applyAlignment="1">
      <alignment horizontal="center" vertical="center"/>
    </xf>
    <xf numFmtId="2" fontId="8" fillId="0" borderId="0" xfId="0" applyNumberFormat="1" applyFont="1" applyAlignment="1">
      <alignment horizontal="center" wrapText="1"/>
    </xf>
    <xf numFmtId="0" fontId="10" fillId="0" borderId="0" xfId="0" applyFont="1" applyAlignment="1">
      <alignment horizontal="center" wrapText="1"/>
    </xf>
    <xf numFmtId="1" fontId="8" fillId="0" borderId="0" xfId="0" applyNumberFormat="1" applyFont="1" applyAlignment="1">
      <alignment horizontal="center" wrapText="1"/>
    </xf>
    <xf numFmtId="178" fontId="8" fillId="0" borderId="0" xfId="0" applyNumberFormat="1" applyFont="1" applyAlignment="1">
      <alignment horizontal="center" wrapText="1"/>
    </xf>
    <xf numFmtId="2" fontId="0" fillId="0" borderId="0" xfId="0" applyNumberFormat="1" applyAlignment="1">
      <alignment wrapText="1"/>
    </xf>
    <xf numFmtId="1" fontId="0" fillId="0" borderId="0" xfId="0" applyNumberFormat="1" applyAlignment="1">
      <alignment wrapText="1"/>
    </xf>
    <xf numFmtId="178" fontId="0" fillId="0" borderId="0" xfId="0" applyNumberFormat="1" applyAlignment="1">
      <alignment wrapText="1"/>
    </xf>
    <xf numFmtId="1" fontId="7" fillId="0" borderId="1" xfId="5" applyNumberFormat="1" applyFont="1" applyBorder="1" applyAlignment="1">
      <alignment horizontal="center" vertical="center"/>
    </xf>
    <xf numFmtId="1" fontId="9" fillId="0" borderId="1" xfId="11" applyNumberFormat="1" applyFont="1" applyBorder="1" applyAlignment="1">
      <alignment horizontal="center" vertical="center"/>
    </xf>
    <xf numFmtId="9" fontId="7" fillId="0" borderId="0" xfId="6" applyFont="1" applyFill="1" applyBorder="1" applyAlignment="1">
      <alignment horizontal="center" vertical="center"/>
    </xf>
    <xf numFmtId="9" fontId="3" fillId="0" borderId="0" xfId="6" applyFont="1" applyAlignment="1">
      <alignment horizontal="center" vertical="center"/>
    </xf>
    <xf numFmtId="0" fontId="1" fillId="2" borderId="1" xfId="4" applyFont="1" applyFill="1" applyBorder="1" applyAlignment="1">
      <alignment horizontal="center" vertical="center" wrapText="1"/>
    </xf>
    <xf numFmtId="177" fontId="1" fillId="2" borderId="1" xfId="4" applyNumberFormat="1" applyFont="1" applyFill="1" applyBorder="1" applyAlignment="1">
      <alignment horizontal="center" vertical="center" wrapText="1"/>
    </xf>
    <xf numFmtId="1" fontId="7" fillId="2" borderId="0" xfId="5" applyNumberFormat="1" applyFont="1" applyFill="1" applyAlignment="1">
      <alignment horizontal="center" vertical="center"/>
    </xf>
    <xf numFmtId="9" fontId="2" fillId="0" borderId="0" xfId="6" applyFont="1" applyAlignment="1">
      <alignment horizontal="center" vertical="center"/>
    </xf>
    <xf numFmtId="9" fontId="7" fillId="2" borderId="1" xfId="6" applyFont="1" applyFill="1" applyBorder="1" applyAlignment="1">
      <alignment horizontal="center" vertical="center"/>
    </xf>
    <xf numFmtId="177" fontId="1" fillId="0" borderId="1" xfId="0" applyNumberFormat="1" applyFont="1" applyBorder="1" applyAlignment="1">
      <alignment horizontal="center" vertical="center"/>
    </xf>
    <xf numFmtId="177" fontId="4" fillId="0" borderId="1" xfId="6" applyNumberFormat="1" applyFont="1" applyBorder="1" applyAlignment="1">
      <alignment horizontal="center" vertical="center"/>
    </xf>
    <xf numFmtId="177" fontId="9" fillId="0" borderId="1" xfId="0" applyNumberFormat="1" applyFont="1" applyBorder="1" applyAlignment="1">
      <alignment horizontal="center" vertical="center"/>
    </xf>
    <xf numFmtId="0" fontId="9" fillId="3" borderId="2" xfId="4" applyFont="1" applyFill="1" applyBorder="1" applyAlignment="1">
      <alignment horizontal="center" vertical="center" wrapText="1"/>
    </xf>
    <xf numFmtId="0" fontId="1" fillId="2" borderId="2" xfId="4" applyFont="1" applyFill="1" applyBorder="1" applyAlignment="1">
      <alignment horizontal="center" vertical="center" wrapText="1"/>
    </xf>
    <xf numFmtId="177" fontId="9" fillId="3" borderId="1" xfId="4" applyNumberFormat="1" applyFont="1" applyFill="1" applyBorder="1" applyAlignment="1">
      <alignment horizontal="center" vertical="center" wrapText="1"/>
    </xf>
    <xf numFmtId="1" fontId="1" fillId="2" borderId="1" xfId="4" applyNumberFormat="1" applyFont="1" applyFill="1" applyBorder="1" applyAlignment="1">
      <alignment horizontal="center" vertical="center" wrapText="1"/>
    </xf>
    <xf numFmtId="9" fontId="1" fillId="0" borderId="1" xfId="6" applyFont="1" applyBorder="1" applyAlignment="1">
      <alignment horizontal="center" vertical="center" wrapText="1"/>
    </xf>
    <xf numFmtId="1" fontId="7" fillId="3" borderId="0" xfId="5" applyNumberFormat="1" applyFont="1" applyFill="1" applyAlignment="1">
      <alignment horizontal="center" vertical="center"/>
    </xf>
    <xf numFmtId="9" fontId="3" fillId="0" borderId="0" xfId="6" applyFont="1" applyAlignment="1"/>
    <xf numFmtId="0" fontId="1" fillId="0" borderId="2" xfId="11" applyFont="1" applyBorder="1" applyAlignment="1">
      <alignment horizontal="center" vertical="center" wrapText="1"/>
    </xf>
    <xf numFmtId="177" fontId="1" fillId="4" borderId="1" xfId="4" applyNumberFormat="1" applyFont="1" applyFill="1" applyBorder="1" applyAlignment="1">
      <alignment horizontal="center" vertical="center" wrapText="1"/>
    </xf>
    <xf numFmtId="9" fontId="1" fillId="0" borderId="0" xfId="6" applyFont="1" applyBorder="1" applyAlignment="1">
      <alignment horizontal="center" vertical="center" wrapText="1"/>
    </xf>
    <xf numFmtId="1" fontId="1" fillId="0" borderId="0" xfId="0" applyNumberFormat="1" applyFont="1"/>
    <xf numFmtId="0" fontId="3" fillId="0" borderId="0" xfId="0" applyFont="1" applyAlignment="1">
      <alignment vertical="center"/>
    </xf>
    <xf numFmtId="0" fontId="12" fillId="0" borderId="0" xfId="0" applyFont="1" applyAlignment="1">
      <alignment horizontal="left" vertical="center" wrapText="1"/>
    </xf>
    <xf numFmtId="0" fontId="13" fillId="0" borderId="0" xfId="0" applyFont="1" applyAlignment="1">
      <alignment horizontal="left" vertical="center" wrapText="1"/>
    </xf>
    <xf numFmtId="0" fontId="3" fillId="0" borderId="0" xfId="0" applyFont="1" applyAlignment="1">
      <alignment horizontal="left" vertical="center" wrapText="1"/>
    </xf>
    <xf numFmtId="0" fontId="12" fillId="0" borderId="0" xfId="0" applyFont="1" applyAlignment="1">
      <alignment horizontal="left" vertical="top" wrapText="1"/>
    </xf>
    <xf numFmtId="0" fontId="13" fillId="0" borderId="0" xfId="0" applyFont="1" applyAlignment="1">
      <alignment horizontal="left" vertical="top" wrapText="1"/>
    </xf>
    <xf numFmtId="0" fontId="13" fillId="0" borderId="0" xfId="0" applyFont="1" applyAlignment="1">
      <alignment vertical="center" wrapText="1"/>
    </xf>
    <xf numFmtId="0" fontId="12" fillId="0" borderId="7" xfId="0" applyFont="1" applyBorder="1" applyAlignment="1">
      <alignment horizontal="center" wrapText="1"/>
    </xf>
    <xf numFmtId="0" fontId="12" fillId="0" borderId="8" xfId="0" applyFont="1" applyBorder="1" applyAlignment="1">
      <alignment horizontal="center" wrapText="1"/>
    </xf>
    <xf numFmtId="0" fontId="13" fillId="0" borderId="10" xfId="0" applyFont="1" applyBorder="1" applyAlignment="1">
      <alignment horizontal="left" vertical="top" wrapText="1"/>
    </xf>
    <xf numFmtId="49" fontId="13" fillId="0" borderId="11" xfId="0" applyNumberFormat="1" applyFont="1" applyBorder="1" applyAlignment="1">
      <alignment horizontal="left" vertical="top" wrapText="1"/>
    </xf>
    <xf numFmtId="0" fontId="13" fillId="0" borderId="12" xfId="0" applyFont="1" applyBorder="1" applyAlignment="1">
      <alignment horizontal="left" vertical="top" wrapText="1"/>
    </xf>
    <xf numFmtId="49" fontId="3" fillId="0" borderId="13" xfId="0" applyNumberFormat="1" applyFont="1" applyBorder="1" applyAlignment="1">
      <alignment horizontal="left" vertical="top" wrapText="1"/>
    </xf>
    <xf numFmtId="0" fontId="13" fillId="0" borderId="12" xfId="0" applyFont="1" applyBorder="1" applyAlignment="1">
      <alignment vertical="top" wrapText="1"/>
    </xf>
    <xf numFmtId="49" fontId="3" fillId="0" borderId="13" xfId="0" applyNumberFormat="1" applyFont="1" applyBorder="1" applyAlignment="1">
      <alignment vertical="top" wrapText="1"/>
    </xf>
    <xf numFmtId="49" fontId="13" fillId="0" borderId="13" xfId="0" applyNumberFormat="1" applyFont="1" applyBorder="1" applyAlignment="1">
      <alignment vertical="top" wrapText="1"/>
    </xf>
    <xf numFmtId="0" fontId="13" fillId="0" borderId="12" xfId="0" applyFont="1" applyBorder="1" applyAlignment="1">
      <alignment vertical="center" wrapText="1"/>
    </xf>
    <xf numFmtId="0" fontId="13" fillId="0" borderId="14" xfId="0" applyFont="1" applyBorder="1" applyAlignment="1">
      <alignment vertical="top" wrapText="1"/>
    </xf>
    <xf numFmtId="0" fontId="13" fillId="0" borderId="15" xfId="0" applyFont="1" applyBorder="1" applyAlignment="1">
      <alignment vertical="top" wrapText="1"/>
    </xf>
    <xf numFmtId="58" fontId="13" fillId="0" borderId="0" xfId="0" applyNumberFormat="1" applyFont="1" applyAlignment="1">
      <alignment horizontal="left" vertical="center" wrapText="1"/>
    </xf>
    <xf numFmtId="58" fontId="13" fillId="0" borderId="0" xfId="0" applyNumberFormat="1" applyFont="1" applyAlignment="1">
      <alignment horizontal="left" vertical="top" wrapText="1"/>
    </xf>
    <xf numFmtId="10" fontId="13" fillId="0" borderId="0" xfId="0" applyNumberFormat="1" applyFont="1" applyAlignment="1">
      <alignment horizontal="left" vertical="center" wrapText="1"/>
    </xf>
    <xf numFmtId="0" fontId="12" fillId="0" borderId="0" xfId="0" applyFont="1" applyAlignment="1">
      <alignment vertical="center" wrapText="1"/>
    </xf>
    <xf numFmtId="0" fontId="13" fillId="0" borderId="11" xfId="0" applyFont="1" applyBorder="1" applyAlignment="1">
      <alignment horizontal="left" vertical="top" wrapText="1"/>
    </xf>
    <xf numFmtId="0" fontId="13" fillId="0" borderId="10" xfId="0" applyFont="1" applyBorder="1" applyAlignment="1">
      <alignment vertical="top" wrapText="1"/>
    </xf>
    <xf numFmtId="58" fontId="13" fillId="0" borderId="11" xfId="0" applyNumberFormat="1" applyFont="1" applyBorder="1" applyAlignment="1">
      <alignment vertical="top" wrapText="1"/>
    </xf>
    <xf numFmtId="49" fontId="13" fillId="0" borderId="13" xfId="0" applyNumberFormat="1" applyFont="1" applyBorder="1" applyAlignment="1">
      <alignment horizontal="left" vertical="top" wrapText="1"/>
    </xf>
    <xf numFmtId="58" fontId="13" fillId="0" borderId="13" xfId="0" applyNumberFormat="1" applyFont="1" applyBorder="1" applyAlignment="1">
      <alignment vertical="top" wrapText="1"/>
    </xf>
    <xf numFmtId="0" fontId="13" fillId="0" borderId="13" xfId="0" applyFont="1" applyBorder="1" applyAlignment="1">
      <alignment vertical="top" wrapText="1"/>
    </xf>
    <xf numFmtId="0" fontId="3" fillId="0" borderId="13" xfId="0" applyFont="1" applyBorder="1" applyAlignment="1">
      <alignment vertical="top" wrapText="1"/>
    </xf>
    <xf numFmtId="0" fontId="13" fillId="0" borderId="13" xfId="0" applyFont="1" applyBorder="1" applyAlignment="1">
      <alignment horizontal="left" vertical="top" wrapText="1"/>
    </xf>
    <xf numFmtId="0" fontId="3" fillId="0" borderId="13" xfId="0" applyFont="1" applyBorder="1" applyAlignment="1">
      <alignment horizontal="left" vertical="top" wrapText="1"/>
    </xf>
    <xf numFmtId="0" fontId="12" fillId="0" borderId="16" xfId="0" applyFont="1" applyBorder="1" applyAlignment="1">
      <alignment horizontal="center" wrapText="1"/>
    </xf>
    <xf numFmtId="0" fontId="13" fillId="0" borderId="18" xfId="0" applyFont="1" applyBorder="1" applyAlignment="1">
      <alignment vertical="center" wrapText="1"/>
    </xf>
    <xf numFmtId="0" fontId="13" fillId="0" borderId="19" xfId="0" applyFont="1" applyBorder="1" applyAlignment="1">
      <alignment vertical="center" wrapText="1"/>
    </xf>
    <xf numFmtId="0" fontId="13" fillId="0" borderId="0" xfId="0" applyFont="1" applyAlignment="1">
      <alignment vertical="center"/>
    </xf>
    <xf numFmtId="4" fontId="14" fillId="0" borderId="19" xfId="0" applyNumberFormat="1" applyFont="1" applyBorder="1" applyAlignment="1">
      <alignment horizontal="right" vertical="center"/>
    </xf>
    <xf numFmtId="0" fontId="13" fillId="0" borderId="19" xfId="0" applyFont="1" applyBorder="1" applyAlignment="1">
      <alignment vertical="center"/>
    </xf>
    <xf numFmtId="0" fontId="13" fillId="0" borderId="20" xfId="0" applyFont="1" applyBorder="1" applyAlignment="1">
      <alignment vertical="center" wrapText="1"/>
    </xf>
    <xf numFmtId="0" fontId="8" fillId="0" borderId="0" xfId="0" applyFont="1" applyAlignment="1">
      <alignment vertical="center" wrapText="1"/>
    </xf>
    <xf numFmtId="0" fontId="0" fillId="0" borderId="1" xfId="0" applyBorder="1" applyAlignment="1">
      <alignment wrapText="1"/>
    </xf>
    <xf numFmtId="0" fontId="15" fillId="0" borderId="0" xfId="0" applyFont="1" applyAlignment="1">
      <alignment vertical="center" wrapText="1"/>
    </xf>
    <xf numFmtId="9" fontId="0" fillId="0" borderId="0" xfId="0" applyNumberFormat="1"/>
    <xf numFmtId="0" fontId="16" fillId="0" borderId="0" xfId="0" applyFont="1"/>
    <xf numFmtId="178" fontId="17" fillId="0" borderId="0" xfId="0" applyNumberFormat="1" applyFont="1" applyAlignment="1" applyProtection="1">
      <alignment wrapText="1"/>
      <protection locked="0"/>
    </xf>
    <xf numFmtId="0" fontId="8" fillId="0" borderId="0" xfId="0" applyFont="1" applyAlignment="1">
      <alignment horizontal="center" vertical="center" wrapText="1"/>
    </xf>
    <xf numFmtId="0" fontId="8" fillId="0" borderId="0" xfId="0" applyFont="1" applyAlignment="1">
      <alignment horizontal="center" vertical="center"/>
    </xf>
    <xf numFmtId="0" fontId="8" fillId="5" borderId="0" xfId="0" applyFont="1" applyFill="1" applyAlignment="1">
      <alignment vertical="center" wrapText="1"/>
    </xf>
    <xf numFmtId="0" fontId="10" fillId="0" borderId="0" xfId="0" applyFont="1" applyAlignment="1">
      <alignment vertical="center" wrapText="1"/>
    </xf>
    <xf numFmtId="0" fontId="18" fillId="0" borderId="0" xfId="0" applyFont="1"/>
    <xf numFmtId="0" fontId="19" fillId="0" borderId="0" xfId="0" applyFont="1"/>
    <xf numFmtId="0" fontId="0" fillId="0" borderId="0" xfId="0" applyAlignment="1">
      <alignment horizontal="center" wrapText="1"/>
    </xf>
    <xf numFmtId="183" fontId="0" fillId="0" borderId="0" xfId="0" applyNumberFormat="1" applyAlignment="1">
      <alignment wrapText="1"/>
    </xf>
    <xf numFmtId="176" fontId="0" fillId="0" borderId="0" xfId="0" applyNumberFormat="1" applyAlignment="1">
      <alignment wrapText="1"/>
    </xf>
    <xf numFmtId="10" fontId="0" fillId="0" borderId="0" xfId="0" applyNumberFormat="1" applyAlignment="1">
      <alignment wrapText="1"/>
    </xf>
    <xf numFmtId="0" fontId="8" fillId="0" borderId="1" xfId="0" applyFont="1" applyBorder="1" applyAlignment="1">
      <alignment horizontal="center" wrapText="1"/>
    </xf>
    <xf numFmtId="0" fontId="8" fillId="6" borderId="1" xfId="0" applyFont="1" applyFill="1" applyBorder="1" applyAlignment="1">
      <alignment horizontal="center" wrapText="1"/>
    </xf>
    <xf numFmtId="0" fontId="10" fillId="6" borderId="1" xfId="0" applyFont="1" applyFill="1" applyBorder="1" applyAlignment="1">
      <alignment horizontal="center" wrapText="1"/>
    </xf>
    <xf numFmtId="0" fontId="0" fillId="0" borderId="1" xfId="0" applyBorder="1" applyAlignment="1">
      <alignment horizontal="center" wrapText="1"/>
    </xf>
    <xf numFmtId="0" fontId="10" fillId="7" borderId="1" xfId="0" applyFont="1" applyFill="1" applyBorder="1" applyAlignment="1">
      <alignment horizontal="center" wrapText="1"/>
    </xf>
    <xf numFmtId="0" fontId="8" fillId="7" borderId="1" xfId="0" applyFont="1" applyFill="1" applyBorder="1" applyAlignment="1">
      <alignment horizontal="center" wrapText="1"/>
    </xf>
    <xf numFmtId="0" fontId="20" fillId="0" borderId="1" xfId="0" applyFont="1" applyBorder="1" applyAlignment="1">
      <alignment horizontal="left" wrapText="1"/>
    </xf>
    <xf numFmtId="0" fontId="0" fillId="0" borderId="1" xfId="0" applyBorder="1" applyAlignment="1">
      <alignment vertical="top" wrapText="1"/>
    </xf>
    <xf numFmtId="0" fontId="0" fillId="4" borderId="1" xfId="0" applyFill="1" applyBorder="1" applyAlignment="1">
      <alignment wrapText="1"/>
    </xf>
    <xf numFmtId="182" fontId="8" fillId="8" borderId="1" xfId="0" applyNumberFormat="1" applyFont="1" applyFill="1" applyBorder="1" applyAlignment="1">
      <alignment horizontal="center" wrapText="1"/>
    </xf>
    <xf numFmtId="2" fontId="8" fillId="8" borderId="1" xfId="0" applyNumberFormat="1" applyFont="1" applyFill="1" applyBorder="1" applyAlignment="1">
      <alignment horizontal="center" wrapText="1"/>
    </xf>
    <xf numFmtId="178" fontId="22" fillId="8" borderId="1" xfId="0" applyNumberFormat="1" applyFont="1" applyFill="1" applyBorder="1" applyAlignment="1">
      <alignment wrapText="1"/>
    </xf>
    <xf numFmtId="178" fontId="8" fillId="9" borderId="6" xfId="0" applyNumberFormat="1" applyFont="1" applyFill="1" applyBorder="1" applyAlignment="1">
      <alignment horizontal="center" wrapText="1"/>
    </xf>
    <xf numFmtId="182" fontId="0" fillId="0" borderId="1" xfId="0" applyNumberFormat="1" applyBorder="1" applyAlignment="1">
      <alignment wrapText="1"/>
    </xf>
    <xf numFmtId="2" fontId="0" fillId="0" borderId="1" xfId="0" applyNumberFormat="1" applyBorder="1" applyAlignment="1">
      <alignment wrapText="1"/>
    </xf>
    <xf numFmtId="178" fontId="0" fillId="10" borderId="1" xfId="0" applyNumberFormat="1" applyFill="1" applyBorder="1" applyAlignment="1">
      <alignment wrapText="1"/>
    </xf>
    <xf numFmtId="178" fontId="0" fillId="0" borderId="6" xfId="0" applyNumberFormat="1" applyBorder="1" applyAlignment="1">
      <alignment wrapText="1"/>
    </xf>
    <xf numFmtId="178" fontId="8" fillId="8" borderId="1" xfId="0" applyNumberFormat="1" applyFont="1" applyFill="1" applyBorder="1" applyAlignment="1">
      <alignment horizontal="center" wrapText="1"/>
    </xf>
    <xf numFmtId="0" fontId="10" fillId="0" borderId="1" xfId="0" applyFont="1" applyBorder="1" applyAlignment="1">
      <alignment horizontal="center" wrapText="1"/>
    </xf>
    <xf numFmtId="183" fontId="8" fillId="0" borderId="1" xfId="0" applyNumberFormat="1" applyFont="1" applyBorder="1" applyAlignment="1">
      <alignment horizontal="center" wrapText="1"/>
    </xf>
    <xf numFmtId="178" fontId="0" fillId="0" borderId="1" xfId="0" applyNumberFormat="1" applyBorder="1" applyAlignment="1">
      <alignment wrapText="1"/>
    </xf>
    <xf numFmtId="0" fontId="21" fillId="0" borderId="1" xfId="0" applyFont="1" applyBorder="1" applyAlignment="1">
      <alignment wrapText="1"/>
    </xf>
    <xf numFmtId="183" fontId="0" fillId="0" borderId="1" xfId="0" applyNumberFormat="1" applyBorder="1" applyAlignment="1">
      <alignment wrapText="1"/>
    </xf>
    <xf numFmtId="2" fontId="8" fillId="0" borderId="1" xfId="0" applyNumberFormat="1" applyFont="1" applyBorder="1" applyAlignment="1">
      <alignment horizontal="center" wrapText="1"/>
    </xf>
    <xf numFmtId="1" fontId="8" fillId="0" borderId="1" xfId="0" applyNumberFormat="1" applyFont="1" applyBorder="1" applyAlignment="1">
      <alignment horizontal="center" wrapText="1"/>
    </xf>
    <xf numFmtId="176" fontId="22" fillId="0" borderId="1" xfId="0" applyNumberFormat="1" applyFont="1" applyBorder="1" applyAlignment="1">
      <alignment wrapText="1"/>
    </xf>
    <xf numFmtId="1" fontId="0" fillId="0" borderId="1" xfId="0" applyNumberFormat="1" applyBorder="1" applyAlignment="1">
      <alignment wrapText="1"/>
    </xf>
    <xf numFmtId="176" fontId="0" fillId="10" borderId="1" xfId="0" applyNumberFormat="1" applyFill="1" applyBorder="1" applyAlignment="1">
      <alignment wrapText="1"/>
    </xf>
    <xf numFmtId="1" fontId="22" fillId="0" borderId="1" xfId="0" applyNumberFormat="1" applyFont="1" applyBorder="1" applyAlignment="1">
      <alignment wrapText="1"/>
    </xf>
    <xf numFmtId="178" fontId="22" fillId="0" borderId="1" xfId="0" applyNumberFormat="1" applyFont="1" applyBorder="1" applyAlignment="1">
      <alignment wrapText="1"/>
    </xf>
    <xf numFmtId="1" fontId="0" fillId="10" borderId="1" xfId="0" applyNumberFormat="1" applyFill="1" applyBorder="1" applyAlignment="1">
      <alignment wrapText="1"/>
    </xf>
    <xf numFmtId="10" fontId="8" fillId="0" borderId="1" xfId="0" applyNumberFormat="1" applyFont="1" applyBorder="1" applyAlignment="1">
      <alignment horizontal="center" wrapText="1"/>
    </xf>
    <xf numFmtId="10" fontId="0" fillId="0" borderId="1" xfId="0" applyNumberFormat="1" applyBorder="1" applyAlignment="1">
      <alignment wrapText="1"/>
    </xf>
    <xf numFmtId="178" fontId="22" fillId="5" borderId="1" xfId="0" applyNumberFormat="1" applyFont="1" applyFill="1" applyBorder="1" applyAlignment="1">
      <alignment wrapText="1"/>
    </xf>
    <xf numFmtId="10" fontId="22" fillId="5" borderId="1" xfId="0" applyNumberFormat="1" applyFont="1" applyFill="1" applyBorder="1" applyAlignment="1">
      <alignment wrapText="1"/>
    </xf>
    <xf numFmtId="10" fontId="0" fillId="10" borderId="1" xfId="0" applyNumberFormat="1" applyFill="1" applyBorder="1" applyAlignment="1">
      <alignment wrapText="1"/>
    </xf>
    <xf numFmtId="178" fontId="8" fillId="5" borderId="1" xfId="0" applyNumberFormat="1" applyFont="1" applyFill="1" applyBorder="1" applyAlignment="1">
      <alignment horizontal="center" wrapText="1"/>
    </xf>
    <xf numFmtId="10" fontId="8" fillId="5" borderId="1" xfId="0" applyNumberFormat="1" applyFont="1" applyFill="1" applyBorder="1" applyAlignment="1">
      <alignment horizontal="center" wrapText="1"/>
    </xf>
    <xf numFmtId="178" fontId="21" fillId="10" borderId="1" xfId="0" applyNumberFormat="1" applyFont="1" applyFill="1" applyBorder="1" applyAlignment="1">
      <alignment wrapText="1"/>
    </xf>
    <xf numFmtId="9" fontId="0" fillId="0" borderId="1" xfId="6" applyFont="1" applyFill="1" applyBorder="1" applyAlignment="1" applyProtection="1">
      <alignment wrapText="1"/>
    </xf>
    <xf numFmtId="0" fontId="17" fillId="0" borderId="0" xfId="0" applyFont="1" applyAlignment="1" applyProtection="1">
      <alignment horizontal="left"/>
      <protection locked="0"/>
    </xf>
    <xf numFmtId="0" fontId="17" fillId="0" borderId="0" xfId="0" applyFont="1" applyAlignment="1" applyProtection="1">
      <alignment horizontal="left" vertical="center"/>
      <protection locked="0"/>
    </xf>
    <xf numFmtId="0" fontId="23" fillId="0" borderId="0" xfId="0" applyFont="1" applyProtection="1">
      <protection locked="0"/>
    </xf>
    <xf numFmtId="0" fontId="24" fillId="0" borderId="0" xfId="0" applyFont="1" applyProtection="1">
      <protection locked="0"/>
    </xf>
    <xf numFmtId="0" fontId="25" fillId="0" borderId="1" xfId="0" applyFont="1" applyBorder="1" applyAlignment="1" applyProtection="1">
      <alignment horizontal="left" vertical="center"/>
      <protection locked="0"/>
    </xf>
    <xf numFmtId="0" fontId="26" fillId="0" borderId="1" xfId="0" applyFont="1" applyBorder="1" applyAlignment="1" applyProtection="1">
      <alignment horizontal="left" vertical="center"/>
      <protection locked="0"/>
    </xf>
    <xf numFmtId="0" fontId="25" fillId="11" borderId="1" xfId="0" applyFont="1" applyFill="1" applyBorder="1" applyAlignment="1" applyProtection="1">
      <alignment horizontal="left" vertical="center"/>
      <protection locked="0"/>
    </xf>
    <xf numFmtId="0" fontId="0" fillId="10" borderId="1" xfId="0" applyFill="1" applyBorder="1" applyAlignment="1">
      <alignment vertical="center" wrapText="1"/>
    </xf>
    <xf numFmtId="0" fontId="27" fillId="0" borderId="1" xfId="0" applyFont="1" applyBorder="1" applyAlignment="1" applyProtection="1">
      <alignment horizontal="left" vertical="center"/>
      <protection locked="0"/>
    </xf>
    <xf numFmtId="0" fontId="25" fillId="12" borderId="1" xfId="0" applyFont="1" applyFill="1" applyBorder="1" applyAlignment="1" applyProtection="1">
      <alignment horizontal="left" vertical="center"/>
      <protection locked="0"/>
    </xf>
    <xf numFmtId="0" fontId="27" fillId="12" borderId="1" xfId="0" applyFont="1" applyFill="1" applyBorder="1" applyAlignment="1" applyProtection="1">
      <alignment horizontal="left"/>
      <protection locked="0"/>
    </xf>
    <xf numFmtId="0" fontId="26" fillId="0" borderId="1" xfId="0" applyFont="1" applyBorder="1" applyAlignment="1" applyProtection="1">
      <alignment horizontal="left"/>
      <protection locked="0"/>
    </xf>
    <xf numFmtId="0" fontId="25" fillId="12" borderId="1" xfId="0" applyFont="1" applyFill="1" applyBorder="1" applyAlignment="1" applyProtection="1">
      <alignment horizontal="left"/>
      <protection locked="0"/>
    </xf>
    <xf numFmtId="0" fontId="25" fillId="0" borderId="1" xfId="0" applyFont="1" applyBorder="1" applyAlignment="1" applyProtection="1">
      <alignment horizontal="left"/>
      <protection locked="0"/>
    </xf>
    <xf numFmtId="0" fontId="28" fillId="12" borderId="1" xfId="0" applyFont="1" applyFill="1" applyBorder="1" applyAlignment="1" applyProtection="1">
      <alignment horizontal="left"/>
      <protection locked="0"/>
    </xf>
    <xf numFmtId="0" fontId="17" fillId="0" borderId="1" xfId="0" applyFont="1" applyBorder="1" applyAlignment="1" applyProtection="1">
      <alignment horizontal="left"/>
      <protection locked="0"/>
    </xf>
    <xf numFmtId="0" fontId="25" fillId="0" borderId="21" xfId="0" applyFont="1" applyBorder="1" applyAlignment="1" applyProtection="1">
      <alignment horizontal="left"/>
      <protection locked="0"/>
    </xf>
    <xf numFmtId="0" fontId="26" fillId="0" borderId="4" xfId="0" applyFont="1" applyBorder="1" applyAlignment="1" applyProtection="1">
      <alignment horizontal="left"/>
      <protection locked="0"/>
    </xf>
    <xf numFmtId="0" fontId="25" fillId="0" borderId="4" xfId="0" applyFont="1" applyBorder="1" applyAlignment="1" applyProtection="1">
      <alignment horizontal="left"/>
      <protection locked="0"/>
    </xf>
    <xf numFmtId="0" fontId="0" fillId="0" borderId="1" xfId="0" applyBorder="1"/>
    <xf numFmtId="0" fontId="26" fillId="0" borderId="3" xfId="0" applyFont="1" applyBorder="1" applyAlignment="1" applyProtection="1">
      <alignment horizontal="left"/>
      <protection locked="0"/>
    </xf>
    <xf numFmtId="58" fontId="26" fillId="0" borderId="1" xfId="0" applyNumberFormat="1" applyFont="1" applyBorder="1" applyAlignment="1" applyProtection="1">
      <alignment horizontal="left"/>
      <protection locked="0"/>
    </xf>
    <xf numFmtId="0" fontId="26" fillId="0" borderId="0" xfId="0" applyFont="1" applyAlignment="1" applyProtection="1">
      <alignment horizontal="left"/>
      <protection locked="0"/>
    </xf>
    <xf numFmtId="0" fontId="25" fillId="0" borderId="1" xfId="0" applyFont="1" applyBorder="1" applyAlignment="1" applyProtection="1">
      <alignment vertical="center"/>
      <protection locked="0"/>
    </xf>
    <xf numFmtId="0" fontId="17" fillId="0" borderId="1" xfId="0" applyFont="1" applyBorder="1" applyAlignment="1" applyProtection="1">
      <alignment horizontal="left" vertical="center"/>
      <protection locked="0"/>
    </xf>
    <xf numFmtId="0" fontId="25" fillId="0" borderId="1" xfId="0" applyFont="1" applyBorder="1" applyProtection="1">
      <protection locked="0"/>
    </xf>
    <xf numFmtId="0" fontId="17" fillId="0" borderId="2" xfId="0" applyFont="1" applyBorder="1" applyAlignment="1" applyProtection="1">
      <alignment horizontal="left"/>
      <protection locked="0"/>
    </xf>
    <xf numFmtId="0" fontId="25" fillId="0" borderId="6" xfId="0" applyFont="1" applyBorder="1" applyProtection="1">
      <protection locked="0"/>
    </xf>
    <xf numFmtId="0" fontId="17" fillId="0" borderId="1" xfId="9" applyBorder="1" applyAlignment="1" applyProtection="1">
      <alignment horizontal="left"/>
      <protection locked="0"/>
    </xf>
    <xf numFmtId="0" fontId="25" fillId="0" borderId="5" xfId="0" applyFont="1" applyBorder="1" applyProtection="1">
      <protection locked="0"/>
    </xf>
    <xf numFmtId="0" fontId="25" fillId="0" borderId="5" xfId="0" applyFont="1" applyBorder="1" applyAlignment="1" applyProtection="1">
      <alignment horizontal="left"/>
      <protection locked="0"/>
    </xf>
    <xf numFmtId="0" fontId="29" fillId="0" borderId="0" xfId="0" applyFont="1" applyAlignment="1" applyProtection="1">
      <alignment horizontal="left"/>
      <protection locked="0"/>
    </xf>
    <xf numFmtId="0" fontId="29" fillId="0" borderId="0" xfId="0" applyFont="1" applyAlignment="1" applyProtection="1">
      <alignment horizontal="left" vertical="center"/>
      <protection locked="0"/>
    </xf>
    <xf numFmtId="0" fontId="17" fillId="0" borderId="0" xfId="0" applyFont="1" applyAlignment="1" applyProtection="1">
      <alignment horizontal="center" vertical="center"/>
      <protection locked="0"/>
    </xf>
    <xf numFmtId="0" fontId="17" fillId="0" borderId="0" xfId="0" applyFont="1" applyAlignment="1" applyProtection="1">
      <alignment horizontal="center"/>
      <protection locked="0"/>
    </xf>
    <xf numFmtId="9" fontId="17" fillId="0" borderId="0" xfId="0" applyNumberFormat="1" applyFont="1" applyAlignment="1" applyProtection="1">
      <alignment horizontal="center"/>
      <protection locked="0"/>
    </xf>
    <xf numFmtId="0" fontId="30" fillId="0" borderId="0" xfId="0" applyFont="1" applyAlignment="1" applyProtection="1">
      <alignment horizontal="left"/>
      <protection locked="0"/>
    </xf>
    <xf numFmtId="0" fontId="17" fillId="0" borderId="0" xfId="0" applyFont="1" applyAlignment="1" applyProtection="1">
      <alignment horizontal="center" vertical="center" wrapText="1"/>
      <protection locked="0"/>
    </xf>
    <xf numFmtId="0" fontId="30" fillId="0" borderId="0" xfId="0" applyFont="1" applyAlignment="1" applyProtection="1">
      <alignment horizontal="left" vertical="center"/>
      <protection locked="0"/>
    </xf>
    <xf numFmtId="9" fontId="17" fillId="0" borderId="0" xfId="0" applyNumberFormat="1" applyFont="1" applyAlignment="1" applyProtection="1">
      <alignment horizontal="center" vertical="center" wrapText="1"/>
      <protection locked="0"/>
    </xf>
    <xf numFmtId="9" fontId="17" fillId="0" borderId="0" xfId="0" applyNumberFormat="1" applyFont="1" applyAlignment="1" applyProtection="1">
      <alignment horizontal="center" wrapText="1"/>
      <protection locked="0"/>
    </xf>
    <xf numFmtId="9" fontId="30" fillId="0" borderId="0" xfId="0" applyNumberFormat="1" applyFont="1" applyAlignment="1" applyProtection="1">
      <alignment horizontal="center" wrapText="1"/>
      <protection locked="0"/>
    </xf>
    <xf numFmtId="9" fontId="31" fillId="0" borderId="0" xfId="0" applyNumberFormat="1" applyFont="1" applyAlignment="1">
      <alignment horizontal="center" wrapText="1"/>
    </xf>
    <xf numFmtId="0" fontId="31" fillId="0" borderId="0" xfId="0" applyFont="1" applyAlignment="1" applyProtection="1">
      <alignment horizontal="left"/>
      <protection locked="0"/>
    </xf>
    <xf numFmtId="0" fontId="31" fillId="0" borderId="0" xfId="0" applyFont="1" applyAlignment="1" applyProtection="1">
      <alignment horizontal="left" vertical="center"/>
      <protection locked="0"/>
    </xf>
    <xf numFmtId="0" fontId="17" fillId="0" borderId="0" xfId="0" applyFont="1" applyAlignment="1">
      <alignment horizontal="left"/>
    </xf>
    <xf numFmtId="0" fontId="17" fillId="0" borderId="0" xfId="0" applyFont="1" applyAlignment="1">
      <alignment horizontal="left" wrapText="1"/>
    </xf>
    <xf numFmtId="0" fontId="17" fillId="0" borderId="0" xfId="0" applyFont="1"/>
    <xf numFmtId="58" fontId="17" fillId="0" borderId="0" xfId="0" applyNumberFormat="1" applyFont="1"/>
    <xf numFmtId="178" fontId="17" fillId="0" borderId="0" xfId="0" applyNumberFormat="1" applyFont="1" applyAlignment="1" applyProtection="1">
      <alignment horizontal="left" vertical="center"/>
      <protection locked="0"/>
    </xf>
    <xf numFmtId="178" fontId="17" fillId="0" borderId="0" xfId="0" applyNumberFormat="1" applyFont="1" applyAlignment="1" applyProtection="1">
      <alignment horizontal="left"/>
      <protection locked="0"/>
    </xf>
    <xf numFmtId="178" fontId="17" fillId="0" borderId="0" xfId="0" applyNumberFormat="1" applyFont="1" applyAlignment="1">
      <alignment horizontal="left"/>
    </xf>
    <xf numFmtId="0" fontId="17" fillId="0" borderId="0" xfId="0" applyFont="1" applyAlignment="1">
      <alignment wrapText="1"/>
    </xf>
    <xf numFmtId="0" fontId="32" fillId="0" borderId="0" xfId="0" applyFont="1" applyAlignment="1" applyProtection="1">
      <alignment horizontal="left" vertical="center"/>
      <protection locked="0"/>
    </xf>
    <xf numFmtId="0" fontId="32" fillId="0" borderId="0" xfId="0" applyFont="1" applyAlignment="1">
      <alignment horizontal="left" vertical="center"/>
    </xf>
    <xf numFmtId="0" fontId="32" fillId="0" borderId="0" xfId="0" applyFont="1" applyAlignment="1">
      <alignment horizontal="left" vertical="center" wrapText="1"/>
    </xf>
    <xf numFmtId="0" fontId="32" fillId="0" borderId="0" xfId="0" applyFont="1" applyAlignment="1">
      <alignment horizontal="left"/>
    </xf>
    <xf numFmtId="0" fontId="32" fillId="0" borderId="0" xfId="0" applyFont="1" applyAlignment="1">
      <alignment horizontal="left" wrapText="1"/>
    </xf>
    <xf numFmtId="0" fontId="32" fillId="0" borderId="0" xfId="0" applyFont="1" applyAlignment="1" applyProtection="1">
      <alignment horizontal="left"/>
      <protection locked="0"/>
    </xf>
    <xf numFmtId="0" fontId="32" fillId="0" borderId="0" xfId="0" applyFont="1"/>
    <xf numFmtId="58" fontId="32" fillId="0" borderId="0" xfId="0" applyNumberFormat="1" applyFont="1"/>
    <xf numFmtId="178" fontId="32" fillId="0" borderId="0" xfId="0" applyNumberFormat="1" applyFont="1" applyAlignment="1">
      <alignment horizontal="left"/>
    </xf>
    <xf numFmtId="0" fontId="32" fillId="0" borderId="0" xfId="0" applyFont="1" applyAlignment="1">
      <alignment wrapText="1"/>
    </xf>
    <xf numFmtId="0" fontId="32" fillId="0" borderId="0" xfId="0" applyFont="1" applyAlignment="1">
      <alignment horizontal="right" wrapText="1"/>
    </xf>
    <xf numFmtId="0" fontId="13" fillId="0" borderId="0" xfId="0" applyFont="1" applyAlignment="1">
      <alignment horizontal="left" vertical="center" wrapText="1"/>
    </xf>
    <xf numFmtId="0" fontId="12" fillId="0" borderId="8" xfId="0" applyFont="1" applyBorder="1" applyAlignment="1">
      <alignment horizontal="center" wrapText="1"/>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15" xfId="0" applyFont="1" applyBorder="1" applyAlignment="1">
      <alignment vertical="center"/>
    </xf>
    <xf numFmtId="0" fontId="13" fillId="0" borderId="19" xfId="0" applyFont="1" applyBorder="1" applyAlignment="1">
      <alignment vertical="center" wrapText="1"/>
    </xf>
    <xf numFmtId="0" fontId="12" fillId="0" borderId="19" xfId="0" applyFont="1" applyBorder="1" applyAlignment="1">
      <alignment vertical="center" wrapText="1"/>
    </xf>
    <xf numFmtId="0" fontId="13" fillId="0" borderId="9" xfId="0" applyFont="1" applyBorder="1" applyAlignment="1">
      <alignment horizontal="left" vertical="top" wrapText="1"/>
    </xf>
    <xf numFmtId="0" fontId="13" fillId="0" borderId="0" xfId="0" applyFont="1" applyAlignment="1">
      <alignment horizontal="left" vertical="top" wrapText="1"/>
    </xf>
    <xf numFmtId="0" fontId="13" fillId="0" borderId="1" xfId="0" applyFont="1" applyBorder="1" applyAlignment="1">
      <alignment horizontal="left" vertical="top" wrapText="1"/>
    </xf>
    <xf numFmtId="0" fontId="13" fillId="0" borderId="1" xfId="0" applyFont="1" applyBorder="1" applyAlignment="1">
      <alignment horizontal="right" vertical="top"/>
    </xf>
    <xf numFmtId="0" fontId="13" fillId="0" borderId="1" xfId="0" applyFont="1" applyBorder="1" applyAlignment="1">
      <alignment horizontal="left" vertical="top"/>
    </xf>
    <xf numFmtId="4" fontId="13" fillId="0" borderId="1" xfId="0" applyNumberFormat="1" applyFont="1" applyBorder="1" applyAlignment="1">
      <alignment horizontal="right" vertical="top"/>
    </xf>
    <xf numFmtId="0" fontId="13" fillId="0" borderId="17" xfId="0" applyFont="1" applyBorder="1" applyAlignment="1">
      <alignment horizontal="left" vertical="top" wrapText="1"/>
    </xf>
    <xf numFmtId="0" fontId="4" fillId="0" borderId="2" xfId="5" applyFont="1" applyBorder="1" applyAlignment="1">
      <alignment horizontal="center" vertical="center"/>
    </xf>
    <xf numFmtId="0" fontId="4" fillId="0" borderId="3" xfId="5" applyFont="1" applyBorder="1" applyAlignment="1">
      <alignment horizontal="center" vertical="center"/>
    </xf>
    <xf numFmtId="0" fontId="4" fillId="0" borderId="4" xfId="5" applyFont="1" applyBorder="1" applyAlignment="1">
      <alignment horizontal="center" vertical="center"/>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4" fillId="0" borderId="2" xfId="5" applyFont="1" applyBorder="1" applyAlignment="1">
      <alignment horizontal="center" vertical="center" wrapText="1"/>
    </xf>
    <xf numFmtId="0" fontId="4" fillId="0" borderId="3" xfId="5" applyFont="1" applyBorder="1" applyAlignment="1">
      <alignment horizontal="center" vertical="center" wrapText="1"/>
    </xf>
    <xf numFmtId="0" fontId="4" fillId="0" borderId="4" xfId="5" applyFont="1" applyBorder="1" applyAlignment="1">
      <alignment horizontal="center" vertical="center" wrapText="1"/>
    </xf>
    <xf numFmtId="0" fontId="4" fillId="0" borderId="1" xfId="5" applyFont="1" applyBorder="1" applyAlignment="1">
      <alignment horizontal="center" vertical="center"/>
    </xf>
    <xf numFmtId="0" fontId="11" fillId="0" borderId="1" xfId="0" applyFont="1" applyBorder="1" applyAlignment="1">
      <alignment horizontal="left" vertical="center" wrapText="1"/>
    </xf>
  </cellXfs>
  <cellStyles count="17">
    <cellStyle name="Currency 2" xfId="8" xr:uid="{00000000-0005-0000-0000-000019000000}"/>
    <cellStyle name="Currency 2 3 2" xfId="7" xr:uid="{00000000-0005-0000-0000-000014000000}"/>
    <cellStyle name="Currency_Sheet1 2" xfId="1" xr:uid="{00000000-0005-0000-0000-000001000000}"/>
    <cellStyle name="Normal 2" xfId="14" xr:uid="{00000000-0005-0000-0000-00003A000000}"/>
    <cellStyle name="Normal 2 18 2" xfId="15" xr:uid="{00000000-0005-0000-0000-00003C000000}"/>
    <cellStyle name="Normal 33" xfId="5" xr:uid="{00000000-0005-0000-0000-000006000000}"/>
    <cellStyle name="Normal 4" xfId="13" xr:uid="{00000000-0005-0000-0000-000036000000}"/>
    <cellStyle name="Normal_Copy of Request For Quote -- updated by VV on 043008 FINAL FINAL (4)" xfId="10" xr:uid="{00000000-0005-0000-0000-00002B000000}"/>
    <cellStyle name="Normal_Fashion Bedding Fall 2012 2" xfId="4" xr:uid="{00000000-0005-0000-0000-000005000000}"/>
    <cellStyle name="Percent 2" xfId="12" xr:uid="{00000000-0005-0000-0000-00002F000000}"/>
    <cellStyle name="Style 1" xfId="9" xr:uid="{00000000-0005-0000-0000-00001F000000}"/>
    <cellStyle name="百分比" xfId="6" builtinId="5"/>
    <cellStyle name="常规" xfId="0" builtinId="0"/>
    <cellStyle name="常规 2" xfId="2" xr:uid="{00000000-0005-0000-0000-000003000000}"/>
    <cellStyle name="常规 3" xfId="16" xr:uid="{00000000-0005-0000-0000-00003F000000}"/>
    <cellStyle name="常规 8" xfId="11" xr:uid="{00000000-0005-0000-0000-00002C000000}"/>
    <cellStyle name="样式 1 2" xfId="3" xr:uid="{00000000-0005-0000-0000-000004000000}"/>
  </cellStyles>
  <dxfs count="1">
    <dxf>
      <font>
        <color rgb="FF9C0006"/>
      </font>
      <fill>
        <patternFill patternType="solid">
          <bgColor rgb="FFFFC7CE"/>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9C0006"/>
      <rgbColor rgb="00008000"/>
      <rgbColor rgb="00000080"/>
      <rgbColor rgb="00808000"/>
      <rgbColor rgb="00800080"/>
      <rgbColor rgb="00008080"/>
      <rgbColor rgb="00FFC7CE"/>
      <rgbColor rgb="00808080"/>
      <rgbColor rgb="009999FF"/>
      <rgbColor rgb="007030A0"/>
      <rgbColor rgb="00FFFFCC"/>
      <rgbColor rgb="00E8E8E8"/>
      <rgbColor rgb="00660066"/>
      <rgbColor rgb="00FF8080"/>
      <rgbColor rgb="000066CC"/>
      <rgbColor rgb="00C1E5F5"/>
      <rgbColor rgb="00000080"/>
      <rgbColor rgb="00FF00FF"/>
      <rgbColor rgb="00FFFF00"/>
      <rgbColor rgb="0000FFFF"/>
      <rgbColor rgb="00800080"/>
      <rgbColor rgb="00800000"/>
      <rgbColor rgb="00008080"/>
      <rgbColor rgb="000000FF"/>
      <rgbColor rgb="0000CCFF"/>
      <rgbColor rgb="00FBE3D6"/>
      <rgbColor rgb="00E2EFDA"/>
      <rgbColor rgb="00FFF2CC"/>
      <rgbColor rgb="0083CBEB"/>
      <rgbColor rgb="00FF99CC"/>
      <rgbColor rgb="00CC99FF"/>
      <rgbColor rgb="00F6C6AD"/>
      <rgbColor rgb="002E75B6"/>
      <rgbColor rgb="0084E291"/>
      <rgbColor rgb="0092D050"/>
      <rgbColor rgb="00FFC000"/>
      <rgbColor rgb="00FF9900"/>
      <rgbColor rgb="00C55A11"/>
      <rgbColor rgb="00666699"/>
      <rgbColor rgb="008ED973"/>
      <rgbColor rgb="001F3864"/>
      <rgbColor rgb="00339966"/>
      <rgbColor rgb="00003300"/>
      <rgbColor rgb="00333300"/>
      <rgbColor rgb="00843C0C"/>
      <rgbColor rgb="00993366"/>
      <rgbColor rgb="00333399"/>
      <rgbColor rgb="0037562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externalLink" Target="externalLinks/externalLink7.xml"/><Relationship Id="rId18" Type="http://schemas.openxmlformats.org/officeDocument/2006/relationships/externalLink" Target="externalLinks/externalLink12.xml"/><Relationship Id="rId3" Type="http://schemas.openxmlformats.org/officeDocument/2006/relationships/worksheet" Target="worksheets/sheet3.xml"/><Relationship Id="rId21" Type="http://schemas.openxmlformats.org/officeDocument/2006/relationships/externalLink" Target="externalLinks/externalLink15.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17" Type="http://schemas.openxmlformats.org/officeDocument/2006/relationships/externalLink" Target="externalLinks/externalLink11.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externalLink" Target="externalLinks/externalLink10.xml"/><Relationship Id="rId20" Type="http://schemas.openxmlformats.org/officeDocument/2006/relationships/externalLink" Target="externalLinks/externalLink1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externalLink" Target="externalLinks/externalLink9.xml"/><Relationship Id="rId23" Type="http://schemas.openxmlformats.org/officeDocument/2006/relationships/styles" Target="styles.xml"/><Relationship Id="rId10" Type="http://schemas.openxmlformats.org/officeDocument/2006/relationships/externalLink" Target="externalLinks/externalLink4.xml"/><Relationship Id="rId19" Type="http://schemas.openxmlformats.org/officeDocument/2006/relationships/externalLink" Target="externalLinks/externalLink13.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externalLink" Target="externalLinks/externalLink8.xml"/><Relationship Id="rId22"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123824</xdr:colOff>
      <xdr:row>1</xdr:row>
      <xdr:rowOff>152401</xdr:rowOff>
    </xdr:from>
    <xdr:to>
      <xdr:col>4</xdr:col>
      <xdr:colOff>1390649</xdr:colOff>
      <xdr:row>2</xdr:row>
      <xdr:rowOff>709296</xdr:rowOff>
    </xdr:to>
    <xdr:pic>
      <xdr:nvPicPr>
        <xdr:cNvPr id="2" name="图片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3663950" y="939800"/>
          <a:ext cx="1266825" cy="1337945"/>
        </a:xfrm>
        <a:prstGeom prst="rect">
          <a:avLst/>
        </a:prstGeom>
      </xdr:spPr>
    </xdr:pic>
    <xdr:clientData/>
  </xdr:twoCellAnchor>
  <xdr:twoCellAnchor editAs="oneCell">
    <xdr:from>
      <xdr:col>4</xdr:col>
      <xdr:colOff>37465</xdr:colOff>
      <xdr:row>3</xdr:row>
      <xdr:rowOff>200025</xdr:rowOff>
    </xdr:from>
    <xdr:to>
      <xdr:col>4</xdr:col>
      <xdr:colOff>1361440</xdr:colOff>
      <xdr:row>4</xdr:row>
      <xdr:rowOff>704850</xdr:rowOff>
    </xdr:to>
    <xdr:pic>
      <xdr:nvPicPr>
        <xdr:cNvPr id="3" name="图片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2"/>
        <a:stretch>
          <a:fillRect/>
        </a:stretch>
      </xdr:blipFill>
      <xdr:spPr>
        <a:xfrm>
          <a:off x="3578225" y="2549525"/>
          <a:ext cx="1323975" cy="128587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Lululin/Desktop/Ecom%20Adult/2026%20CMS/MPS%20CMS/192.168.20.8/&#23478;&#32442;&#20845;&#37096;/joyce/customer/CS/CS%20stock%20list(ET)-081030.xls" TargetMode="External"/><Relationship Id="rId1" Type="http://schemas.openxmlformats.org/officeDocument/2006/relationships/externalLinkPath" Target="/Users/Lululin/Desktop/Ecom%20Adult/2026%20CMS/MPS%20CMS/192.168.20.8/&#23478;&#32442;&#20845;&#37096;/joyce/customer/CS/CS%20stock%20list(ET)-081030.xls" TargetMode="External"/></Relationships>
</file>

<file path=xl/externalLinks/_rels/externalLink10.xml.rels><?xml version="1.0" encoding="UTF-8" standalone="yes"?>
<Relationships xmlns="http://schemas.openxmlformats.org/package/2006/relationships"><Relationship Id="rId2" Type="http://schemas.openxmlformats.org/officeDocument/2006/relationships/externalLinkPath" Target="../../Lululin/Library/Containers/com.microsoft.Outlook/Data/tmp/Outlook%20Temp/Users/Lululin/Desktop/Adult%202025/Adele/&#26032;&#39068;&#33394;/192.168.20.8/Users/Lululin/Desktop/Adult%202025/Darcy/18ACE7EE/Temporary%20Inter" TargetMode="External"/><Relationship Id="rId1" Type="http://schemas.openxmlformats.org/officeDocument/2006/relationships/externalLinkPath" Target="/Users/Lululin/Library/Containers/com.microsoft.Outlook/Data/tmp/Outlook%20Temp/Users/Lululin/Desktop/Adult%202025/Adele/&#26032;&#39068;&#33394;/192.168.20.8/Users/Lululin/Desktop/Adult%202025/Darcy/18ACE7EE/Temporary%20Inter" TargetMode="External"/></Relationships>
</file>

<file path=xl/externalLinks/_rels/externalLink11.xml.rels><?xml version="1.0" encoding="UTF-8" standalone="yes"?>
<Relationships xmlns="http://schemas.openxmlformats.org/package/2006/relationships"><Relationship Id="rId3" Type="http://schemas.openxmlformats.org/officeDocument/2006/relationships/externalLinkPath" Target="../../Lululin/Library/Containers/com.microsoft.Outlook/Data/tmp/Outlook%20Temp/Users/Lululin/Desktop/Adult%202025/Adele/&#26032;&#39068;&#33394;/192.168.20.8/Users/Lululin/Desktop/Adult%202025/Darcy/192.168.20.8/SLard%20-%20Design/Customs%20Memo/Master%20Copy%20Quote%20Sheet%202.xls" TargetMode="External"/><Relationship Id="rId2" Type="http://schemas.microsoft.com/office/2019/04/relationships/externalLinkLongPath" Target="/Users/Lululin/Library/Containers/com.microsoft.Outlook/Data/tmp/Outlook%20Temp/Users/Lululin/Desktop/Adult%202025/Adele/&#26032;&#39068;&#33394;/192.168.20.8/Users/Lululin/Desktop/Adult%202025/Darcy/192.168.20.8/SLard%20-%20Design/Customs%20Memo/Master%20Copy%20Quote%20Sheet%202.xls?54335A2A" TargetMode="External"/><Relationship Id="rId1" Type="http://schemas.openxmlformats.org/officeDocument/2006/relationships/externalLinkPath" Target="file:///\\54335A2A\Master%20Copy%20Quote%20Sheet%202.xls" TargetMode="External"/></Relationships>
</file>

<file path=xl/externalLinks/_rels/externalLink12.xml.rels><?xml version="1.0" encoding="UTF-8" standalone="yes"?>
<Relationships xmlns="http://schemas.openxmlformats.org/package/2006/relationships"><Relationship Id="rId3" Type="http://schemas.openxmlformats.org/officeDocument/2006/relationships/externalLinkPath" Target="../../Lululin/Library/Containers/com.microsoft.Outlook/Data/tmp/Outlook%20Temp/Users/Lululin/Desktop/Adult%202025/Adele/&#26032;&#39068;&#33394;/192.168.20.8/Users/Lululin/Desktop/Adult%202025/Darcy/192.168.20.8/Documents%20and%20Settings/zhangqing/&#26700;&#38754;/BBB/item%20set%20up/Final/BBB_Bombay_Cambay_Item%20Set%20Up_20111021.XLS" TargetMode="External"/><Relationship Id="rId2" Type="http://schemas.microsoft.com/office/2019/04/relationships/externalLinkLongPath" Target="/Users/Lululin/Library/Containers/com.microsoft.Outlook/Data/tmp/Outlook%20Temp/Users/Lululin/Desktop/Adult%202025/Adele/&#26032;&#39068;&#33394;/192.168.20.8/Users/Lululin/Desktop/Adult%202025/Darcy/192.168.20.8/Documents%20and%20Settings/zhangqing/&#26700;&#38754;/BBB/item%20set%20up/Final/BBB_Bombay_Cambay_Item%20Set%20Up_20111021.XLS?EA75A1C9" TargetMode="External"/><Relationship Id="rId1" Type="http://schemas.openxmlformats.org/officeDocument/2006/relationships/externalLinkPath" Target="file:///\\EA75A1C9\BBB_Bombay_Cambay_Item%20Set%20Up_20111021.XLS" TargetMode="External"/></Relationships>
</file>

<file path=xl/externalLinks/_rels/externalLink13.xml.rels><?xml version="1.0" encoding="UTF-8" standalone="yes"?>
<Relationships xmlns="http://schemas.openxmlformats.org/package/2006/relationships"><Relationship Id="rId3" Type="http://schemas.openxmlformats.org/officeDocument/2006/relationships/externalLinkPath" Target="../../Lululin/Library/Containers/com.microsoft.Outlook/Data/tmp/Outlook%20Temp/Users/Lululin/Desktop/Adult%202025/Adele/&#26032;&#39068;&#33394;/192.168.20.8/Users/Lululin/Desktop/Adult%202025/Darcy/D:/Documents%20and%20Settings/zhangqing/&#26700;&#38754;/BBB/item%20set%20up/Final/BBB_Bombay_Cambay_Item%20Set%20Up_20111021.XLS" TargetMode="External"/><Relationship Id="rId2" Type="http://schemas.microsoft.com/office/2019/04/relationships/externalLinkLongPath" Target="/Users/Lululin/Library/Containers/com.microsoft.Outlook/Data/tmp/Outlook%20Temp/Users/Lululin/Desktop/Adult%202025/Adele/&#26032;&#39068;&#33394;/192.168.20.8/Users/Lululin/Desktop/Adult%202025/Darcy/D:/Documents%20and%20Settings/zhangqing/&#26700;&#38754;/BBB/item%20set%20up/Final/BBB_Bombay_Cambay_Item%20Set%20Up_20111021.XLS?F8B5FE14" TargetMode="External"/><Relationship Id="rId1" Type="http://schemas.openxmlformats.org/officeDocument/2006/relationships/externalLinkPath" Target="file:///\\F8B5FE14\BBB_Bombay_Cambay_Item%20Set%20Up_20111021.XLS" TargetMode="External"/></Relationships>
</file>

<file path=xl/externalLinks/_rels/externalLink14.xml.rels><?xml version="1.0" encoding="UTF-8" standalone="yes"?>
<Relationships xmlns="http://schemas.openxmlformats.org/package/2006/relationships"><Relationship Id="rId3" Type="http://schemas.openxmlformats.org/officeDocument/2006/relationships/externalLinkPath" Target="../../Lululin/Library/Containers/com.microsoft.Outlook/Data/tmp/Outlook%20Temp/Users/Lululin/Desktop/Adult%202025/Adele/&#26032;&#39068;&#33394;/192.168.20.8/Users/Lululin/Desktop/Adult%202025/Darcy/192.168.20.8/joyce/customer/CS/CS%20stock%20list(ET)-081030.xls" TargetMode="External"/><Relationship Id="rId2" Type="http://schemas.microsoft.com/office/2019/04/relationships/externalLinkLongPath" Target="/Users/Lululin/Library/Containers/com.microsoft.Outlook/Data/tmp/Outlook%20Temp/Users/Lululin/Desktop/Adult%202025/Adele/&#26032;&#39068;&#33394;/192.168.20.8/Users/Lululin/Desktop/Adult%202025/Darcy/192.168.20.8/joyce/customer/CS/CS%20stock%20list(ET)-081030.xls?9E161721" TargetMode="External"/><Relationship Id="rId1" Type="http://schemas.openxmlformats.org/officeDocument/2006/relationships/externalLinkPath" Target="file:///\\9E161721\CS%20stock%20list(ET)-081030.xls" TargetMode="External"/></Relationships>
</file>

<file path=xl/externalLinks/_rels/externalLink15.xml.rels><?xml version="1.0" encoding="UTF-8" standalone="yes"?>
<Relationships xmlns="http://schemas.openxmlformats.org/package/2006/relationships"><Relationship Id="rId2" Type="http://schemas.openxmlformats.org/officeDocument/2006/relationships/externalLinkPath" Target="../../Lululin/Downloads/&#21103;&#26412;Ecom%202026%20new%20MPS%20Essence%20new%20color%20Qty%20Forecast_20260526(62).xlsx" TargetMode="External"/><Relationship Id="rId1" Type="http://schemas.openxmlformats.org/officeDocument/2006/relationships/externalLinkPath" Target="/Users/Lululin/Downloads/&#21103;&#26412;Ecom%202026%20new%20MPS%20Essence%20new%20color%20Qty%20Forecast_20260526(62).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Lululin/Desktop/Ecom%20Adult/2026%20CMS/MPS%20CMS/192.168.20.8/&#23478;&#32442;&#20845;&#37096;/Documents%20and%20Settings/dingxiaoping/Local%20Settings/Temporary%20Internet%20Files/Content.IE5/K9AN0PEF/files/TARGET/FORMS/TARGET%20QUOTE%20SHEET%20FORMAT.XLS" TargetMode="External"/><Relationship Id="rId1" Type="http://schemas.openxmlformats.org/officeDocument/2006/relationships/externalLinkPath" Target="/Users/Lululin/Desktop/Ecom%20Adult/2026%20CMS/MPS%20CMS/192.168.20.8/&#23478;&#32442;&#20845;&#37096;/Documents%20and%20Settings/dingxiaoping/Local%20Settings/Temporary%20Internet%20Files/Content.IE5/K9AN0PEF/files/TARGET/FORMS/TARGET%20QUOTE%20SHEET%20FORMAT.XLS" TargetMode="External"/></Relationships>
</file>

<file path=xl/externalLinks/_rels/externalLink3.xml.rels><?xml version="1.0" encoding="UTF-8" standalone="yes"?>
<Relationships xmlns="http://schemas.openxmlformats.org/package/2006/relationships"><Relationship Id="rId3" Type="http://schemas.openxmlformats.org/officeDocument/2006/relationships/externalLinkPath" Target="../../Lululin/Library/Containers/com.microsoft.Outlook/Data/tmp/Outlook%20Temp/Users/Lululin/Desktop/Adult%202025/Adele/&#26032;&#39068;&#33394;/192.168.20.8/Users/Lululin/Desktop/Adult%202025/Darcy/S:/Kristina%20Lance-Bedding/MYTEX/POS%202015/MYTEX%20FEB-MAR%20IMPORTS.xlsx" TargetMode="External"/><Relationship Id="rId2" Type="http://schemas.microsoft.com/office/2019/04/relationships/externalLinkLongPath" Target="/Users/Lululin/Library/Containers/com.microsoft.Outlook/Data/tmp/Outlook%20Temp/Users/Lululin/Desktop/Adult%202025/Adele/&#26032;&#39068;&#33394;/192.168.20.8/Users/Lululin/Desktop/Adult%202025/Darcy/S:/Kristina%20Lance-Bedding/MYTEX/POS%202015/MYTEX%20FEB-MAR%20IMPORTS.xlsx?66D402A1" TargetMode="External"/><Relationship Id="rId1" Type="http://schemas.openxmlformats.org/officeDocument/2006/relationships/externalLinkPath" Target="file:///\\66D402A1\MYTEX%20FEB-MAR%20IMPORTS.xlsx" TargetMode="External"/></Relationships>
</file>

<file path=xl/externalLinks/_rels/externalLink4.xml.rels><?xml version="1.0" encoding="UTF-8" standalone="yes"?>
<Relationships xmlns="http://schemas.openxmlformats.org/package/2006/relationships"><Relationship Id="rId3" Type="http://schemas.openxmlformats.org/officeDocument/2006/relationships/externalLinkPath" Target="../../Lululin/Library/Containers/com.microsoft.Outlook/Data/tmp/Outlook%20Temp/Users/Lululin/Desktop/Adult%202025/Adele/&#26032;&#39068;&#33394;/192.168.20.8/Users/Lululin/Desktop/Adult%202025/Darcy/192.168.20.8/Users/ying.gu/AppData/Local/Microsoft/Windows/Temporary%20Internet%20Files/OLK784B/tex%20fleece%204-17-12%20(2).xls" TargetMode="External"/><Relationship Id="rId2" Type="http://schemas.microsoft.com/office/2019/04/relationships/externalLinkLongPath" Target="/Users/Lululin/Library/Containers/com.microsoft.Outlook/Data/tmp/Outlook%20Temp/Users/Lululin/Desktop/Adult%202025/Adele/&#26032;&#39068;&#33394;/192.168.20.8/Users/Lululin/Desktop/Adult%202025/Darcy/192.168.20.8/Users/ying.gu/AppData/Local/Microsoft/Windows/Temporary%20Internet%20Files/OLK784B/tex%20fleece%204-17-12%20(2).xls?24B4A9C1" TargetMode="External"/><Relationship Id="rId1" Type="http://schemas.openxmlformats.org/officeDocument/2006/relationships/externalLinkPath" Target="file:///\\24B4A9C1\tex%20fleece%204-17-12%20(2).xls" TargetMode="External"/></Relationships>
</file>

<file path=xl/externalLinks/_rels/externalLink5.xml.rels><?xml version="1.0" encoding="UTF-8" standalone="yes"?>
<Relationships xmlns="http://schemas.openxmlformats.org/package/2006/relationships"><Relationship Id="rId2" Type="http://schemas.openxmlformats.org/officeDocument/2006/relationships/externalLinkPath" Target="../../Lululin/Downloads/192.168.20.8/&#33829;&#36816;&#37096;/Users/Lululin/Desktop/Adult%202025/Adele/&#26032;&#39068;&#33394;/C:/Users/Minhas/AppData/Local/Microsoft/Windows/INetCache/Content.Outlook/VJ2E5VPJ/FA20%20BIG%20ONE%20JERSEY.xlsx" TargetMode="External"/><Relationship Id="rId1" Type="http://schemas.openxmlformats.org/officeDocument/2006/relationships/externalLinkPath" Target="/Users/Lululin/Downloads/192.168.20.8/&#33829;&#36816;&#37096;/Users/Lululin/Desktop/Adult%202025/Adele/&#26032;&#39068;&#33394;/C:/Users/Minhas/AppData/Local/Microsoft/Windows/INetCache/Content.Outlook/VJ2E5VPJ/FA20%20BIG%20ONE%20JERSEY.xlsx" TargetMode="External"/></Relationships>
</file>

<file path=xl/externalLinks/_rels/externalLink6.xml.rels><?xml version="1.0" encoding="UTF-8" standalone="yes"?>
<Relationships xmlns="http://schemas.openxmlformats.org/package/2006/relationships"><Relationship Id="rId3" Type="http://schemas.openxmlformats.org/officeDocument/2006/relationships/externalLinkPath" Target="../../Lululin/Library/Containers/com.microsoft.Outlook/Data/tmp/Outlook%20Temp/Users/Lululin/Desktop/Adult%202025/Adele/&#26032;&#39068;&#33394;/192.168.20.8/Users/DVD/AppData/Local/Microsoft/Windows/Temporary%20Internet%20Files/Content.Outlook/UNTFDTPU/ITP%20-%20SP%20PROMO%205PC%20COMF-2.xlsx" TargetMode="External"/><Relationship Id="rId2" Type="http://schemas.microsoft.com/office/2019/04/relationships/externalLinkLongPath" Target="/Users/Lululin/Library/Containers/com.microsoft.Outlook/Data/tmp/Outlook%20Temp/Users/Lululin/Desktop/Adult%202025/Adele/&#26032;&#39068;&#33394;/192.168.20.8/Users/DVD/AppData/Local/Microsoft/Windows/Temporary%20Internet%20Files/Content.Outlook/UNTFDTPU/ITP%20-%20SP%20PROMO%205PC%20COMF-2.xlsx?5FD8F879" TargetMode="External"/><Relationship Id="rId1" Type="http://schemas.openxmlformats.org/officeDocument/2006/relationships/externalLinkPath" Target="file:///\\5FD8F879\ITP%20-%20SP%20PROMO%205PC%20COMF-2.xlsx" TargetMode="External"/></Relationships>
</file>

<file path=xl/externalLinks/_rels/externalLink7.xml.rels><?xml version="1.0" encoding="UTF-8" standalone="yes"?>
<Relationships xmlns="http://schemas.openxmlformats.org/package/2006/relationships"><Relationship Id="rId2" Type="http://schemas.openxmlformats.org/officeDocument/2006/relationships/externalLinkPath" Target="../../Lululin/Library/Containers/com.microsoft.Outlook/Data/tmp/Outlook%20Temp/Users/Lululin/Desktop/Adult%202025/Adele/&#26032;&#39068;&#33394;/192.168.20.8/joyce/customer/CS/CS%20stock%20list(ET)-081030.xls" TargetMode="External"/><Relationship Id="rId1" Type="http://schemas.openxmlformats.org/officeDocument/2006/relationships/externalLinkPath" Target="/Users/Lululin/Library/Containers/com.microsoft.Outlook/Data/tmp/Outlook%20Temp/Users/Lululin/Desktop/Adult%202025/Adele/&#26032;&#39068;&#33394;/192.168.20.8/joyce/customer/CS/CS%20stock%20list(ET)-081030.xls" TargetMode="External"/></Relationships>
</file>

<file path=xl/externalLinks/_rels/externalLink8.xml.rels><?xml version="1.0" encoding="UTF-8" standalone="yes"?>
<Relationships xmlns="http://schemas.openxmlformats.org/package/2006/relationships"><Relationship Id="rId3" Type="http://schemas.openxmlformats.org/officeDocument/2006/relationships/externalLinkPath" Target="../../Lululin/Library/Containers/com.microsoft.Outlook/Data/tmp/Outlook%20Temp/Users/Lululin/Desktop/Adult%202025/Adele/&#26032;&#39068;&#33394;/192.168.20.8/Users/Lululin/Desktop/Adult%202025/Darcy/192.168.20.8/Documents%20and%20Settings/kathy/Local%20Settings/Temporary%20Internet%20Files/Content.Outlook/JH9RZ0WZ/Final%20External%20Quote%20Sheet%20-Micro%20Mink%20DA%20Throw%20solid%20back-130912.xls" TargetMode="External"/><Relationship Id="rId2" Type="http://schemas.microsoft.com/office/2019/04/relationships/externalLinkLongPath" Target="/Users/Lululin/Library/Containers/com.microsoft.Outlook/Data/tmp/Outlook%20Temp/Users/Lululin/Desktop/Adult%202025/Adele/&#26032;&#39068;&#33394;/192.168.20.8/Users/Lululin/Desktop/Adult%202025/Darcy/192.168.20.8/Documents%20and%20Settings/kathy/Local%20Settings/Temporary%20Internet%20Files/Content.Outlook/JH9RZ0WZ/Final%20External%20Quote%20Sheet%20-Micro%20Mink%20DA%20Throw%20solid%20back-130912.xls?FDC7EBAF" TargetMode="External"/><Relationship Id="rId1" Type="http://schemas.openxmlformats.org/officeDocument/2006/relationships/externalLinkPath" Target="file:///\\FDC7EBAF\Final%20External%20Quote%20Sheet%20-Micro%20Mink%20DA%20Throw%20solid%20back-130912.xls" TargetMode="External"/></Relationships>
</file>

<file path=xl/externalLinks/_rels/externalLink9.xml.rels><?xml version="1.0" encoding="UTF-8" standalone="yes"?>
<Relationships xmlns="http://schemas.openxmlformats.org/package/2006/relationships"><Relationship Id="rId3" Type="http://schemas.openxmlformats.org/officeDocument/2006/relationships/externalLinkPath" Target="../../Lululin/Library/Containers/com.microsoft.Outlook/Data/tmp/Outlook%20Temp/Users/Lululin/Desktop/Adult%202025/Adele/&#26032;&#39068;&#33394;/192.168.20.8/Users/Lululin/Desktop/Adult%202025/Darcy/192.168.20.8/beyond%20basic/Costing/Wal-Mart/WOW%20Sheeting/May%2024,%202012/WOW%20-%20120524%20-%205K%20-%20FOB%20-%2060x60-172x116%20-%20Sateen%20Weave%20-%20Cotton.xls" TargetMode="External"/><Relationship Id="rId2" Type="http://schemas.microsoft.com/office/2019/04/relationships/externalLinkLongPath" Target="/Users/Lululin/Library/Containers/com.microsoft.Outlook/Data/tmp/Outlook%20Temp/Users/Lululin/Desktop/Adult%202025/Adele/&#26032;&#39068;&#33394;/192.168.20.8/Users/Lululin/Desktop/Adult%202025/Darcy/192.168.20.8/beyond%20basic/Costing/Wal-Mart/WOW%20Sheeting/May%2024,%202012/WOW%20-%20120524%20-%205K%20-%20FOB%20-%2060x60-172x116%20-%20Sateen%20Weave%20-%20Cotton.xls?974E2B02" TargetMode="External"/><Relationship Id="rId1" Type="http://schemas.openxmlformats.org/officeDocument/2006/relationships/externalLinkPath" Target="file:///\\974E2B02\WOW%20-%20120524%20-%205K%20-%20FOB%20-%2060x60-172x116%20-%20Sateen%20Weave%20-%20Cotto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Sheet1"/>
      <sheetName val="Sheet2"/>
      <sheetName val="Sheet3"/>
      <sheetName val="Data"/>
      <sheetName val="Window"/>
      <sheetName val="Furniture Protector"/>
      <sheetName val="Shower Curtain"/>
      <sheetName val="Sheet Pillowcase"/>
      <sheetName val="Pillow"/>
      <sheetName val="Mattress"/>
      <sheetName val="Blanket Throw"/>
      <sheetName val="Bedding Set"/>
      <sheetName val="Bedding Accessories"/>
      <sheetName val="Bath Rug"/>
      <sheetName val="Bath Accessories"/>
      <sheetName val="Mapping"/>
      <sheetName val="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Quote Sheet"/>
      <sheetName val="example"/>
      <sheetName val="a"/>
      <sheetName val="Q1"/>
    </sheetNames>
    <sheetDataSet>
      <sheetData sheetId="0" refreshError="1"/>
      <sheetData sheetId="1" refreshError="1"/>
      <sheetData sheetId="2" refreshError="1"/>
      <sheetData sheetId="3"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3"/>
    </xxl21:alternateUrls>
    <sheetNames>
      <sheetName val="User Guide"/>
      <sheetName val="Master Info"/>
      <sheetName val="Data"/>
      <sheetName val="Sample Tag"/>
      <sheetName val="Sheet1"/>
      <sheetName val="Q1"/>
      <sheetName val="Q2"/>
      <sheetName val="Q3"/>
      <sheetName val="Q4"/>
      <sheetName val="Instructions"/>
      <sheetName val="Matt Murray"/>
      <sheetName val="YBF06-003"/>
      <sheetName val="Sheet3"/>
      <sheetName val="Sheet2"/>
      <sheetName val="Blank 4"/>
      <sheetName val="Sheet4"/>
      <sheetName val="SAMPLE"/>
      <sheetName val="Cynthia Wongsunwan"/>
      <sheetName val="Angelique Vu"/>
      <sheetName val="Mapping"/>
      <sheetName val="Costs"/>
      <sheetName val="a"/>
      <sheetName val="X-POR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3"/>
    </xxl21:alternateUrls>
    <sheetNames>
      <sheetName val="Main"/>
      <sheetName val="Mapping"/>
      <sheetName val="Office Use"/>
      <sheetName val="COO"/>
      <sheetName val="MultiSelects"/>
      <sheetName val="Currency"/>
      <sheetName val="Costs"/>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3"/>
    </xxl21:alternateUrls>
    <sheetNames>
      <sheetName val="Main"/>
      <sheetName val="Mapping"/>
      <sheetName val="Office Use"/>
      <sheetName val="COO"/>
      <sheetName val="MultiSelects"/>
      <sheetName val="Currency"/>
      <sheetName val="Data"/>
      <sheetName val="a"/>
      <sheetName val="Cos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3"/>
    </xxl21:alternateUrls>
    <sheetNames>
      <sheetName val="Sheet1"/>
      <sheetName val="Sheet2"/>
      <sheetName val="Sheet3"/>
      <sheetName val="Data"/>
      <sheetName val="Window"/>
      <sheetName val="Furniture Protector"/>
      <sheetName val="Shower Curtain"/>
      <sheetName val="Sheet Pillowcase"/>
      <sheetName val="Pillow"/>
      <sheetName val="Mattress"/>
      <sheetName val="Blanket Throw"/>
      <sheetName val="Bedding Set"/>
      <sheetName val="Bedding Accessories"/>
      <sheetName val="Bath Rug"/>
      <sheetName val="Bath Accessories"/>
      <sheetName val="a"/>
      <sheetName val="Mapping"/>
      <sheetName val="COO"/>
      <sheetName val="LIS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Total Forecast (2)"/>
      <sheetName val="Total Forecast"/>
      <sheetName val="Evaluation AMZ"/>
      <sheetName val="Evaluation Omni Pureplay"/>
      <sheetName val="MPS comf-non AMZ"/>
      <sheetName val="MPS comf-AMZ"/>
      <sheetName val="customer code"/>
      <sheetName val="Month sales"/>
    </sheetNames>
    <sheetDataSet>
      <sheetData sheetId="0"/>
      <sheetData sheetId="1"/>
      <sheetData sheetId="2">
        <row r="2">
          <cell r="P2">
            <v>234</v>
          </cell>
          <cell r="U2">
            <v>240</v>
          </cell>
        </row>
        <row r="3">
          <cell r="P3">
            <v>560</v>
          </cell>
          <cell r="U3">
            <v>560</v>
          </cell>
        </row>
        <row r="4">
          <cell r="P4">
            <v>303</v>
          </cell>
          <cell r="U4">
            <v>310</v>
          </cell>
        </row>
        <row r="5">
          <cell r="P5">
            <v>531</v>
          </cell>
          <cell r="U5">
            <v>540</v>
          </cell>
        </row>
      </sheetData>
      <sheetData sheetId="3">
        <row r="2">
          <cell r="P2">
            <v>52</v>
          </cell>
          <cell r="Q2">
            <v>349</v>
          </cell>
          <cell r="AA2">
            <v>60</v>
          </cell>
          <cell r="AB2">
            <v>350</v>
          </cell>
        </row>
        <row r="3">
          <cell r="P3">
            <v>62</v>
          </cell>
          <cell r="Q3">
            <v>407</v>
          </cell>
          <cell r="AA3">
            <v>70</v>
          </cell>
          <cell r="AB3">
            <v>410</v>
          </cell>
        </row>
        <row r="4">
          <cell r="P4">
            <v>42</v>
          </cell>
          <cell r="Q4">
            <v>242</v>
          </cell>
          <cell r="AA4">
            <v>50</v>
          </cell>
          <cell r="AB4">
            <v>250</v>
          </cell>
        </row>
        <row r="5">
          <cell r="P5">
            <v>42</v>
          </cell>
          <cell r="Q5">
            <v>469</v>
          </cell>
          <cell r="AA5">
            <v>50</v>
          </cell>
          <cell r="AB5">
            <v>470</v>
          </cell>
        </row>
      </sheetData>
      <sheetData sheetId="4"/>
      <sheetData sheetId="5"/>
      <sheetData sheetId="6"/>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Quote Sheet"/>
      <sheetName val="example"/>
      <sheetName val="a"/>
      <sheetName val="Data"/>
      <sheetName val="BBB"/>
      <sheetName val="Amazon"/>
      <sheetName val="Info"/>
    </sheetNames>
    <sheetDataSet>
      <sheetData sheetId="0"/>
      <sheetData sheetId="1"/>
      <sheetData sheetId="2"/>
      <sheetData sheetId="3"/>
      <sheetData sheetId="4"/>
      <sheetData sheetId="5"/>
      <sheetData sheetId="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3"/>
    </xxl21:alternateUrls>
    <sheetNames>
      <sheetName val="JAN-FEB RECEIPTS"/>
      <sheetName val="mytex - x-Vendor Instructions"/>
      <sheetName val="mytex - x-Vendor Specs"/>
      <sheetName val="mytex - x-Vendor CTPAT"/>
      <sheetName val="mytex - x-Vendor 10+2"/>
      <sheetName val="mytex - x-Lacy Act"/>
      <sheetName val="mytex - x-IFI"/>
      <sheetName val="mytex - x-Fish &amp; Wildlife"/>
      <sheetName val="Volume Ranks"/>
      <sheetName val="Ticket-Item Setup"/>
      <sheetName val="x-Lists"/>
      <sheetName val="x-impor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3"/>
    </xxl21:alternateUrls>
    <sheetNames>
      <sheetName val="PO Wrksht"/>
      <sheetName val="PO Wrksht redo"/>
      <sheetName val="style result"/>
      <sheetName val="vendor info"/>
      <sheetName val="tickets"/>
      <sheetName val="hangers"/>
      <sheetName val="comments"/>
      <sheetName val="other data"/>
      <sheetName val="bp"/>
      <sheetName val="size diffs"/>
      <sheetName val="instructions for future bp"/>
      <sheetName val="BP upgrade instructions"/>
      <sheetName val="nrf sizes n colors"/>
      <sheetName val="diff group head"/>
      <sheetName val="diff ids"/>
      <sheetName val="diff group detail"/>
      <sheetName val="test data"/>
      <sheetName val="notes-training-info"/>
      <sheetName val="date table"/>
      <sheetName val="message3"/>
      <sheetName val="Field Options"/>
      <sheetName val="Dat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FA20 BIG ONE JERSEY"/>
    </sheet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3"/>
    </xxl21:alternateUrls>
    <sheetNames>
      <sheetName val=" ITP"/>
      <sheetName val="Hardline Drop down"/>
      <sheetName val="Sheet1"/>
    </sheetNames>
    <sheetDataSet>
      <sheetData sheetId="0" refreshError="1"/>
      <sheetData sheetId="1" refreshError="1"/>
      <sheetData sheetId="2"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Sheet1"/>
      <sheetName val="Sheet2"/>
      <sheetName val="Sheet3"/>
      <sheetName val="Data"/>
      <sheetName val="Window"/>
      <sheetName val="Furniture Protector"/>
      <sheetName val="Shower Curtain"/>
      <sheetName val="Sheet Pillowcase"/>
      <sheetName val="Pillow"/>
      <sheetName val="Mattress"/>
      <sheetName val="Blanket Throw"/>
      <sheetName val="Bedding Set"/>
      <sheetName val="Bedding Accessories"/>
      <sheetName val="Bath Rug"/>
      <sheetName val="Bath Accessori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3"/>
    </xxl21:alternateUrls>
    <sheetNames>
      <sheetName val="Import Quote Sheet"/>
      <sheetName val="Sheet2"/>
      <sheetName val="Sheet3"/>
      <sheetName val="Sheet1"/>
      <sheetName val="DROP DOWN LISTS"/>
    </sheetNames>
    <sheetDataSet>
      <sheetData sheetId="0" refreshError="1"/>
      <sheetData sheetId="1" refreshError="1"/>
      <sheetData sheetId="2" refreshError="1"/>
      <sheetData sheetId="3" refreshError="1"/>
      <sheetData sheetId="4"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3"/>
    </xxl21:alternateUrls>
    <sheetNames>
      <sheetName val="Main"/>
      <sheetName val="Costs"/>
      <sheetName val="Prices"/>
      <sheetName val="Export"/>
      <sheetName val="Setup"/>
      <sheetName val="Yarn Rates"/>
      <sheetName val="Sizing Cost"/>
      <sheetName val="Sheet1"/>
      <sheetName val="Mapping"/>
      <sheetName val="drop down box referenc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theme/theme1.xml><?xml version="1.0" encoding="utf-8"?>
<a:theme xmlns:a="http://schemas.openxmlformats.org/drawingml/2006/main" name="Office Theme">
  <a:themeElements>
    <a:clrScheme name="Office">
      <a:dk1>
        <a:srgbClr val="000000"/>
      </a:dk1>
      <a:lt1>
        <a:srgbClr val="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a:ea typeface=""/>
        <a:cs typeface=""/>
      </a:majorFont>
      <a:minorFont>
        <a:latin typeface="Aptos Narrow"/>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a:gradFill>
      </a:fillStyleLst>
      <a:lnStyleLst>
        <a:ln w="12700" cap="flat" cmpd="sng" algn="ctr">
          <a:prstDash val="solid"/>
          <a:miter lim="800000"/>
        </a:ln>
        <a:ln w="19050" cap="flat" cmpd="sng" algn="ctr">
          <a:prstDash val="solid"/>
          <a:miter lim="800000"/>
        </a:ln>
        <a:ln w="2540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HP19"/>
  <sheetViews>
    <sheetView workbookViewId="0">
      <selection activeCell="D4" sqref="D4"/>
    </sheetView>
  </sheetViews>
  <sheetFormatPr defaultColWidth="8.5703125" defaultRowHeight="15"/>
  <cols>
    <col min="1" max="1" width="18.7109375" customWidth="1"/>
    <col min="2" max="2" width="18" customWidth="1"/>
    <col min="3" max="3" width="21.140625" customWidth="1"/>
    <col min="4" max="4" width="27.140625" customWidth="1"/>
    <col min="5" max="5" width="27.85546875" customWidth="1"/>
    <col min="6" max="6" width="22.7109375" customWidth="1"/>
    <col min="7" max="7" width="20.5703125" customWidth="1"/>
    <col min="8" max="8" width="14.5703125" customWidth="1"/>
  </cols>
  <sheetData>
    <row r="2" spans="1:224" s="154" customFormat="1" ht="19.5" customHeight="1">
      <c r="A2" s="156" t="s">
        <v>0</v>
      </c>
      <c r="B2" s="157"/>
      <c r="C2" s="156"/>
      <c r="D2" s="157"/>
      <c r="E2" s="156"/>
      <c r="F2" s="157"/>
      <c r="G2" s="156"/>
      <c r="H2" s="157"/>
      <c r="O2" s="185"/>
      <c r="R2" s="154" t="s">
        <v>1</v>
      </c>
      <c r="W2" s="190"/>
      <c r="Y2" s="197"/>
      <c r="Z2" s="197"/>
      <c r="AA2" s="197"/>
      <c r="HF2" s="204"/>
    </row>
    <row r="3" spans="1:224" s="155" customFormat="1" ht="43.5" customHeight="1">
      <c r="A3" s="158" t="s">
        <v>2</v>
      </c>
      <c r="B3" s="159" t="s">
        <v>3</v>
      </c>
      <c r="C3" s="160" t="s">
        <v>4</v>
      </c>
      <c r="D3" s="161" t="str">
        <f>_xlfn.TEXTJOIN(" ",TRUE(),B5,D5,D6,B6,D4,D7)</f>
        <v>JLA Home 2026 Madison Park Signature Essence COMFORTER (SET)</v>
      </c>
      <c r="E3" s="177" t="s">
        <v>5</v>
      </c>
      <c r="F3" s="178" t="s">
        <v>6</v>
      </c>
      <c r="G3" s="177" t="s">
        <v>7</v>
      </c>
      <c r="H3" s="178" t="s">
        <v>8</v>
      </c>
      <c r="O3" s="186"/>
      <c r="S3" s="187"/>
      <c r="T3" s="187"/>
      <c r="U3" s="191"/>
      <c r="W3" s="192"/>
      <c r="X3" s="193"/>
      <c r="Y3" s="198"/>
      <c r="Z3" s="198"/>
      <c r="AA3" s="198"/>
      <c r="GX3" s="203"/>
      <c r="HB3" s="207" t="s">
        <v>9</v>
      </c>
      <c r="HC3" s="207" t="s">
        <v>10</v>
      </c>
      <c r="HD3" s="207" t="s">
        <v>11</v>
      </c>
      <c r="HE3" s="207" t="s">
        <v>12</v>
      </c>
      <c r="HF3" s="207"/>
      <c r="HG3" s="207" t="s">
        <v>13</v>
      </c>
      <c r="HH3" s="207" t="s">
        <v>14</v>
      </c>
      <c r="HI3" s="207" t="s">
        <v>15</v>
      </c>
      <c r="HJ3" s="207" t="s">
        <v>16</v>
      </c>
      <c r="HK3" s="207"/>
      <c r="HL3" s="207"/>
      <c r="HM3" s="207"/>
      <c r="HN3" s="207"/>
      <c r="HO3" s="207"/>
      <c r="HP3" s="207"/>
    </row>
    <row r="4" spans="1:224" s="155" customFormat="1" ht="33.75" customHeight="1">
      <c r="A4" s="162" t="s">
        <v>17</v>
      </c>
      <c r="B4" s="159" t="s">
        <v>18</v>
      </c>
      <c r="C4" s="163" t="s">
        <v>19</v>
      </c>
      <c r="D4" s="159" t="s">
        <v>20</v>
      </c>
      <c r="E4" s="177" t="s">
        <v>21</v>
      </c>
      <c r="F4" s="178" t="s">
        <v>22</v>
      </c>
      <c r="G4" s="177" t="s">
        <v>23</v>
      </c>
      <c r="H4" s="178" t="s">
        <v>24</v>
      </c>
      <c r="O4" s="186"/>
      <c r="S4" s="187"/>
      <c r="T4" s="187"/>
      <c r="U4" s="191"/>
      <c r="W4" s="192"/>
      <c r="X4" s="193"/>
      <c r="Y4" s="198"/>
      <c r="Z4" s="198"/>
      <c r="AA4" s="198"/>
      <c r="GX4" s="203"/>
      <c r="HB4" s="208" t="s">
        <v>25</v>
      </c>
      <c r="HC4" s="209" t="s">
        <v>6</v>
      </c>
      <c r="HD4" s="207" t="s">
        <v>26</v>
      </c>
      <c r="HE4" s="207" t="s">
        <v>27</v>
      </c>
      <c r="HF4" s="207" t="s">
        <v>28</v>
      </c>
      <c r="HG4" s="207"/>
      <c r="HH4" s="208"/>
      <c r="HI4" s="207"/>
      <c r="HJ4" s="207"/>
      <c r="HK4" s="207"/>
      <c r="HL4" s="207"/>
      <c r="HM4" s="207"/>
      <c r="HN4" s="207"/>
      <c r="HO4" s="207"/>
      <c r="HP4" s="207"/>
    </row>
    <row r="5" spans="1:224" s="154" customFormat="1" ht="15" customHeight="1">
      <c r="A5" s="164" t="s">
        <v>29</v>
      </c>
      <c r="B5" s="165" t="s">
        <v>18</v>
      </c>
      <c r="C5" s="166" t="s">
        <v>30</v>
      </c>
      <c r="D5" s="165">
        <v>2026</v>
      </c>
      <c r="E5" s="179" t="s">
        <v>31</v>
      </c>
      <c r="F5" s="169" t="s">
        <v>32</v>
      </c>
      <c r="G5" s="179" t="s">
        <v>33</v>
      </c>
      <c r="H5" s="169" t="s">
        <v>34</v>
      </c>
      <c r="O5" s="185"/>
      <c r="S5" s="188"/>
      <c r="T5" s="188"/>
      <c r="U5" s="191"/>
      <c r="W5" s="190"/>
      <c r="X5" s="194"/>
      <c r="Y5" s="197"/>
      <c r="Z5" s="197"/>
      <c r="AA5" s="197"/>
      <c r="GX5" s="204"/>
      <c r="HB5" s="210"/>
      <c r="HC5" s="211"/>
      <c r="HD5" s="212"/>
      <c r="HE5" s="212"/>
      <c r="HF5" s="212"/>
      <c r="HG5" s="212"/>
      <c r="HH5" s="210"/>
      <c r="HI5" s="212"/>
      <c r="HJ5" s="212"/>
      <c r="HK5" s="212"/>
      <c r="HL5" s="212"/>
      <c r="HM5" s="212"/>
      <c r="HN5" s="212"/>
      <c r="HO5" s="212"/>
      <c r="HP5" s="212"/>
    </row>
    <row r="6" spans="1:224" s="154" customFormat="1" ht="15" customHeight="1">
      <c r="A6" s="164" t="s">
        <v>35</v>
      </c>
      <c r="B6" s="165" t="s">
        <v>36</v>
      </c>
      <c r="C6" s="166" t="s">
        <v>37</v>
      </c>
      <c r="D6" s="165"/>
      <c r="E6" s="179" t="s">
        <v>38</v>
      </c>
      <c r="F6" s="180" t="s">
        <v>39</v>
      </c>
      <c r="G6" s="179" t="s">
        <v>40</v>
      </c>
      <c r="H6" s="169" t="s">
        <v>41</v>
      </c>
      <c r="O6" s="185"/>
      <c r="S6" s="189"/>
      <c r="T6" s="189"/>
      <c r="U6" s="194"/>
      <c r="V6" s="194"/>
      <c r="W6" s="195"/>
      <c r="X6" s="196"/>
      <c r="Y6" s="197"/>
      <c r="Z6" s="197"/>
      <c r="AA6" s="197"/>
      <c r="GT6" s="199"/>
      <c r="GU6" s="200"/>
      <c r="GV6" s="199"/>
      <c r="GW6" s="200"/>
      <c r="GX6" s="205"/>
      <c r="GY6" s="199"/>
      <c r="GZ6" s="199"/>
      <c r="HB6" s="213" t="s">
        <v>42</v>
      </c>
      <c r="HC6" s="213" t="s">
        <v>43</v>
      </c>
      <c r="HD6" s="214" t="s">
        <v>22</v>
      </c>
      <c r="HE6" s="216" t="s">
        <v>44</v>
      </c>
      <c r="HF6" s="215"/>
      <c r="HG6" s="210"/>
      <c r="HH6" s="210"/>
      <c r="HI6" s="212"/>
      <c r="HJ6" s="212"/>
      <c r="HK6" s="212"/>
      <c r="HL6" s="212"/>
      <c r="HM6" s="212"/>
      <c r="HN6" s="212"/>
      <c r="HO6" s="212"/>
      <c r="HP6" s="212"/>
    </row>
    <row r="7" spans="1:224" s="154" customFormat="1" ht="15" customHeight="1">
      <c r="A7" s="167" t="s">
        <v>45</v>
      </c>
      <c r="B7" s="165"/>
      <c r="C7" s="168" t="s">
        <v>46</v>
      </c>
      <c r="D7" s="169" t="s">
        <v>47</v>
      </c>
      <c r="E7" s="181" t="s">
        <v>48</v>
      </c>
      <c r="F7" s="182" t="s">
        <v>49</v>
      </c>
      <c r="G7" s="183" t="s">
        <v>50</v>
      </c>
      <c r="H7" s="169"/>
      <c r="O7" s="185"/>
      <c r="S7" s="188"/>
      <c r="T7" s="188"/>
      <c r="U7" s="191"/>
      <c r="W7" s="190"/>
      <c r="X7" s="193"/>
      <c r="Y7" s="197"/>
      <c r="Z7" s="197"/>
      <c r="AA7" s="197"/>
      <c r="GT7" s="201"/>
      <c r="GU7" s="201"/>
      <c r="GV7" s="202"/>
      <c r="GW7" s="206"/>
      <c r="GX7" s="205"/>
      <c r="GY7" s="199"/>
      <c r="GZ7" s="199"/>
      <c r="HB7" s="210" t="s">
        <v>51</v>
      </c>
      <c r="HC7" s="210" t="s">
        <v>52</v>
      </c>
      <c r="HD7" s="215" t="s">
        <v>53</v>
      </c>
      <c r="HE7" s="217" t="s">
        <v>54</v>
      </c>
      <c r="HF7" s="217" t="s">
        <v>55</v>
      </c>
      <c r="HG7" s="210" t="s">
        <v>56</v>
      </c>
      <c r="HH7" s="210" t="s">
        <v>57</v>
      </c>
      <c r="HI7" s="212" t="s">
        <v>58</v>
      </c>
      <c r="HJ7" s="212"/>
      <c r="HK7" s="212"/>
      <c r="HL7" s="212"/>
      <c r="HM7" s="212"/>
      <c r="HN7" s="212"/>
      <c r="HO7" s="212"/>
      <c r="HP7" s="212"/>
    </row>
    <row r="8" spans="1:224" s="154" customFormat="1" ht="15" customHeight="1">
      <c r="A8" s="170" t="s">
        <v>59</v>
      </c>
      <c r="B8" s="171"/>
      <c r="C8" s="172" t="s">
        <v>60</v>
      </c>
      <c r="D8" s="171" t="s">
        <v>61</v>
      </c>
      <c r="E8" s="167" t="s">
        <v>62</v>
      </c>
      <c r="F8" s="165" t="s">
        <v>63</v>
      </c>
      <c r="G8" s="184" t="s">
        <v>64</v>
      </c>
      <c r="H8" s="165" t="s">
        <v>65</v>
      </c>
      <c r="O8" s="185"/>
      <c r="S8" s="188"/>
      <c r="T8" s="188"/>
      <c r="U8" s="191"/>
      <c r="W8" s="190"/>
      <c r="X8" s="193"/>
      <c r="Y8" s="197"/>
      <c r="Z8" s="197"/>
      <c r="AA8" s="197"/>
      <c r="GT8" s="201"/>
      <c r="GU8" s="201"/>
      <c r="GV8" s="202"/>
      <c r="GW8" s="206"/>
      <c r="GX8" s="205"/>
      <c r="GY8" s="199"/>
      <c r="GZ8" s="199"/>
      <c r="HB8" s="210"/>
      <c r="HC8" s="210"/>
      <c r="HD8" s="215"/>
      <c r="HE8" s="217"/>
      <c r="HF8" s="217"/>
      <c r="HG8" s="210"/>
      <c r="HH8" s="210"/>
      <c r="HI8" s="212"/>
      <c r="HJ8" s="212"/>
      <c r="HK8" s="212"/>
      <c r="HL8" s="212"/>
      <c r="HM8" s="212"/>
      <c r="HN8" s="212"/>
      <c r="HO8" s="212"/>
      <c r="HP8" s="212"/>
    </row>
    <row r="9" spans="1:224" ht="14.25" customHeight="1">
      <c r="A9" s="167" t="s">
        <v>66</v>
      </c>
      <c r="B9" s="173"/>
      <c r="C9" s="167" t="s">
        <v>67</v>
      </c>
      <c r="D9" s="174" t="s">
        <v>68</v>
      </c>
      <c r="E9" s="167" t="s">
        <v>69</v>
      </c>
      <c r="F9" s="173" t="s">
        <v>57</v>
      </c>
    </row>
    <row r="10" spans="1:224" ht="14.25" customHeight="1">
      <c r="C10" s="167" t="s">
        <v>70</v>
      </c>
      <c r="D10" s="175">
        <v>46178</v>
      </c>
      <c r="E10" s="167" t="s">
        <v>71</v>
      </c>
      <c r="F10" s="173" t="s">
        <v>72</v>
      </c>
    </row>
    <row r="11" spans="1:224" ht="14.25" customHeight="1">
      <c r="C11" s="167" t="s">
        <v>73</v>
      </c>
      <c r="D11" s="173"/>
    </row>
    <row r="13" spans="1:224" ht="14.25" customHeight="1">
      <c r="D13" s="176"/>
    </row>
    <row r="14" spans="1:224" ht="14.25" customHeight="1">
      <c r="A14" t="s">
        <v>66</v>
      </c>
      <c r="D14" s="176"/>
    </row>
    <row r="15" spans="1:224" ht="14.25" customHeight="1">
      <c r="A15" t="s">
        <v>74</v>
      </c>
    </row>
    <row r="16" spans="1:224" ht="14.25" customHeight="1">
      <c r="A16" t="s">
        <v>75</v>
      </c>
    </row>
    <row r="17" spans="1:1" ht="16.5" customHeight="1">
      <c r="A17" t="s">
        <v>76</v>
      </c>
    </row>
    <row r="18" spans="1:1" ht="14.25" customHeight="1">
      <c r="A18" t="s">
        <v>77</v>
      </c>
    </row>
    <row r="19" spans="1:1" ht="14.25" customHeight="1">
      <c r="A19" t="s">
        <v>78</v>
      </c>
    </row>
  </sheetData>
  <phoneticPr fontId="37" type="noConversion"/>
  <dataValidations count="1">
    <dataValidation type="list" allowBlank="1" showInputMessage="1" showErrorMessage="1" sqref="IJ4:IJ5 IJ7:IJ8 IL3:IL8" xr:uid="{00000000-0002-0000-0000-000000000000}">
      <formula1>#REF!</formula1>
    </dataValidation>
  </dataValidations>
  <pageMargins left="0.7" right="0.7" top="0.75" bottom="0.75" header="0.511811023622047" footer="0.511811023622047"/>
  <pageSetup paperSize="9" orientation="portrait" horizontalDpi="300" verticalDpi="300"/>
  <legacyDrawing r:id="rId1"/>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000-000001000000}">
          <x14:formula1>
            <xm:f>Data!$E$3:$E$6</xm:f>
          </x14:formula1>
          <xm:sqref>D9</xm:sqref>
        </x14:dataValidation>
        <x14:dataValidation type="list" allowBlank="1" showInputMessage="1" showErrorMessage="1" xr:uid="{00000000-0002-0000-0000-000002000000}">
          <x14:formula1>
            <xm:f>ValueSelect!$I$3:$I$12</xm:f>
          </x14:formula1>
          <xm:sqref>F8</xm:sqref>
        </x14:dataValidation>
        <x14:dataValidation type="list" allowBlank="1" showInputMessage="1" showErrorMessage="1" xr:uid="{00000000-0002-0000-0000-000003000000}">
          <x14:formula1>
            <xm:f>ValueSelect!$H$3:$H$18</xm:f>
          </x14:formula1>
          <xm:sqref>F7</xm:sqref>
        </x14:dataValidation>
        <x14:dataValidation type="list" allowBlank="1" showInputMessage="1" showErrorMessage="1" xr:uid="{00000000-0002-0000-0000-000004000000}">
          <x14:formula1>
            <xm:f>Data!$I$2:$I$5</xm:f>
          </x14:formula1>
          <xm:sqref>F6</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A5"/>
  <sheetViews>
    <sheetView tabSelected="1" topLeftCell="J1" zoomScale="109" zoomScaleNormal="109" workbookViewId="0">
      <selection activeCell="Q2" sqref="Q2:T5"/>
    </sheetView>
  </sheetViews>
  <sheetFormatPr defaultColWidth="9.140625" defaultRowHeight="15"/>
  <cols>
    <col min="1" max="1" width="10.140625" style="110" customWidth="1"/>
    <col min="2" max="2" width="34.42578125" style="19" customWidth="1"/>
    <col min="3" max="3" width="16.5703125" style="19" customWidth="1"/>
    <col min="4" max="4" width="14.42578125" style="19" customWidth="1"/>
    <col min="5" max="5" width="10.85546875" style="19" customWidth="1"/>
    <col min="6" max="6" width="18.42578125" style="19" customWidth="1"/>
    <col min="7" max="7" width="11.42578125" style="19" customWidth="1"/>
    <col min="8" max="9" width="11.140625" style="19" customWidth="1"/>
    <col min="10" max="10" width="44.28515625" style="19" customWidth="1"/>
    <col min="11" max="11" width="11.5703125" style="19" customWidth="1"/>
    <col min="12" max="12" width="31.5703125" style="19" customWidth="1"/>
    <col min="13" max="13" width="13.28515625" style="19" customWidth="1"/>
    <col min="14" max="14" width="11.85546875" style="19" customWidth="1"/>
    <col min="15" max="15" width="16.85546875" style="19" customWidth="1"/>
    <col min="16" max="16" width="8.85546875" style="19" customWidth="1"/>
    <col min="17" max="17" width="11.140625" style="20" customWidth="1"/>
    <col min="18" max="18" width="9.85546875" style="33" customWidth="1"/>
    <col min="19" max="19" width="12" style="35" customWidth="1"/>
    <col min="20" max="20" width="11.140625" style="35" customWidth="1"/>
    <col min="21" max="21" width="8.140625" style="35" customWidth="1"/>
    <col min="22" max="22" width="13.85546875" style="19" customWidth="1"/>
    <col min="23" max="23" width="11.140625" style="111" customWidth="1"/>
    <col min="24" max="24" width="13.140625" style="111" customWidth="1"/>
    <col min="25" max="25" width="11.140625" style="111" customWidth="1"/>
    <col min="26" max="26" width="12.85546875" style="33" customWidth="1"/>
    <col min="27" max="27" width="9.42578125" style="34" customWidth="1"/>
    <col min="28" max="28" width="13" style="112" customWidth="1"/>
    <col min="29" max="29" width="14.140625" style="34" customWidth="1"/>
    <col min="30" max="30" width="13.85546875" style="19" customWidth="1"/>
    <col min="31" max="31" width="13.85546875" style="35" customWidth="1"/>
    <col min="32" max="32" width="12.5703125" style="19" customWidth="1"/>
    <col min="33" max="33" width="13" style="113" customWidth="1"/>
    <col min="34" max="34" width="12.42578125" style="35" customWidth="1"/>
    <col min="35" max="35" width="8.85546875" style="35" customWidth="1"/>
    <col min="36" max="36" width="7.85546875" style="113" customWidth="1"/>
    <col min="37" max="37" width="7.28515625" style="35" customWidth="1"/>
    <col min="38" max="38" width="12.5703125" style="113" customWidth="1"/>
    <col min="39" max="39" width="12" style="35" customWidth="1"/>
    <col min="40" max="40" width="11.5703125" style="113" customWidth="1"/>
    <col min="41" max="42" width="10.85546875" style="35" customWidth="1"/>
    <col min="43" max="43" width="9.5703125" style="19" customWidth="1"/>
    <col min="44" max="44" width="9.5703125" style="113" customWidth="1"/>
    <col min="45" max="45" width="10" style="35" customWidth="1"/>
    <col min="46" max="46" width="9.5703125" style="35" customWidth="1"/>
    <col min="47" max="47" width="11.85546875" style="35" customWidth="1"/>
    <col min="48" max="48" width="11.140625" style="113" customWidth="1"/>
    <col min="49" max="49" width="11.42578125" style="35" customWidth="1"/>
    <col min="50" max="50" width="11.5703125" style="35" customWidth="1"/>
    <col min="51" max="51" width="12.85546875" style="35" customWidth="1"/>
    <col min="52" max="52" width="12.140625" style="113" customWidth="1"/>
    <col min="53" max="53" width="12.140625" style="34" customWidth="1"/>
    <col min="54" max="16384" width="9.140625" style="19"/>
  </cols>
  <sheetData>
    <row r="1" spans="1:53" ht="63" customHeight="1">
      <c r="A1" s="114" t="s">
        <v>79</v>
      </c>
      <c r="B1" s="114" t="s">
        <v>80</v>
      </c>
      <c r="C1" s="115" t="s">
        <v>81</v>
      </c>
      <c r="D1" s="116" t="s">
        <v>35</v>
      </c>
      <c r="E1" s="116" t="s">
        <v>45</v>
      </c>
      <c r="F1" s="118" t="s">
        <v>82</v>
      </c>
      <c r="G1" s="115" t="s">
        <v>83</v>
      </c>
      <c r="H1" s="119" t="s">
        <v>84</v>
      </c>
      <c r="I1" s="119" t="s">
        <v>85</v>
      </c>
      <c r="J1" s="119" t="s">
        <v>86</v>
      </c>
      <c r="K1" s="119" t="s">
        <v>87</v>
      </c>
      <c r="L1" s="119" t="s">
        <v>88</v>
      </c>
      <c r="M1" s="119" t="s">
        <v>89</v>
      </c>
      <c r="N1" s="115" t="s">
        <v>90</v>
      </c>
      <c r="O1" s="115" t="s">
        <v>91</v>
      </c>
      <c r="P1" s="119" t="s">
        <v>92</v>
      </c>
      <c r="Q1" s="123" t="s">
        <v>93</v>
      </c>
      <c r="R1" s="124" t="s">
        <v>94</v>
      </c>
      <c r="S1" s="125" t="s">
        <v>95</v>
      </c>
      <c r="T1" s="126" t="s">
        <v>96</v>
      </c>
      <c r="U1" s="131" t="s">
        <v>97</v>
      </c>
      <c r="V1" s="132" t="s">
        <v>98</v>
      </c>
      <c r="W1" s="133" t="s">
        <v>99</v>
      </c>
      <c r="X1" s="133" t="s">
        <v>100</v>
      </c>
      <c r="Y1" s="133" t="s">
        <v>101</v>
      </c>
      <c r="Z1" s="137" t="s">
        <v>102</v>
      </c>
      <c r="AA1" s="138" t="s">
        <v>103</v>
      </c>
      <c r="AB1" s="139" t="s">
        <v>104</v>
      </c>
      <c r="AC1" s="142" t="s">
        <v>105</v>
      </c>
      <c r="AD1" s="114" t="s">
        <v>106</v>
      </c>
      <c r="AE1" s="143" t="s">
        <v>107</v>
      </c>
      <c r="AF1" s="114" t="s">
        <v>108</v>
      </c>
      <c r="AG1" s="145" t="s">
        <v>109</v>
      </c>
      <c r="AH1" s="143" t="s">
        <v>110</v>
      </c>
      <c r="AI1" s="143" t="s">
        <v>111</v>
      </c>
      <c r="AJ1" s="145" t="s">
        <v>112</v>
      </c>
      <c r="AK1" s="143" t="s">
        <v>113</v>
      </c>
      <c r="AL1" s="145" t="s">
        <v>114</v>
      </c>
      <c r="AM1" s="143" t="s">
        <v>115</v>
      </c>
      <c r="AN1" s="145" t="s">
        <v>116</v>
      </c>
      <c r="AO1" s="143" t="s">
        <v>117</v>
      </c>
      <c r="AP1" s="143" t="s">
        <v>118</v>
      </c>
      <c r="AQ1" s="132" t="s">
        <v>119</v>
      </c>
      <c r="AR1" s="145" t="s">
        <v>120</v>
      </c>
      <c r="AS1" s="143" t="s">
        <v>121</v>
      </c>
      <c r="AT1" s="143" t="s">
        <v>122</v>
      </c>
      <c r="AU1" s="147" t="s">
        <v>123</v>
      </c>
      <c r="AV1" s="148" t="s">
        <v>124</v>
      </c>
      <c r="AW1" s="147" t="s">
        <v>125</v>
      </c>
      <c r="AX1" s="147" t="s">
        <v>126</v>
      </c>
      <c r="AY1" s="150" t="s">
        <v>127</v>
      </c>
      <c r="AZ1" s="151" t="s">
        <v>128</v>
      </c>
      <c r="BA1" s="138" t="s">
        <v>129</v>
      </c>
    </row>
    <row r="2" spans="1:53" ht="114.95" customHeight="1">
      <c r="A2" s="117">
        <v>1</v>
      </c>
      <c r="B2" s="99"/>
      <c r="C2" s="99"/>
      <c r="D2" s="99" t="s">
        <v>36</v>
      </c>
      <c r="E2" s="99"/>
      <c r="F2" s="99" t="s">
        <v>47</v>
      </c>
      <c r="G2" s="99" t="s">
        <v>20</v>
      </c>
      <c r="H2" s="120" t="s">
        <v>130</v>
      </c>
      <c r="I2" s="120" t="s">
        <v>130</v>
      </c>
      <c r="J2" s="121" t="s">
        <v>131</v>
      </c>
      <c r="K2" s="99" t="s">
        <v>132</v>
      </c>
      <c r="L2" s="99" t="s">
        <v>133</v>
      </c>
      <c r="M2" s="99" t="s">
        <v>134</v>
      </c>
      <c r="N2" s="122"/>
      <c r="O2" s="122"/>
      <c r="P2" s="99" t="s">
        <v>135</v>
      </c>
      <c r="Q2" s="127">
        <v>382.8</v>
      </c>
      <c r="R2" s="128">
        <v>7.7</v>
      </c>
      <c r="S2" s="129">
        <v>49.714285714285715</v>
      </c>
      <c r="T2" s="130">
        <v>49.714285714285715</v>
      </c>
      <c r="U2" s="134"/>
      <c r="V2" s="135" t="s">
        <v>136</v>
      </c>
      <c r="W2" s="136">
        <v>58</v>
      </c>
      <c r="X2" s="136">
        <v>53</v>
      </c>
      <c r="Y2" s="136">
        <v>29</v>
      </c>
      <c r="Z2" s="128">
        <v>2</v>
      </c>
      <c r="AA2" s="140">
        <v>1</v>
      </c>
      <c r="AB2" s="141">
        <f>IF(W2="","",W2*X2*Y2/1000000)</f>
        <v>8.9146000000000003E-2</v>
      </c>
      <c r="AC2" s="144">
        <f>IF(AA2="","",65/AB2*AA2)</f>
        <v>729.14095977385409</v>
      </c>
      <c r="AD2" s="99">
        <v>4350</v>
      </c>
      <c r="AE2" s="129">
        <f>IF(ISERROR(AD2/AC2),"",AD2/AC2)</f>
        <v>5.9659246153846155</v>
      </c>
      <c r="AF2" s="99" t="s">
        <v>137</v>
      </c>
      <c r="AG2" s="146">
        <v>0.14399999999999999</v>
      </c>
      <c r="AH2" s="129">
        <f>IF(ISERROR(T2*AG2),"",T2*AG2)</f>
        <v>7.1588571428571424</v>
      </c>
      <c r="AI2" s="129">
        <f>IF(ISERROR(T2+AE2+AH2),"",T2+AE2+AH2)</f>
        <v>62.839067472527475</v>
      </c>
      <c r="AJ2" s="146">
        <v>0.06</v>
      </c>
      <c r="AK2" s="129">
        <f>IF(ISERROR(AW2*AJ2),"",AW2*AJ2)</f>
        <v>9.4282857142857139</v>
      </c>
      <c r="AL2" s="146">
        <v>0.1</v>
      </c>
      <c r="AM2" s="129">
        <f>IF(ISERROR(AW2*AL2),"",AW2*AL2)</f>
        <v>15.713809523809525</v>
      </c>
      <c r="AN2" s="146">
        <v>0.1</v>
      </c>
      <c r="AO2" s="129">
        <f>IF(ISERROR(AW2*AN2),"",AW2*AN2)</f>
        <v>15.713809523809525</v>
      </c>
      <c r="AP2" s="129">
        <f>IF((AX2-AW2)&lt;2.5,2.5-(AX2-AW2),0)</f>
        <v>0</v>
      </c>
      <c r="AQ2" s="99"/>
      <c r="AR2" s="146"/>
      <c r="AS2" s="129">
        <f>IF(ISERROR(AW2*AR2),"",AW2*AR2)</f>
        <v>0</v>
      </c>
      <c r="AT2" s="129">
        <f>IF(ISERROR(AK2+AM2+AO2+AP2+AS2),"",AK2+AM2+AO2+AP2+AS2)</f>
        <v>40.85590476190476</v>
      </c>
      <c r="AU2" s="129">
        <f>IF(ISERROR(AI2+AT2),"",AI2+AT2)</f>
        <v>103.69497223443224</v>
      </c>
      <c r="AV2" s="149">
        <f>IF(ISERROR((AW2-AU2)/AW2),"",(AW2-AU2)/AW2)</f>
        <v>0.34010290708110036</v>
      </c>
      <c r="AW2" s="152">
        <f>IF(AX2="","",AX2/1.05)</f>
        <v>157.13809523809525</v>
      </c>
      <c r="AX2" s="129">
        <f>IF(ISERROR(AY2*(1-AZ2)),"",AY2*(1-AZ2))</f>
        <v>164.995</v>
      </c>
      <c r="AY2" s="134">
        <v>329.99</v>
      </c>
      <c r="AZ2" s="153">
        <v>0.5</v>
      </c>
      <c r="BA2" s="140">
        <v>448</v>
      </c>
    </row>
    <row r="3" spans="1:53" ht="114.95" customHeight="1">
      <c r="A3" s="117">
        <v>2</v>
      </c>
      <c r="B3" s="99"/>
      <c r="C3" s="99"/>
      <c r="D3" s="99" t="s">
        <v>36</v>
      </c>
      <c r="E3" s="99"/>
      <c r="F3" s="99" t="s">
        <v>47</v>
      </c>
      <c r="G3" s="99" t="s">
        <v>20</v>
      </c>
      <c r="H3" s="120" t="s">
        <v>130</v>
      </c>
      <c r="I3" s="120" t="s">
        <v>130</v>
      </c>
      <c r="J3" s="121" t="s">
        <v>131</v>
      </c>
      <c r="K3" s="99" t="s">
        <v>132</v>
      </c>
      <c r="L3" s="99" t="s">
        <v>138</v>
      </c>
      <c r="M3" s="99" t="s">
        <v>134</v>
      </c>
      <c r="N3" s="122"/>
      <c r="O3" s="122"/>
      <c r="P3" s="99" t="s">
        <v>135</v>
      </c>
      <c r="Q3" s="127">
        <v>439.6</v>
      </c>
      <c r="R3" s="128">
        <v>7.7</v>
      </c>
      <c r="S3" s="129">
        <v>57.090909090909093</v>
      </c>
      <c r="T3" s="130">
        <v>57.090909090909093</v>
      </c>
      <c r="U3" s="134"/>
      <c r="V3" s="135" t="s">
        <v>136</v>
      </c>
      <c r="W3" s="136">
        <v>58</v>
      </c>
      <c r="X3" s="136">
        <v>53</v>
      </c>
      <c r="Y3" s="136">
        <v>34</v>
      </c>
      <c r="Z3" s="128">
        <v>2</v>
      </c>
      <c r="AA3" s="140">
        <v>1</v>
      </c>
      <c r="AB3" s="141">
        <f>IF(W3="","",W3*X3*Y3/1000000)</f>
        <v>0.104516</v>
      </c>
      <c r="AC3" s="144">
        <f>IF(AA3="","",65/AB3*AA3)</f>
        <v>621.91434804240498</v>
      </c>
      <c r="AD3" s="99">
        <v>4350</v>
      </c>
      <c r="AE3" s="129">
        <f>IF(ISERROR(AD3/AC3),"",AD3/AC3)</f>
        <v>6.9945323076923076</v>
      </c>
      <c r="AF3" s="99" t="s">
        <v>137</v>
      </c>
      <c r="AG3" s="146">
        <v>0.14399999999999999</v>
      </c>
      <c r="AH3" s="129">
        <f>IF(ISERROR(T3*AG3),"",T3*AG3)</f>
        <v>8.2210909090909094</v>
      </c>
      <c r="AI3" s="129">
        <f>IF(ISERROR(T3+AE3+AH3),"",T3+AE3+AH3)</f>
        <v>72.306532307692308</v>
      </c>
      <c r="AJ3" s="146">
        <v>0.06</v>
      </c>
      <c r="AK3" s="129">
        <f>IF(ISERROR(AW3*AJ3),"",AW3*AJ3)</f>
        <v>10.856857142857143</v>
      </c>
      <c r="AL3" s="146">
        <v>0.1</v>
      </c>
      <c r="AM3" s="129">
        <f>IF(ISERROR(AW3*AL3),"",AW3*AL3)</f>
        <v>18.094761904761906</v>
      </c>
      <c r="AN3" s="146">
        <v>0.1</v>
      </c>
      <c r="AO3" s="129">
        <f>IF(ISERROR(AW3*AN3),"",AW3*AN3)</f>
        <v>18.094761904761906</v>
      </c>
      <c r="AP3" s="129">
        <f>IF((AX3-AW3)&lt;2.5,2.5-(AX3-AW3),0)</f>
        <v>0</v>
      </c>
      <c r="AQ3" s="99"/>
      <c r="AR3" s="146"/>
      <c r="AS3" s="129">
        <f>IF(ISERROR(AW3*AR3),"",AW3*AR3)</f>
        <v>0</v>
      </c>
      <c r="AT3" s="129">
        <f>IF(ISERROR(AK3+AM3+AO3+AP3+AS3),"",AK3+AM3+AO3+AP3+AS3)</f>
        <v>47.046380952380957</v>
      </c>
      <c r="AU3" s="129">
        <f>IF(ISERROR(AI3+AT3),"",AI3+AT3)</f>
        <v>119.35291326007327</v>
      </c>
      <c r="AV3" s="149">
        <f>IF(ISERROR((AW3-AU3)/AW3),"",(AW3-AU3)/AW3)</f>
        <v>0.34040075305625445</v>
      </c>
      <c r="AW3" s="152">
        <f>IF(AX3="","",AX3/1.05)</f>
        <v>180.94761904761904</v>
      </c>
      <c r="AX3" s="129">
        <f>IF(ISERROR(AY3*(1-AZ3)),"",AY3*(1-AZ3))</f>
        <v>189.995</v>
      </c>
      <c r="AY3" s="134">
        <v>379.99</v>
      </c>
      <c r="AZ3" s="153">
        <v>0.5</v>
      </c>
      <c r="BA3" s="140">
        <v>825</v>
      </c>
    </row>
    <row r="4" spans="1:53" ht="96" customHeight="1">
      <c r="A4" s="117">
        <v>3</v>
      </c>
      <c r="B4" s="99"/>
      <c r="C4" s="99"/>
      <c r="D4" s="99" t="s">
        <v>36</v>
      </c>
      <c r="E4" s="99"/>
      <c r="F4" s="99" t="s">
        <v>47</v>
      </c>
      <c r="G4" s="99" t="s">
        <v>20</v>
      </c>
      <c r="H4" s="120" t="s">
        <v>130</v>
      </c>
      <c r="I4" s="120" t="s">
        <v>130</v>
      </c>
      <c r="J4" s="121" t="s">
        <v>131</v>
      </c>
      <c r="K4" s="99" t="s">
        <v>132</v>
      </c>
      <c r="L4" s="99" t="s">
        <v>133</v>
      </c>
      <c r="M4" s="99" t="s">
        <v>139</v>
      </c>
      <c r="N4" s="122"/>
      <c r="O4" s="122"/>
      <c r="P4" s="99" t="s">
        <v>135</v>
      </c>
      <c r="Q4" s="127">
        <v>382.8</v>
      </c>
      <c r="R4" s="128">
        <v>7.7</v>
      </c>
      <c r="S4" s="129">
        <v>49.714285714285715</v>
      </c>
      <c r="T4" s="130">
        <v>49.714285714285715</v>
      </c>
      <c r="U4" s="134"/>
      <c r="V4" s="135" t="s">
        <v>136</v>
      </c>
      <c r="W4" s="136">
        <v>58</v>
      </c>
      <c r="X4" s="136">
        <v>53</v>
      </c>
      <c r="Y4" s="136">
        <v>29</v>
      </c>
      <c r="Z4" s="128">
        <v>2</v>
      </c>
      <c r="AA4" s="140">
        <v>1</v>
      </c>
      <c r="AB4" s="141">
        <f>IF(W4="","",W4*X4*Y4/1000000)</f>
        <v>8.9146000000000003E-2</v>
      </c>
      <c r="AC4" s="144">
        <f>IF(AA4="","",65/AB4*AA4)</f>
        <v>729.14095977385409</v>
      </c>
      <c r="AD4" s="99">
        <v>4350</v>
      </c>
      <c r="AE4" s="129">
        <f>IF(ISERROR(AD4/AC4),"",AD4/AC4)</f>
        <v>5.9659246153846155</v>
      </c>
      <c r="AF4" s="99" t="s">
        <v>137</v>
      </c>
      <c r="AG4" s="146">
        <v>0.14399999999999999</v>
      </c>
      <c r="AH4" s="129">
        <f>IF(ISERROR(T4*AG4),"",T4*AG4)</f>
        <v>7.1588571428571424</v>
      </c>
      <c r="AI4" s="129">
        <f>IF(ISERROR(T4+AE4+AH4),"",T4+AE4+AH4)</f>
        <v>62.839067472527475</v>
      </c>
      <c r="AJ4" s="146">
        <v>0.06</v>
      </c>
      <c r="AK4" s="129">
        <f>IF(ISERROR(AW4*AJ4),"",AW4*AJ4)</f>
        <v>9.4282857142857139</v>
      </c>
      <c r="AL4" s="146">
        <v>0.1</v>
      </c>
      <c r="AM4" s="129">
        <f>IF(ISERROR(AW4*AL4),"",AW4*AL4)</f>
        <v>15.713809523809525</v>
      </c>
      <c r="AN4" s="146">
        <v>0.1</v>
      </c>
      <c r="AO4" s="129">
        <f>IF(ISERROR(AW4*AN4),"",AW4*AN4)</f>
        <v>15.713809523809525</v>
      </c>
      <c r="AP4" s="129">
        <f>IF((AX4-AW4)&lt;2.5,2.5-(AX4-AW4),0)</f>
        <v>0</v>
      </c>
      <c r="AQ4" s="99"/>
      <c r="AR4" s="146"/>
      <c r="AS4" s="129">
        <f>IF(ISERROR(AW4*AR4),"",AW4*AR4)</f>
        <v>0</v>
      </c>
      <c r="AT4" s="129">
        <f>IF(ISERROR(AK4+AM4+AO4+AP4+AS4),"",AK4+AM4+AO4+AP4+AS4)</f>
        <v>40.85590476190476</v>
      </c>
      <c r="AU4" s="129">
        <f>IF(ISERROR(AI4+AT4),"",AI4+AT4)</f>
        <v>103.69497223443224</v>
      </c>
      <c r="AV4" s="149">
        <f>IF(ISERROR((AW4-AU4)/AW4),"",(AW4-AU4)/AW4)</f>
        <v>0.34010290708110036</v>
      </c>
      <c r="AW4" s="152">
        <f>IF(AX4="","",AX4/1.05)</f>
        <v>157.13809523809525</v>
      </c>
      <c r="AX4" s="129">
        <f>IF(ISERROR(AY4*(1-AZ4)),"",AY4*(1-AZ4))</f>
        <v>164.995</v>
      </c>
      <c r="AY4" s="134">
        <v>329.99</v>
      </c>
      <c r="AZ4" s="153">
        <v>0.5</v>
      </c>
      <c r="BA4" s="140">
        <v>485</v>
      </c>
    </row>
    <row r="5" spans="1:53" ht="96" customHeight="1">
      <c r="A5" s="117">
        <v>4</v>
      </c>
      <c r="B5" s="99"/>
      <c r="C5" s="99"/>
      <c r="D5" s="99" t="s">
        <v>36</v>
      </c>
      <c r="E5" s="99"/>
      <c r="F5" s="99" t="s">
        <v>47</v>
      </c>
      <c r="G5" s="99" t="s">
        <v>20</v>
      </c>
      <c r="H5" s="120" t="s">
        <v>130</v>
      </c>
      <c r="I5" s="120" t="s">
        <v>130</v>
      </c>
      <c r="J5" s="121" t="s">
        <v>131</v>
      </c>
      <c r="K5" s="99" t="s">
        <v>132</v>
      </c>
      <c r="L5" s="99" t="s">
        <v>138</v>
      </c>
      <c r="M5" s="99" t="s">
        <v>139</v>
      </c>
      <c r="N5" s="122"/>
      <c r="O5" s="122"/>
      <c r="P5" s="99" t="s">
        <v>135</v>
      </c>
      <c r="Q5" s="127">
        <v>439.6</v>
      </c>
      <c r="R5" s="128">
        <v>7.7</v>
      </c>
      <c r="S5" s="129">
        <v>57.090909090909093</v>
      </c>
      <c r="T5" s="130">
        <v>57.090909090909093</v>
      </c>
      <c r="U5" s="134"/>
      <c r="V5" s="135" t="s">
        <v>136</v>
      </c>
      <c r="W5" s="136">
        <v>58</v>
      </c>
      <c r="X5" s="136">
        <v>53</v>
      </c>
      <c r="Y5" s="136">
        <v>34</v>
      </c>
      <c r="Z5" s="128">
        <v>2</v>
      </c>
      <c r="AA5" s="140">
        <v>1</v>
      </c>
      <c r="AB5" s="141">
        <f>IF(W5="","",W5*X5*Y5/1000000)</f>
        <v>0.104516</v>
      </c>
      <c r="AC5" s="144">
        <f>IF(AA5="","",65/AB5*AA5)</f>
        <v>621.91434804240498</v>
      </c>
      <c r="AD5" s="99">
        <v>4350</v>
      </c>
      <c r="AE5" s="129">
        <f>IF(ISERROR(AD5/AC5),"",AD5/AC5)</f>
        <v>6.9945323076923076</v>
      </c>
      <c r="AF5" s="99" t="s">
        <v>137</v>
      </c>
      <c r="AG5" s="146">
        <v>0.14399999999999999</v>
      </c>
      <c r="AH5" s="129">
        <f>IF(ISERROR(T5*AG5),"",T5*AG5)</f>
        <v>8.2210909090909094</v>
      </c>
      <c r="AI5" s="129">
        <f>IF(ISERROR(T5+AE5+AH5),"",T5+AE5+AH5)</f>
        <v>72.306532307692308</v>
      </c>
      <c r="AJ5" s="146">
        <v>0.06</v>
      </c>
      <c r="AK5" s="129">
        <f>IF(ISERROR(AW5*AJ5),"",AW5*AJ5)</f>
        <v>10.856857142857143</v>
      </c>
      <c r="AL5" s="146">
        <v>0.1</v>
      </c>
      <c r="AM5" s="129">
        <f>IF(ISERROR(AW5*AL5),"",AW5*AL5)</f>
        <v>18.094761904761906</v>
      </c>
      <c r="AN5" s="146">
        <v>0.1</v>
      </c>
      <c r="AO5" s="129">
        <f>IF(ISERROR(AW5*AN5),"",AW5*AN5)</f>
        <v>18.094761904761906</v>
      </c>
      <c r="AP5" s="129">
        <f>IF((AX5-AW5)&lt;2.5,2.5-(AX5-AW5),0)</f>
        <v>0</v>
      </c>
      <c r="AQ5" s="99"/>
      <c r="AR5" s="146"/>
      <c r="AS5" s="129">
        <f>IF(ISERROR(AW5*AR5),"",AW5*AR5)</f>
        <v>0</v>
      </c>
      <c r="AT5" s="129">
        <f>IF(ISERROR(AK5+AM5+AO5+AP5+AS5),"",AK5+AM5+AO5+AP5+AS5)</f>
        <v>47.046380952380957</v>
      </c>
      <c r="AU5" s="129">
        <f>IF(ISERROR(AI5+AT5),"",AI5+AT5)</f>
        <v>119.35291326007327</v>
      </c>
      <c r="AV5" s="149">
        <f>IF(ISERROR((AW5-AU5)/AW5),"",(AW5-AU5)/AW5)</f>
        <v>0.34040075305625445</v>
      </c>
      <c r="AW5" s="152">
        <f>IF(AX5="","",AX5/1.05)</f>
        <v>180.94761904761904</v>
      </c>
      <c r="AX5" s="129">
        <f>IF(ISERROR(AY5*(1-AZ5)),"",AY5*(1-AZ5))</f>
        <v>189.995</v>
      </c>
      <c r="AY5" s="134">
        <v>379.99</v>
      </c>
      <c r="AZ5" s="153">
        <v>0.5</v>
      </c>
      <c r="BA5" s="140">
        <v>759</v>
      </c>
    </row>
  </sheetData>
  <phoneticPr fontId="37" type="noConversion"/>
  <pageMargins left="0.7" right="0.7" top="0.75" bottom="0.75" header="0.511811023622047" footer="0.511811023622047"/>
  <pageSetup paperSize="9" orientation="portrait" horizontalDpi="300" verticalDpi="300"/>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K296"/>
  <sheetViews>
    <sheetView topLeftCell="E1" workbookViewId="0">
      <selection activeCell="F5" sqref="F5"/>
    </sheetView>
  </sheetViews>
  <sheetFormatPr defaultColWidth="8.5703125" defaultRowHeight="15"/>
  <cols>
    <col min="1" max="1" width="18.28515625" customWidth="1"/>
    <col min="2" max="3" width="34.42578125" customWidth="1"/>
    <col min="4" max="4" width="20.5703125" customWidth="1"/>
    <col min="5" max="5" width="30.85546875" customWidth="1"/>
    <col min="6" max="7" width="24.85546875" customWidth="1"/>
    <col min="8" max="8" width="21" customWidth="1"/>
    <col min="9" max="9" width="17.7109375" customWidth="1"/>
    <col min="10" max="11" width="14.28515625" customWidth="1"/>
  </cols>
  <sheetData>
    <row r="1" spans="1:11" ht="28.5" customHeight="1">
      <c r="A1" s="104" t="s">
        <v>140</v>
      </c>
      <c r="B1" s="105" t="s">
        <v>141</v>
      </c>
      <c r="C1" s="106" t="s">
        <v>29</v>
      </c>
      <c r="D1" s="107" t="s">
        <v>35</v>
      </c>
      <c r="E1" s="98" t="s">
        <v>45</v>
      </c>
      <c r="F1" s="98" t="s">
        <v>142</v>
      </c>
      <c r="G1" s="98" t="s">
        <v>143</v>
      </c>
      <c r="H1" s="98" t="s">
        <v>48</v>
      </c>
      <c r="I1" s="98" t="s">
        <v>144</v>
      </c>
      <c r="J1" s="98" t="s">
        <v>145</v>
      </c>
      <c r="K1" s="98" t="s">
        <v>50</v>
      </c>
    </row>
    <row r="2" spans="1:11" ht="14.25" customHeight="1">
      <c r="A2" s="108" t="s">
        <v>146</v>
      </c>
      <c r="B2" s="108" t="s">
        <v>147</v>
      </c>
      <c r="C2" s="108" t="s">
        <v>147</v>
      </c>
      <c r="F2" t="s">
        <v>47</v>
      </c>
      <c r="G2" t="s">
        <v>148</v>
      </c>
      <c r="K2" t="s">
        <v>149</v>
      </c>
    </row>
    <row r="3" spans="1:11" ht="14.25" customHeight="1">
      <c r="A3" s="108" t="s">
        <v>150</v>
      </c>
      <c r="B3" s="108" t="s">
        <v>151</v>
      </c>
      <c r="C3" s="108" t="s">
        <v>152</v>
      </c>
      <c r="D3" t="s">
        <v>153</v>
      </c>
      <c r="E3" t="s">
        <v>154</v>
      </c>
      <c r="F3" t="s">
        <v>155</v>
      </c>
      <c r="G3" t="s">
        <v>156</v>
      </c>
      <c r="H3" t="s">
        <v>157</v>
      </c>
      <c r="I3" t="s">
        <v>158</v>
      </c>
      <c r="J3" s="19" t="s">
        <v>159</v>
      </c>
      <c r="K3" t="s">
        <v>160</v>
      </c>
    </row>
    <row r="4" spans="1:11" ht="14.25" customHeight="1">
      <c r="A4" s="108" t="s">
        <v>161</v>
      </c>
      <c r="B4" s="108" t="s">
        <v>162</v>
      </c>
      <c r="C4" s="108" t="s">
        <v>163</v>
      </c>
      <c r="D4" t="s">
        <v>164</v>
      </c>
      <c r="E4" t="s">
        <v>165</v>
      </c>
      <c r="F4" t="s">
        <v>166</v>
      </c>
      <c r="G4" t="s">
        <v>167</v>
      </c>
      <c r="H4" t="s">
        <v>168</v>
      </c>
      <c r="I4" t="s">
        <v>169</v>
      </c>
      <c r="J4" s="19" t="s">
        <v>170</v>
      </c>
      <c r="K4" t="s">
        <v>171</v>
      </c>
    </row>
    <row r="5" spans="1:11" ht="14.25" customHeight="1">
      <c r="A5" s="108" t="s">
        <v>172</v>
      </c>
      <c r="B5" s="108" t="s">
        <v>173</v>
      </c>
      <c r="C5" s="108" t="s">
        <v>163</v>
      </c>
      <c r="D5" t="s">
        <v>174</v>
      </c>
      <c r="E5" t="s">
        <v>175</v>
      </c>
      <c r="F5" t="s">
        <v>176</v>
      </c>
      <c r="G5" t="s">
        <v>177</v>
      </c>
      <c r="H5" t="s">
        <v>178</v>
      </c>
      <c r="I5" t="s">
        <v>179</v>
      </c>
      <c r="J5" s="19" t="s">
        <v>180</v>
      </c>
      <c r="K5" t="s">
        <v>181</v>
      </c>
    </row>
    <row r="6" spans="1:11" ht="14.25" customHeight="1">
      <c r="A6" s="108" t="s">
        <v>182</v>
      </c>
      <c r="B6" s="108" t="s">
        <v>182</v>
      </c>
      <c r="C6" s="108" t="s">
        <v>163</v>
      </c>
      <c r="D6" t="s">
        <v>183</v>
      </c>
      <c r="E6" t="s">
        <v>184</v>
      </c>
      <c r="F6" t="s">
        <v>185</v>
      </c>
      <c r="G6" t="s">
        <v>186</v>
      </c>
      <c r="H6" t="s">
        <v>187</v>
      </c>
      <c r="I6" t="s">
        <v>188</v>
      </c>
      <c r="J6" s="19" t="s">
        <v>189</v>
      </c>
      <c r="K6" t="s">
        <v>190</v>
      </c>
    </row>
    <row r="7" spans="1:11" ht="14.25" customHeight="1">
      <c r="A7" s="108" t="s">
        <v>191</v>
      </c>
      <c r="B7" s="108" t="s">
        <v>192</v>
      </c>
      <c r="C7" s="108" t="s">
        <v>193</v>
      </c>
      <c r="D7" t="s">
        <v>194</v>
      </c>
      <c r="E7" t="s">
        <v>195</v>
      </c>
      <c r="F7" t="s">
        <v>196</v>
      </c>
      <c r="G7" t="s">
        <v>197</v>
      </c>
      <c r="H7" t="s">
        <v>198</v>
      </c>
      <c r="I7" t="s">
        <v>199</v>
      </c>
      <c r="J7" s="19" t="s">
        <v>200</v>
      </c>
      <c r="K7" t="s">
        <v>201</v>
      </c>
    </row>
    <row r="8" spans="1:11" ht="14.25" customHeight="1">
      <c r="A8" s="108" t="s">
        <v>202</v>
      </c>
      <c r="B8" s="108" t="s">
        <v>203</v>
      </c>
      <c r="C8" s="108" t="s">
        <v>204</v>
      </c>
      <c r="D8" t="s">
        <v>205</v>
      </c>
      <c r="E8" t="s">
        <v>206</v>
      </c>
      <c r="F8" t="s">
        <v>207</v>
      </c>
      <c r="G8" t="s">
        <v>208</v>
      </c>
      <c r="H8" t="s">
        <v>209</v>
      </c>
      <c r="I8" t="s">
        <v>210</v>
      </c>
      <c r="J8" s="19" t="s">
        <v>211</v>
      </c>
      <c r="K8" t="s">
        <v>212</v>
      </c>
    </row>
    <row r="9" spans="1:11" ht="14.25" customHeight="1">
      <c r="A9" s="108" t="s">
        <v>213</v>
      </c>
      <c r="B9" s="108" t="s">
        <v>214</v>
      </c>
      <c r="C9" s="108" t="s">
        <v>204</v>
      </c>
      <c r="D9" t="s">
        <v>215</v>
      </c>
      <c r="E9" t="s">
        <v>216</v>
      </c>
      <c r="F9" t="s">
        <v>217</v>
      </c>
      <c r="G9" t="s">
        <v>218</v>
      </c>
      <c r="H9" t="s">
        <v>219</v>
      </c>
      <c r="I9" t="s">
        <v>220</v>
      </c>
      <c r="J9" s="19" t="s">
        <v>221</v>
      </c>
      <c r="K9" t="s">
        <v>222</v>
      </c>
    </row>
    <row r="10" spans="1:11" ht="14.25" customHeight="1">
      <c r="A10" s="108" t="s">
        <v>223</v>
      </c>
      <c r="B10" s="108" t="s">
        <v>224</v>
      </c>
      <c r="C10" s="108" t="s">
        <v>225</v>
      </c>
      <c r="D10" t="s">
        <v>226</v>
      </c>
      <c r="E10" t="s">
        <v>227</v>
      </c>
      <c r="F10" t="s">
        <v>228</v>
      </c>
      <c r="G10" t="s">
        <v>229</v>
      </c>
      <c r="H10" t="s">
        <v>49</v>
      </c>
      <c r="I10" t="s">
        <v>230</v>
      </c>
      <c r="J10" s="19" t="s">
        <v>231</v>
      </c>
      <c r="K10" t="s">
        <v>232</v>
      </c>
    </row>
    <row r="11" spans="1:11" ht="14.25" customHeight="1">
      <c r="A11" s="108" t="s">
        <v>233</v>
      </c>
      <c r="B11" s="108" t="s">
        <v>234</v>
      </c>
      <c r="C11" s="108" t="s">
        <v>225</v>
      </c>
      <c r="D11" t="s">
        <v>235</v>
      </c>
      <c r="E11" t="s">
        <v>236</v>
      </c>
      <c r="F11" t="s">
        <v>237</v>
      </c>
      <c r="G11" t="s">
        <v>238</v>
      </c>
      <c r="H11" t="s">
        <v>239</v>
      </c>
      <c r="I11" t="s">
        <v>63</v>
      </c>
      <c r="J11" s="19" t="s">
        <v>240</v>
      </c>
      <c r="K11" t="s">
        <v>241</v>
      </c>
    </row>
    <row r="12" spans="1:11" ht="14.25" customHeight="1">
      <c r="A12" s="108" t="s">
        <v>242</v>
      </c>
      <c r="B12" s="108" t="s">
        <v>243</v>
      </c>
      <c r="C12" s="108" t="s">
        <v>243</v>
      </c>
      <c r="D12" t="s">
        <v>244</v>
      </c>
      <c r="E12" t="s">
        <v>245</v>
      </c>
      <c r="F12" t="s">
        <v>246</v>
      </c>
      <c r="G12" t="s">
        <v>247</v>
      </c>
      <c r="H12" t="s">
        <v>248</v>
      </c>
      <c r="I12" t="s">
        <v>249</v>
      </c>
      <c r="J12" s="19" t="s">
        <v>250</v>
      </c>
      <c r="K12" t="s">
        <v>251</v>
      </c>
    </row>
    <row r="13" spans="1:11" ht="14.25" customHeight="1">
      <c r="A13" s="108" t="s">
        <v>252</v>
      </c>
      <c r="B13" s="108" t="s">
        <v>253</v>
      </c>
      <c r="C13" s="108" t="s">
        <v>243</v>
      </c>
      <c r="D13" t="s">
        <v>254</v>
      </c>
      <c r="E13" t="s">
        <v>255</v>
      </c>
      <c r="F13" t="s">
        <v>256</v>
      </c>
      <c r="G13" t="s">
        <v>257</v>
      </c>
      <c r="H13" t="s">
        <v>258</v>
      </c>
      <c r="J13" s="19" t="s">
        <v>259</v>
      </c>
      <c r="K13" t="s">
        <v>260</v>
      </c>
    </row>
    <row r="14" spans="1:11" ht="14.25" customHeight="1">
      <c r="A14" s="108" t="s">
        <v>261</v>
      </c>
      <c r="B14" s="108" t="s">
        <v>262</v>
      </c>
      <c r="C14" s="108" t="s">
        <v>262</v>
      </c>
      <c r="D14" t="s">
        <v>263</v>
      </c>
      <c r="E14" t="s">
        <v>264</v>
      </c>
      <c r="F14" t="s">
        <v>265</v>
      </c>
      <c r="G14" t="s">
        <v>266</v>
      </c>
      <c r="H14" t="s">
        <v>267</v>
      </c>
      <c r="J14" s="19" t="s">
        <v>57</v>
      </c>
      <c r="K14" t="s">
        <v>268</v>
      </c>
    </row>
    <row r="15" spans="1:11" ht="14.25" customHeight="1">
      <c r="A15" s="108" t="s">
        <v>269</v>
      </c>
      <c r="B15" s="108" t="s">
        <v>270</v>
      </c>
      <c r="C15" s="108" t="s">
        <v>270</v>
      </c>
      <c r="D15" t="s">
        <v>271</v>
      </c>
      <c r="E15" t="s">
        <v>272</v>
      </c>
      <c r="F15" t="s">
        <v>273</v>
      </c>
      <c r="G15" t="s">
        <v>274</v>
      </c>
      <c r="H15" t="s">
        <v>275</v>
      </c>
      <c r="J15" t="s">
        <v>276</v>
      </c>
      <c r="K15" t="s">
        <v>277</v>
      </c>
    </row>
    <row r="16" spans="1:11" ht="14.25" customHeight="1">
      <c r="A16" s="108" t="s">
        <v>278</v>
      </c>
      <c r="B16" s="108" t="s">
        <v>279</v>
      </c>
      <c r="C16" s="108" t="s">
        <v>280</v>
      </c>
      <c r="D16" t="s">
        <v>281</v>
      </c>
      <c r="E16" t="s">
        <v>282</v>
      </c>
      <c r="F16" t="s">
        <v>283</v>
      </c>
      <c r="G16" t="s">
        <v>284</v>
      </c>
      <c r="H16" t="s">
        <v>285</v>
      </c>
      <c r="J16" t="s">
        <v>286</v>
      </c>
      <c r="K16" t="s">
        <v>287</v>
      </c>
    </row>
    <row r="17" spans="1:11" ht="14.25" customHeight="1">
      <c r="A17" s="108" t="s">
        <v>288</v>
      </c>
      <c r="B17" s="108" t="s">
        <v>289</v>
      </c>
      <c r="C17" s="108" t="s">
        <v>290</v>
      </c>
      <c r="D17" t="s">
        <v>291</v>
      </c>
      <c r="E17" t="s">
        <v>292</v>
      </c>
      <c r="F17" t="s">
        <v>293</v>
      </c>
      <c r="G17" t="s">
        <v>294</v>
      </c>
      <c r="H17" t="s">
        <v>295</v>
      </c>
      <c r="K17" s="109" t="s">
        <v>296</v>
      </c>
    </row>
    <row r="18" spans="1:11" ht="16.5" customHeight="1">
      <c r="A18" s="108" t="s">
        <v>297</v>
      </c>
      <c r="B18" s="108" t="s">
        <v>298</v>
      </c>
      <c r="C18" s="108" t="s">
        <v>299</v>
      </c>
      <c r="D18" t="s">
        <v>300</v>
      </c>
      <c r="E18" t="s">
        <v>301</v>
      </c>
      <c r="F18" t="s">
        <v>302</v>
      </c>
      <c r="G18" t="s">
        <v>303</v>
      </c>
      <c r="H18" t="s">
        <v>304</v>
      </c>
      <c r="K18" s="109" t="s">
        <v>305</v>
      </c>
    </row>
    <row r="19" spans="1:11" ht="14.25" customHeight="1">
      <c r="A19" s="108">
        <v>282</v>
      </c>
      <c r="B19" s="108" t="s">
        <v>306</v>
      </c>
      <c r="C19" s="108" t="s">
        <v>299</v>
      </c>
      <c r="D19" t="s">
        <v>307</v>
      </c>
      <c r="E19" t="s">
        <v>308</v>
      </c>
      <c r="F19" t="s">
        <v>309</v>
      </c>
      <c r="G19" t="s">
        <v>310</v>
      </c>
      <c r="K19" s="109" t="s">
        <v>311</v>
      </c>
    </row>
    <row r="20" spans="1:11" ht="14.25" customHeight="1">
      <c r="A20" s="108" t="s">
        <v>312</v>
      </c>
      <c r="B20" s="108" t="s">
        <v>313</v>
      </c>
      <c r="C20" s="108" t="s">
        <v>299</v>
      </c>
      <c r="D20" t="s">
        <v>314</v>
      </c>
      <c r="E20" t="s">
        <v>315</v>
      </c>
      <c r="F20" t="s">
        <v>316</v>
      </c>
      <c r="G20" t="s">
        <v>317</v>
      </c>
      <c r="K20" s="109" t="s">
        <v>318</v>
      </c>
    </row>
    <row r="21" spans="1:11" ht="14.25" customHeight="1">
      <c r="A21" s="108" t="s">
        <v>319</v>
      </c>
      <c r="B21" s="108" t="s">
        <v>320</v>
      </c>
      <c r="C21" s="108" t="s">
        <v>299</v>
      </c>
      <c r="D21" t="s">
        <v>321</v>
      </c>
      <c r="E21" t="s">
        <v>322</v>
      </c>
      <c r="F21" t="s">
        <v>323</v>
      </c>
      <c r="G21" t="s">
        <v>324</v>
      </c>
      <c r="K21" s="109" t="s">
        <v>325</v>
      </c>
    </row>
    <row r="22" spans="1:11" ht="14.25" customHeight="1">
      <c r="A22" s="108" t="s">
        <v>326</v>
      </c>
      <c r="B22" s="108" t="s">
        <v>327</v>
      </c>
      <c r="C22" s="108" t="s">
        <v>328</v>
      </c>
      <c r="D22" t="s">
        <v>329</v>
      </c>
      <c r="E22" t="s">
        <v>330</v>
      </c>
      <c r="K22" s="109" t="s">
        <v>331</v>
      </c>
    </row>
    <row r="23" spans="1:11" ht="14.25" customHeight="1">
      <c r="A23" s="108" t="s">
        <v>332</v>
      </c>
      <c r="B23" s="108" t="s">
        <v>333</v>
      </c>
      <c r="C23" s="108" t="s">
        <v>334</v>
      </c>
      <c r="D23" t="s">
        <v>335</v>
      </c>
      <c r="E23" t="s">
        <v>336</v>
      </c>
      <c r="K23" s="109" t="s">
        <v>337</v>
      </c>
    </row>
    <row r="24" spans="1:11" ht="14.25" customHeight="1">
      <c r="A24" s="108" t="s">
        <v>338</v>
      </c>
      <c r="B24" s="108" t="s">
        <v>339</v>
      </c>
      <c r="C24" s="108" t="s">
        <v>340</v>
      </c>
      <c r="D24" t="s">
        <v>341</v>
      </c>
      <c r="E24" t="s">
        <v>342</v>
      </c>
      <c r="K24" s="109" t="s">
        <v>343</v>
      </c>
    </row>
    <row r="25" spans="1:11" ht="14.25" customHeight="1">
      <c r="A25" s="108" t="s">
        <v>344</v>
      </c>
      <c r="B25" s="108" t="s">
        <v>345</v>
      </c>
      <c r="C25" s="108" t="s">
        <v>346</v>
      </c>
      <c r="D25" t="s">
        <v>347</v>
      </c>
      <c r="E25" t="s">
        <v>348</v>
      </c>
      <c r="K25" s="109" t="s">
        <v>349</v>
      </c>
    </row>
    <row r="26" spans="1:11" ht="14.25" customHeight="1">
      <c r="A26" s="108" t="s">
        <v>350</v>
      </c>
      <c r="B26" s="108" t="s">
        <v>351</v>
      </c>
      <c r="C26" s="108" t="s">
        <v>352</v>
      </c>
      <c r="D26" t="s">
        <v>353</v>
      </c>
      <c r="E26" t="s">
        <v>354</v>
      </c>
      <c r="K26" s="109" t="s">
        <v>355</v>
      </c>
    </row>
    <row r="27" spans="1:11" ht="14.25" customHeight="1">
      <c r="A27" s="108" t="s">
        <v>356</v>
      </c>
      <c r="B27" s="108" t="s">
        <v>357</v>
      </c>
      <c r="C27" s="108" t="s">
        <v>352</v>
      </c>
      <c r="D27" t="s">
        <v>358</v>
      </c>
      <c r="K27" s="109" t="s">
        <v>359</v>
      </c>
    </row>
    <row r="28" spans="1:11" ht="14.25" customHeight="1">
      <c r="A28" s="108" t="s">
        <v>360</v>
      </c>
      <c r="B28" s="108" t="s">
        <v>361</v>
      </c>
      <c r="C28" s="108" t="s">
        <v>362</v>
      </c>
      <c r="D28" t="s">
        <v>363</v>
      </c>
      <c r="K28" s="109" t="s">
        <v>364</v>
      </c>
    </row>
    <row r="29" spans="1:11" ht="14.25" customHeight="1">
      <c r="A29" s="108" t="s">
        <v>365</v>
      </c>
      <c r="B29" s="108" t="s">
        <v>366</v>
      </c>
      <c r="C29" s="108" t="s">
        <v>367</v>
      </c>
      <c r="D29" t="s">
        <v>368</v>
      </c>
      <c r="K29" s="109" t="s">
        <v>369</v>
      </c>
    </row>
    <row r="30" spans="1:11" ht="14.25" customHeight="1">
      <c r="A30" s="108" t="s">
        <v>370</v>
      </c>
      <c r="B30" s="108" t="s">
        <v>371</v>
      </c>
      <c r="C30" s="108" t="s">
        <v>372</v>
      </c>
      <c r="D30" t="s">
        <v>373</v>
      </c>
      <c r="K30" s="109" t="s">
        <v>374</v>
      </c>
    </row>
    <row r="31" spans="1:11" ht="14.25" customHeight="1">
      <c r="A31" s="108" t="s">
        <v>375</v>
      </c>
      <c r="B31" s="108" t="s">
        <v>376</v>
      </c>
      <c r="C31" s="108" t="s">
        <v>376</v>
      </c>
      <c r="D31" t="s">
        <v>377</v>
      </c>
      <c r="K31" s="109" t="s">
        <v>378</v>
      </c>
    </row>
    <row r="32" spans="1:11" ht="14.25" customHeight="1">
      <c r="A32" s="108" t="s">
        <v>379</v>
      </c>
      <c r="B32" s="108" t="s">
        <v>18</v>
      </c>
      <c r="C32" s="108" t="s">
        <v>18</v>
      </c>
      <c r="D32" t="s">
        <v>380</v>
      </c>
      <c r="K32" s="109" t="s">
        <v>381</v>
      </c>
    </row>
    <row r="33" spans="1:11" ht="14.25" customHeight="1">
      <c r="A33" s="108" t="s">
        <v>382</v>
      </c>
      <c r="B33" s="108" t="s">
        <v>383</v>
      </c>
      <c r="C33" s="108" t="s">
        <v>383</v>
      </c>
      <c r="D33" t="s">
        <v>384</v>
      </c>
      <c r="K33" s="109" t="s">
        <v>385</v>
      </c>
    </row>
    <row r="34" spans="1:11" ht="14.25" customHeight="1">
      <c r="A34" s="108" t="s">
        <v>386</v>
      </c>
      <c r="B34" s="108" t="s">
        <v>387</v>
      </c>
      <c r="C34" s="108" t="s">
        <v>383</v>
      </c>
      <c r="D34" t="s">
        <v>388</v>
      </c>
      <c r="K34" s="109" t="s">
        <v>389</v>
      </c>
    </row>
    <row r="35" spans="1:11" ht="14.25" customHeight="1">
      <c r="A35" s="108" t="s">
        <v>390</v>
      </c>
      <c r="B35" s="108" t="s">
        <v>391</v>
      </c>
      <c r="C35" s="108" t="s">
        <v>383</v>
      </c>
      <c r="D35" t="s">
        <v>392</v>
      </c>
      <c r="K35" s="109" t="s">
        <v>393</v>
      </c>
    </row>
    <row r="36" spans="1:11" ht="14.25" customHeight="1">
      <c r="A36" s="108" t="s">
        <v>394</v>
      </c>
      <c r="B36" s="108" t="s">
        <v>395</v>
      </c>
      <c r="C36" s="108" t="s">
        <v>395</v>
      </c>
      <c r="D36" t="s">
        <v>396</v>
      </c>
      <c r="K36" s="109" t="s">
        <v>397</v>
      </c>
    </row>
    <row r="37" spans="1:11" ht="14.25" customHeight="1">
      <c r="A37" s="108" t="s">
        <v>398</v>
      </c>
      <c r="B37" s="108" t="s">
        <v>399</v>
      </c>
      <c r="C37" s="108" t="s">
        <v>400</v>
      </c>
      <c r="D37" t="s">
        <v>401</v>
      </c>
      <c r="K37" s="109" t="s">
        <v>402</v>
      </c>
    </row>
    <row r="38" spans="1:11" ht="14.25" customHeight="1">
      <c r="A38" s="108" t="s">
        <v>403</v>
      </c>
      <c r="B38" s="108" t="s">
        <v>404</v>
      </c>
      <c r="C38" s="108" t="s">
        <v>405</v>
      </c>
      <c r="D38" t="s">
        <v>406</v>
      </c>
      <c r="K38" s="109" t="s">
        <v>407</v>
      </c>
    </row>
    <row r="39" spans="1:11" ht="14.25" customHeight="1">
      <c r="A39" s="108" t="s">
        <v>408</v>
      </c>
      <c r="B39" s="108" t="s">
        <v>409</v>
      </c>
      <c r="C39" s="108" t="s">
        <v>410</v>
      </c>
      <c r="D39" t="s">
        <v>411</v>
      </c>
      <c r="K39" s="109" t="s">
        <v>412</v>
      </c>
    </row>
    <row r="40" spans="1:11" ht="14.25" customHeight="1">
      <c r="A40" s="108" t="s">
        <v>413</v>
      </c>
      <c r="B40" s="108" t="s">
        <v>414</v>
      </c>
      <c r="C40" s="108" t="s">
        <v>410</v>
      </c>
      <c r="D40" t="s">
        <v>415</v>
      </c>
      <c r="K40" s="109" t="s">
        <v>416</v>
      </c>
    </row>
    <row r="41" spans="1:11" ht="14.25" customHeight="1">
      <c r="A41" s="108" t="s">
        <v>417</v>
      </c>
      <c r="B41" s="108" t="s">
        <v>418</v>
      </c>
      <c r="C41" s="108" t="s">
        <v>410</v>
      </c>
      <c r="D41" t="s">
        <v>419</v>
      </c>
      <c r="K41" s="109" t="s">
        <v>420</v>
      </c>
    </row>
    <row r="42" spans="1:11" ht="14.25" customHeight="1">
      <c r="A42" s="108" t="s">
        <v>421</v>
      </c>
      <c r="B42" s="108" t="s">
        <v>422</v>
      </c>
      <c r="C42" s="108" t="s">
        <v>410</v>
      </c>
      <c r="D42" t="s">
        <v>423</v>
      </c>
      <c r="K42" s="109" t="s">
        <v>424</v>
      </c>
    </row>
    <row r="43" spans="1:11" ht="14.25" customHeight="1">
      <c r="A43" s="108" t="s">
        <v>425</v>
      </c>
      <c r="B43" s="108" t="s">
        <v>426</v>
      </c>
      <c r="C43" s="108" t="s">
        <v>410</v>
      </c>
      <c r="D43" t="s">
        <v>427</v>
      </c>
      <c r="K43" s="109" t="s">
        <v>428</v>
      </c>
    </row>
    <row r="44" spans="1:11" ht="14.25" customHeight="1">
      <c r="A44" s="108" t="s">
        <v>429</v>
      </c>
      <c r="B44" s="108" t="s">
        <v>430</v>
      </c>
      <c r="C44" s="108" t="s">
        <v>410</v>
      </c>
      <c r="D44" t="s">
        <v>431</v>
      </c>
      <c r="K44" s="109" t="s">
        <v>432</v>
      </c>
    </row>
    <row r="45" spans="1:11" ht="14.25" customHeight="1">
      <c r="A45" s="108" t="s">
        <v>433</v>
      </c>
      <c r="B45" s="108" t="s">
        <v>434</v>
      </c>
      <c r="C45" s="108" t="s">
        <v>435</v>
      </c>
      <c r="D45" t="s">
        <v>436</v>
      </c>
      <c r="K45" s="109" t="s">
        <v>437</v>
      </c>
    </row>
    <row r="46" spans="1:11" ht="14.25" customHeight="1">
      <c r="A46" s="108" t="s">
        <v>438</v>
      </c>
      <c r="B46" s="108" t="s">
        <v>439</v>
      </c>
      <c r="C46" s="108" t="s">
        <v>439</v>
      </c>
      <c r="D46" t="s">
        <v>440</v>
      </c>
      <c r="K46" s="109" t="s">
        <v>441</v>
      </c>
    </row>
    <row r="47" spans="1:11" ht="14.25" customHeight="1">
      <c r="A47" s="108" t="s">
        <v>442</v>
      </c>
      <c r="B47" s="108" t="s">
        <v>443</v>
      </c>
      <c r="C47" t="s">
        <v>444</v>
      </c>
      <c r="D47" t="s">
        <v>445</v>
      </c>
      <c r="K47" s="109" t="s">
        <v>446</v>
      </c>
    </row>
    <row r="48" spans="1:11" ht="14.25" customHeight="1">
      <c r="A48" s="108" t="s">
        <v>447</v>
      </c>
      <c r="B48" s="108" t="s">
        <v>448</v>
      </c>
      <c r="C48" s="108" t="s">
        <v>449</v>
      </c>
      <c r="D48" t="s">
        <v>450</v>
      </c>
      <c r="K48" s="109" t="s">
        <v>451</v>
      </c>
    </row>
    <row r="49" spans="1:11" ht="14.25" customHeight="1">
      <c r="A49" s="108" t="s">
        <v>452</v>
      </c>
      <c r="B49" s="108" t="s">
        <v>453</v>
      </c>
      <c r="C49" s="108" t="s">
        <v>454</v>
      </c>
      <c r="D49" t="s">
        <v>455</v>
      </c>
      <c r="K49" s="109" t="s">
        <v>456</v>
      </c>
    </row>
    <row r="50" spans="1:11" ht="14.25" customHeight="1">
      <c r="A50" s="108" t="s">
        <v>457</v>
      </c>
      <c r="B50" s="108" t="s">
        <v>458</v>
      </c>
      <c r="C50" s="108" t="s">
        <v>459</v>
      </c>
      <c r="D50" t="s">
        <v>460</v>
      </c>
      <c r="K50" s="109" t="s">
        <v>461</v>
      </c>
    </row>
    <row r="51" spans="1:11" ht="14.25" customHeight="1">
      <c r="A51" s="108" t="s">
        <v>462</v>
      </c>
      <c r="B51" s="108" t="s">
        <v>463</v>
      </c>
      <c r="C51" s="108" t="s">
        <v>464</v>
      </c>
      <c r="D51" t="s">
        <v>465</v>
      </c>
      <c r="K51" s="109" t="s">
        <v>466</v>
      </c>
    </row>
    <row r="52" spans="1:11" ht="14.25" customHeight="1">
      <c r="A52" s="108" t="s">
        <v>467</v>
      </c>
      <c r="B52" s="108" t="s">
        <v>468</v>
      </c>
      <c r="C52" s="108" t="s">
        <v>469</v>
      </c>
      <c r="D52" t="s">
        <v>470</v>
      </c>
      <c r="K52" s="109" t="s">
        <v>471</v>
      </c>
    </row>
    <row r="53" spans="1:11" ht="14.25" customHeight="1">
      <c r="A53" s="108" t="s">
        <v>472</v>
      </c>
      <c r="B53" s="108" t="s">
        <v>473</v>
      </c>
      <c r="C53" s="108" t="s">
        <v>469</v>
      </c>
      <c r="D53" t="s">
        <v>474</v>
      </c>
      <c r="K53" s="109" t="s">
        <v>475</v>
      </c>
    </row>
    <row r="54" spans="1:11" ht="14.25" customHeight="1">
      <c r="A54" s="108" t="s">
        <v>476</v>
      </c>
      <c r="B54" s="108" t="s">
        <v>477</v>
      </c>
      <c r="C54" s="108" t="s">
        <v>478</v>
      </c>
      <c r="D54" t="s">
        <v>479</v>
      </c>
      <c r="K54" s="109" t="s">
        <v>480</v>
      </c>
    </row>
    <row r="55" spans="1:11" ht="14.25" customHeight="1">
      <c r="A55" s="108" t="s">
        <v>481</v>
      </c>
      <c r="B55" s="108" t="s">
        <v>482</v>
      </c>
      <c r="C55" s="108" t="s">
        <v>483</v>
      </c>
      <c r="D55" t="s">
        <v>484</v>
      </c>
      <c r="K55" s="109" t="s">
        <v>485</v>
      </c>
    </row>
    <row r="56" spans="1:11" ht="14.25" customHeight="1">
      <c r="A56" s="108" t="s">
        <v>486</v>
      </c>
      <c r="B56" s="108" t="s">
        <v>487</v>
      </c>
      <c r="C56" s="108" t="s">
        <v>487</v>
      </c>
      <c r="D56" t="s">
        <v>488</v>
      </c>
      <c r="K56" s="109" t="s">
        <v>489</v>
      </c>
    </row>
    <row r="57" spans="1:11" ht="14.25" customHeight="1">
      <c r="A57" s="108" t="s">
        <v>490</v>
      </c>
      <c r="B57" s="108" t="s">
        <v>491</v>
      </c>
      <c r="C57" s="108" t="s">
        <v>346</v>
      </c>
      <c r="D57" t="s">
        <v>492</v>
      </c>
      <c r="K57" s="109" t="s">
        <v>493</v>
      </c>
    </row>
    <row r="58" spans="1:11" ht="14.25" customHeight="1">
      <c r="A58" s="108" t="s">
        <v>494</v>
      </c>
      <c r="B58" s="108" t="s">
        <v>495</v>
      </c>
      <c r="C58" s="108" t="s">
        <v>496</v>
      </c>
      <c r="D58" t="s">
        <v>497</v>
      </c>
      <c r="K58" s="109" t="s">
        <v>498</v>
      </c>
    </row>
    <row r="59" spans="1:11" ht="14.25" customHeight="1">
      <c r="A59" s="108" t="s">
        <v>499</v>
      </c>
      <c r="B59" s="108" t="s">
        <v>500</v>
      </c>
      <c r="C59" s="108" t="s">
        <v>500</v>
      </c>
      <c r="D59" t="s">
        <v>501</v>
      </c>
      <c r="K59" s="109" t="s">
        <v>502</v>
      </c>
    </row>
    <row r="60" spans="1:11" ht="14.25" customHeight="1">
      <c r="A60" s="108" t="s">
        <v>503</v>
      </c>
      <c r="B60" s="108" t="s">
        <v>504</v>
      </c>
      <c r="C60" s="108" t="s">
        <v>500</v>
      </c>
      <c r="D60" t="s">
        <v>505</v>
      </c>
      <c r="K60" s="109" t="s">
        <v>506</v>
      </c>
    </row>
    <row r="61" spans="1:11" ht="14.25" customHeight="1">
      <c r="A61" s="108" t="s">
        <v>507</v>
      </c>
      <c r="B61" s="108" t="s">
        <v>508</v>
      </c>
      <c r="C61" s="108" t="s">
        <v>508</v>
      </c>
      <c r="D61" t="s">
        <v>509</v>
      </c>
      <c r="K61" s="109" t="s">
        <v>510</v>
      </c>
    </row>
    <row r="62" spans="1:11" ht="14.25" customHeight="1">
      <c r="A62" s="108" t="s">
        <v>511</v>
      </c>
      <c r="B62" s="108" t="s">
        <v>512</v>
      </c>
      <c r="C62" s="108" t="s">
        <v>513</v>
      </c>
      <c r="D62" t="s">
        <v>514</v>
      </c>
      <c r="K62" s="109" t="s">
        <v>515</v>
      </c>
    </row>
    <row r="63" spans="1:11" ht="14.25" customHeight="1">
      <c r="A63" s="108" t="s">
        <v>516</v>
      </c>
      <c r="B63" s="108" t="s">
        <v>517</v>
      </c>
      <c r="C63" s="108" t="s">
        <v>518</v>
      </c>
      <c r="D63" t="s">
        <v>519</v>
      </c>
      <c r="K63" s="109" t="s">
        <v>520</v>
      </c>
    </row>
    <row r="64" spans="1:11" ht="14.25" customHeight="1">
      <c r="A64" s="108" t="s">
        <v>521</v>
      </c>
      <c r="B64" s="108" t="s">
        <v>522</v>
      </c>
      <c r="C64" s="108" t="s">
        <v>513</v>
      </c>
      <c r="D64" t="s">
        <v>523</v>
      </c>
      <c r="K64" s="109" t="s">
        <v>524</v>
      </c>
    </row>
    <row r="65" spans="1:11" ht="14.25" customHeight="1">
      <c r="A65" s="108" t="s">
        <v>525</v>
      </c>
      <c r="B65" s="108" t="s">
        <v>526</v>
      </c>
      <c r="C65" s="108" t="s">
        <v>513</v>
      </c>
      <c r="D65" t="s">
        <v>527</v>
      </c>
      <c r="K65" s="109" t="s">
        <v>528</v>
      </c>
    </row>
    <row r="66" spans="1:11" ht="14.25" customHeight="1">
      <c r="A66" s="108" t="s">
        <v>529</v>
      </c>
      <c r="B66" s="108" t="s">
        <v>530</v>
      </c>
      <c r="C66" s="108" t="s">
        <v>513</v>
      </c>
      <c r="D66" t="s">
        <v>531</v>
      </c>
      <c r="K66" s="109" t="s">
        <v>532</v>
      </c>
    </row>
    <row r="67" spans="1:11" ht="14.25" customHeight="1">
      <c r="A67" s="108" t="s">
        <v>533</v>
      </c>
      <c r="B67" s="108" t="s">
        <v>534</v>
      </c>
      <c r="C67" s="108" t="s">
        <v>513</v>
      </c>
      <c r="D67" t="s">
        <v>535</v>
      </c>
      <c r="K67" s="109" t="s">
        <v>536</v>
      </c>
    </row>
    <row r="68" spans="1:11" ht="14.25" customHeight="1">
      <c r="A68" s="108" t="s">
        <v>537</v>
      </c>
      <c r="B68" s="108" t="s">
        <v>538</v>
      </c>
      <c r="C68" s="108" t="s">
        <v>539</v>
      </c>
      <c r="D68" t="s">
        <v>540</v>
      </c>
      <c r="K68" s="109" t="s">
        <v>541</v>
      </c>
    </row>
    <row r="69" spans="1:11" ht="14.25" customHeight="1">
      <c r="A69" s="108" t="s">
        <v>542</v>
      </c>
      <c r="B69" s="108" t="s">
        <v>543</v>
      </c>
      <c r="C69" s="108" t="s">
        <v>543</v>
      </c>
      <c r="D69" t="s">
        <v>544</v>
      </c>
      <c r="K69" s="109" t="s">
        <v>545</v>
      </c>
    </row>
    <row r="70" spans="1:11" ht="14.25" customHeight="1">
      <c r="A70" s="108" t="s">
        <v>546</v>
      </c>
      <c r="B70" s="108" t="s">
        <v>547</v>
      </c>
      <c r="C70" s="108" t="s">
        <v>548</v>
      </c>
      <c r="D70" t="s">
        <v>549</v>
      </c>
    </row>
    <row r="71" spans="1:11" ht="14.25" customHeight="1">
      <c r="A71" s="108" t="s">
        <v>550</v>
      </c>
      <c r="B71" s="108" t="s">
        <v>551</v>
      </c>
      <c r="C71" s="108" t="s">
        <v>552</v>
      </c>
      <c r="D71" t="s">
        <v>553</v>
      </c>
    </row>
    <row r="72" spans="1:11" ht="14.25" customHeight="1">
      <c r="A72" s="108" t="s">
        <v>554</v>
      </c>
      <c r="B72" s="108" t="s">
        <v>555</v>
      </c>
      <c r="C72" s="108" t="s">
        <v>552</v>
      </c>
      <c r="D72" t="s">
        <v>556</v>
      </c>
    </row>
    <row r="73" spans="1:11" ht="14.25" customHeight="1">
      <c r="A73" s="108" t="s">
        <v>557</v>
      </c>
      <c r="B73" s="108" t="s">
        <v>558</v>
      </c>
      <c r="C73" s="108" t="s">
        <v>552</v>
      </c>
      <c r="D73" t="s">
        <v>559</v>
      </c>
    </row>
    <row r="74" spans="1:11" ht="14.25" customHeight="1">
      <c r="A74" s="108" t="s">
        <v>560</v>
      </c>
      <c r="B74" s="108" t="s">
        <v>561</v>
      </c>
      <c r="C74" s="108" t="s">
        <v>552</v>
      </c>
      <c r="D74" t="s">
        <v>562</v>
      </c>
    </row>
    <row r="75" spans="1:11" ht="14.25" customHeight="1">
      <c r="A75" s="108" t="s">
        <v>563</v>
      </c>
      <c r="B75" s="108" t="s">
        <v>564</v>
      </c>
      <c r="C75" s="108" t="s">
        <v>410</v>
      </c>
      <c r="D75" t="s">
        <v>565</v>
      </c>
    </row>
    <row r="76" spans="1:11" ht="14.25" customHeight="1">
      <c r="A76" s="108" t="s">
        <v>566</v>
      </c>
      <c r="B76" s="108" t="s">
        <v>567</v>
      </c>
      <c r="C76" s="108" t="s">
        <v>410</v>
      </c>
      <c r="D76" t="s">
        <v>568</v>
      </c>
    </row>
    <row r="77" spans="1:11" ht="14.25" customHeight="1">
      <c r="A77" s="108" t="s">
        <v>569</v>
      </c>
      <c r="B77" s="108" t="s">
        <v>570</v>
      </c>
      <c r="C77" s="108" t="s">
        <v>571</v>
      </c>
      <c r="D77" t="s">
        <v>572</v>
      </c>
    </row>
    <row r="78" spans="1:11" ht="14.25" customHeight="1">
      <c r="A78" s="108" t="s">
        <v>573</v>
      </c>
      <c r="B78" s="108" t="s">
        <v>574</v>
      </c>
      <c r="C78" s="108" t="s">
        <v>571</v>
      </c>
      <c r="D78" t="s">
        <v>575</v>
      </c>
    </row>
    <row r="79" spans="1:11" ht="14.25" customHeight="1">
      <c r="C79" s="108"/>
      <c r="D79" t="s">
        <v>576</v>
      </c>
    </row>
    <row r="80" spans="1:11" ht="14.25" customHeight="1">
      <c r="C80" s="108"/>
      <c r="D80" t="s">
        <v>577</v>
      </c>
    </row>
    <row r="81" spans="3:4" ht="14.25" customHeight="1">
      <c r="C81" s="108"/>
      <c r="D81" t="s">
        <v>578</v>
      </c>
    </row>
    <row r="82" spans="3:4" ht="14.25" customHeight="1">
      <c r="C82" s="108"/>
      <c r="D82" t="s">
        <v>579</v>
      </c>
    </row>
    <row r="83" spans="3:4" ht="14.25" customHeight="1">
      <c r="C83" s="108"/>
      <c r="D83" t="s">
        <v>580</v>
      </c>
    </row>
    <row r="84" spans="3:4" ht="14.25" customHeight="1">
      <c r="C84" s="108"/>
      <c r="D84" t="s">
        <v>581</v>
      </c>
    </row>
    <row r="85" spans="3:4" ht="14.25" customHeight="1">
      <c r="C85" s="108"/>
      <c r="D85" t="s">
        <v>582</v>
      </c>
    </row>
    <row r="86" spans="3:4" ht="14.25" customHeight="1">
      <c r="C86" s="108"/>
      <c r="D86" t="s">
        <v>583</v>
      </c>
    </row>
    <row r="87" spans="3:4" ht="14.25" customHeight="1">
      <c r="C87" s="108"/>
      <c r="D87" t="s">
        <v>584</v>
      </c>
    </row>
    <row r="88" spans="3:4" ht="14.25" customHeight="1">
      <c r="C88" s="108"/>
      <c r="D88" t="s">
        <v>585</v>
      </c>
    </row>
    <row r="89" spans="3:4" ht="14.25" customHeight="1">
      <c r="C89" s="108"/>
      <c r="D89" t="s">
        <v>586</v>
      </c>
    </row>
    <row r="90" spans="3:4" ht="14.25" customHeight="1">
      <c r="C90" s="108"/>
      <c r="D90" t="s">
        <v>587</v>
      </c>
    </row>
    <row r="91" spans="3:4" ht="14.25" customHeight="1">
      <c r="C91" s="108"/>
      <c r="D91" t="s">
        <v>588</v>
      </c>
    </row>
    <row r="92" spans="3:4" ht="14.25" customHeight="1">
      <c r="C92" s="108"/>
      <c r="D92" t="s">
        <v>589</v>
      </c>
    </row>
    <row r="93" spans="3:4" ht="14.25" customHeight="1">
      <c r="C93" s="108"/>
      <c r="D93" t="s">
        <v>590</v>
      </c>
    </row>
    <row r="94" spans="3:4" ht="14.25" customHeight="1">
      <c r="C94" s="108"/>
      <c r="D94" t="s">
        <v>591</v>
      </c>
    </row>
    <row r="95" spans="3:4" ht="14.25" customHeight="1">
      <c r="C95" s="108"/>
      <c r="D95" t="s">
        <v>592</v>
      </c>
    </row>
    <row r="96" spans="3:4" ht="14.25" customHeight="1">
      <c r="C96" s="108"/>
      <c r="D96" t="s">
        <v>593</v>
      </c>
    </row>
    <row r="97" spans="3:4" ht="14.25" customHeight="1">
      <c r="C97" s="108"/>
      <c r="D97" t="s">
        <v>594</v>
      </c>
    </row>
    <row r="98" spans="3:4" ht="14.25" customHeight="1">
      <c r="C98" s="108"/>
      <c r="D98" t="s">
        <v>595</v>
      </c>
    </row>
    <row r="99" spans="3:4" ht="14.25" customHeight="1">
      <c r="C99" s="108"/>
      <c r="D99" t="s">
        <v>596</v>
      </c>
    </row>
    <row r="100" spans="3:4" ht="14.25" customHeight="1">
      <c r="C100" s="108"/>
      <c r="D100" t="s">
        <v>597</v>
      </c>
    </row>
    <row r="101" spans="3:4" ht="14.25" customHeight="1">
      <c r="D101" t="s">
        <v>598</v>
      </c>
    </row>
    <row r="102" spans="3:4" ht="14.25" customHeight="1">
      <c r="D102" t="s">
        <v>599</v>
      </c>
    </row>
    <row r="103" spans="3:4" ht="14.25" customHeight="1">
      <c r="D103" t="s">
        <v>600</v>
      </c>
    </row>
    <row r="104" spans="3:4" ht="14.25" customHeight="1">
      <c r="D104" t="s">
        <v>601</v>
      </c>
    </row>
    <row r="105" spans="3:4" ht="14.25" customHeight="1">
      <c r="D105" t="s">
        <v>602</v>
      </c>
    </row>
    <row r="106" spans="3:4" ht="14.25" customHeight="1">
      <c r="D106" t="s">
        <v>603</v>
      </c>
    </row>
    <row r="107" spans="3:4" ht="14.25" customHeight="1">
      <c r="D107" t="s">
        <v>604</v>
      </c>
    </row>
    <row r="108" spans="3:4" ht="14.25" customHeight="1">
      <c r="D108" t="s">
        <v>605</v>
      </c>
    </row>
    <row r="109" spans="3:4" ht="14.25" customHeight="1">
      <c r="D109" t="s">
        <v>606</v>
      </c>
    </row>
    <row r="110" spans="3:4" ht="14.25" customHeight="1">
      <c r="D110" t="s">
        <v>607</v>
      </c>
    </row>
    <row r="111" spans="3:4" ht="14.25" customHeight="1">
      <c r="D111" t="s">
        <v>608</v>
      </c>
    </row>
    <row r="112" spans="3:4" ht="14.25" customHeight="1">
      <c r="D112" t="s">
        <v>609</v>
      </c>
    </row>
    <row r="113" spans="4:4" ht="14.25" customHeight="1">
      <c r="D113" t="s">
        <v>610</v>
      </c>
    </row>
    <row r="114" spans="4:4" ht="14.25" customHeight="1">
      <c r="D114" t="s">
        <v>611</v>
      </c>
    </row>
    <row r="115" spans="4:4" ht="14.25" customHeight="1">
      <c r="D115" t="s">
        <v>612</v>
      </c>
    </row>
    <row r="116" spans="4:4" ht="14.25" customHeight="1">
      <c r="D116" t="s">
        <v>613</v>
      </c>
    </row>
    <row r="117" spans="4:4" ht="14.25" customHeight="1">
      <c r="D117" t="s">
        <v>614</v>
      </c>
    </row>
    <row r="118" spans="4:4" ht="14.25" customHeight="1">
      <c r="D118" t="s">
        <v>615</v>
      </c>
    </row>
    <row r="119" spans="4:4" ht="14.25" customHeight="1">
      <c r="D119" t="s">
        <v>616</v>
      </c>
    </row>
    <row r="120" spans="4:4" ht="14.25" customHeight="1">
      <c r="D120" t="s">
        <v>617</v>
      </c>
    </row>
    <row r="121" spans="4:4" ht="14.25" customHeight="1">
      <c r="D121" t="s">
        <v>618</v>
      </c>
    </row>
    <row r="122" spans="4:4" ht="14.25" customHeight="1">
      <c r="D122" t="s">
        <v>619</v>
      </c>
    </row>
    <row r="123" spans="4:4" ht="14.25" customHeight="1">
      <c r="D123" t="s">
        <v>620</v>
      </c>
    </row>
    <row r="124" spans="4:4" ht="14.25" customHeight="1">
      <c r="D124" t="s">
        <v>621</v>
      </c>
    </row>
    <row r="125" spans="4:4" ht="14.25" customHeight="1">
      <c r="D125" t="s">
        <v>622</v>
      </c>
    </row>
    <row r="126" spans="4:4" ht="14.25" customHeight="1">
      <c r="D126" t="s">
        <v>623</v>
      </c>
    </row>
    <row r="127" spans="4:4" ht="14.25" customHeight="1">
      <c r="D127" t="s">
        <v>624</v>
      </c>
    </row>
    <row r="128" spans="4:4" ht="14.25" customHeight="1">
      <c r="D128" t="s">
        <v>625</v>
      </c>
    </row>
    <row r="129" spans="4:4" ht="14.25" customHeight="1">
      <c r="D129" t="s">
        <v>626</v>
      </c>
    </row>
    <row r="130" spans="4:4" ht="14.25" customHeight="1">
      <c r="D130" t="s">
        <v>627</v>
      </c>
    </row>
    <row r="131" spans="4:4" ht="14.25" customHeight="1">
      <c r="D131" t="s">
        <v>628</v>
      </c>
    </row>
    <row r="132" spans="4:4" ht="14.25" customHeight="1">
      <c r="D132" t="s">
        <v>629</v>
      </c>
    </row>
    <row r="133" spans="4:4" ht="14.25" customHeight="1">
      <c r="D133" t="s">
        <v>630</v>
      </c>
    </row>
    <row r="134" spans="4:4" ht="14.25" customHeight="1">
      <c r="D134" t="s">
        <v>631</v>
      </c>
    </row>
    <row r="135" spans="4:4" ht="14.25" customHeight="1">
      <c r="D135" t="s">
        <v>632</v>
      </c>
    </row>
    <row r="136" spans="4:4" ht="14.25" customHeight="1">
      <c r="D136" t="s">
        <v>633</v>
      </c>
    </row>
    <row r="137" spans="4:4" ht="14.25" customHeight="1">
      <c r="D137" t="s">
        <v>634</v>
      </c>
    </row>
    <row r="138" spans="4:4" ht="14.25" customHeight="1">
      <c r="D138" t="s">
        <v>635</v>
      </c>
    </row>
    <row r="139" spans="4:4" ht="14.25" customHeight="1">
      <c r="D139" t="s">
        <v>636</v>
      </c>
    </row>
    <row r="140" spans="4:4" ht="14.25" customHeight="1">
      <c r="D140" t="s">
        <v>637</v>
      </c>
    </row>
    <row r="141" spans="4:4" ht="14.25" customHeight="1">
      <c r="D141" t="s">
        <v>638</v>
      </c>
    </row>
    <row r="142" spans="4:4" ht="14.25" customHeight="1">
      <c r="D142" t="s">
        <v>639</v>
      </c>
    </row>
    <row r="143" spans="4:4" ht="14.25" customHeight="1">
      <c r="D143" t="s">
        <v>640</v>
      </c>
    </row>
    <row r="144" spans="4:4" ht="14.25" customHeight="1">
      <c r="D144" t="s">
        <v>641</v>
      </c>
    </row>
    <row r="145" spans="4:4" ht="14.25" customHeight="1">
      <c r="D145" t="s">
        <v>642</v>
      </c>
    </row>
    <row r="146" spans="4:4" ht="14.25" customHeight="1">
      <c r="D146" t="s">
        <v>643</v>
      </c>
    </row>
    <row r="147" spans="4:4" ht="14.25" customHeight="1">
      <c r="D147" t="s">
        <v>644</v>
      </c>
    </row>
    <row r="148" spans="4:4" ht="14.25" customHeight="1">
      <c r="D148" t="s">
        <v>18</v>
      </c>
    </row>
    <row r="149" spans="4:4" ht="14.25" customHeight="1">
      <c r="D149" t="s">
        <v>645</v>
      </c>
    </row>
    <row r="150" spans="4:4" ht="14.25" customHeight="1">
      <c r="D150" t="s">
        <v>646</v>
      </c>
    </row>
    <row r="151" spans="4:4" ht="14.25" customHeight="1">
      <c r="D151" t="s">
        <v>647</v>
      </c>
    </row>
    <row r="152" spans="4:4" ht="14.25" customHeight="1">
      <c r="D152" t="s">
        <v>648</v>
      </c>
    </row>
    <row r="153" spans="4:4" ht="14.25" customHeight="1">
      <c r="D153" t="s">
        <v>649</v>
      </c>
    </row>
    <row r="154" spans="4:4" ht="14.25" customHeight="1">
      <c r="D154" t="s">
        <v>650</v>
      </c>
    </row>
    <row r="155" spans="4:4" ht="14.25" customHeight="1">
      <c r="D155" t="s">
        <v>651</v>
      </c>
    </row>
    <row r="156" spans="4:4" ht="14.25" customHeight="1">
      <c r="D156" t="s">
        <v>652</v>
      </c>
    </row>
    <row r="157" spans="4:4" ht="14.25" customHeight="1">
      <c r="D157" t="s">
        <v>653</v>
      </c>
    </row>
    <row r="158" spans="4:4" ht="14.25" customHeight="1">
      <c r="D158" t="s">
        <v>654</v>
      </c>
    </row>
    <row r="159" spans="4:4" ht="14.25" customHeight="1">
      <c r="D159" t="s">
        <v>655</v>
      </c>
    </row>
    <row r="160" spans="4:4" ht="14.25" customHeight="1">
      <c r="D160" t="s">
        <v>656</v>
      </c>
    </row>
    <row r="161" spans="4:4" ht="14.25" customHeight="1">
      <c r="D161" t="s">
        <v>657</v>
      </c>
    </row>
    <row r="162" spans="4:4" ht="14.25" customHeight="1">
      <c r="D162" t="s">
        <v>658</v>
      </c>
    </row>
    <row r="163" spans="4:4" ht="14.25" customHeight="1">
      <c r="D163" t="s">
        <v>659</v>
      </c>
    </row>
    <row r="164" spans="4:4" ht="14.25" customHeight="1">
      <c r="D164" t="s">
        <v>660</v>
      </c>
    </row>
    <row r="165" spans="4:4" ht="14.25" customHeight="1">
      <c r="D165" t="s">
        <v>661</v>
      </c>
    </row>
    <row r="166" spans="4:4" ht="14.25" customHeight="1">
      <c r="D166" t="s">
        <v>662</v>
      </c>
    </row>
    <row r="167" spans="4:4" ht="14.25" customHeight="1">
      <c r="D167" t="s">
        <v>663</v>
      </c>
    </row>
    <row r="168" spans="4:4" ht="14.25" customHeight="1">
      <c r="D168" t="s">
        <v>664</v>
      </c>
    </row>
    <row r="169" spans="4:4" ht="14.25" customHeight="1">
      <c r="D169" t="s">
        <v>36</v>
      </c>
    </row>
    <row r="170" spans="4:4" ht="14.25" customHeight="1">
      <c r="D170" t="s">
        <v>665</v>
      </c>
    </row>
    <row r="171" spans="4:4" ht="14.25" customHeight="1">
      <c r="D171" t="s">
        <v>666</v>
      </c>
    </row>
    <row r="172" spans="4:4" ht="14.25" customHeight="1">
      <c r="D172" t="s">
        <v>667</v>
      </c>
    </row>
    <row r="173" spans="4:4" ht="14.25" customHeight="1">
      <c r="D173" t="s">
        <v>668</v>
      </c>
    </row>
    <row r="174" spans="4:4" ht="14.25" customHeight="1">
      <c r="D174" t="s">
        <v>669</v>
      </c>
    </row>
    <row r="175" spans="4:4" ht="14.25" customHeight="1">
      <c r="D175" t="s">
        <v>670</v>
      </c>
    </row>
    <row r="176" spans="4:4" ht="14.25" customHeight="1">
      <c r="D176" t="s">
        <v>671</v>
      </c>
    </row>
    <row r="177" spans="4:4" ht="14.25" customHeight="1">
      <c r="D177" t="s">
        <v>672</v>
      </c>
    </row>
    <row r="178" spans="4:4" ht="14.25" customHeight="1">
      <c r="D178" t="s">
        <v>673</v>
      </c>
    </row>
    <row r="179" spans="4:4" ht="14.25" customHeight="1">
      <c r="D179" t="s">
        <v>674</v>
      </c>
    </row>
    <row r="180" spans="4:4" ht="14.25" customHeight="1">
      <c r="D180" t="s">
        <v>675</v>
      </c>
    </row>
    <row r="181" spans="4:4" ht="14.25" customHeight="1">
      <c r="D181" t="s">
        <v>676</v>
      </c>
    </row>
    <row r="182" spans="4:4" ht="14.25" customHeight="1">
      <c r="D182" t="s">
        <v>677</v>
      </c>
    </row>
    <row r="183" spans="4:4" ht="14.25" customHeight="1">
      <c r="D183" t="s">
        <v>678</v>
      </c>
    </row>
    <row r="184" spans="4:4" ht="14.25" customHeight="1">
      <c r="D184" t="s">
        <v>679</v>
      </c>
    </row>
    <row r="185" spans="4:4" ht="14.25" customHeight="1">
      <c r="D185" t="s">
        <v>680</v>
      </c>
    </row>
    <row r="186" spans="4:4" ht="14.25" customHeight="1">
      <c r="D186" t="s">
        <v>681</v>
      </c>
    </row>
    <row r="187" spans="4:4" ht="14.25" customHeight="1">
      <c r="D187" t="s">
        <v>682</v>
      </c>
    </row>
    <row r="188" spans="4:4" ht="14.25" customHeight="1">
      <c r="D188" t="s">
        <v>683</v>
      </c>
    </row>
    <row r="189" spans="4:4" ht="14.25" customHeight="1">
      <c r="D189" t="s">
        <v>684</v>
      </c>
    </row>
    <row r="190" spans="4:4" ht="14.25" customHeight="1">
      <c r="D190" t="s">
        <v>685</v>
      </c>
    </row>
    <row r="191" spans="4:4" ht="14.25" customHeight="1">
      <c r="D191" t="s">
        <v>686</v>
      </c>
    </row>
    <row r="192" spans="4:4" ht="14.25" customHeight="1">
      <c r="D192" t="s">
        <v>687</v>
      </c>
    </row>
    <row r="193" spans="4:4" ht="14.25" customHeight="1">
      <c r="D193" t="s">
        <v>688</v>
      </c>
    </row>
    <row r="194" spans="4:4" ht="14.25" customHeight="1">
      <c r="D194" t="s">
        <v>689</v>
      </c>
    </row>
    <row r="195" spans="4:4" ht="14.25" customHeight="1">
      <c r="D195" t="s">
        <v>690</v>
      </c>
    </row>
    <row r="196" spans="4:4" ht="14.25" customHeight="1">
      <c r="D196" t="s">
        <v>691</v>
      </c>
    </row>
    <row r="197" spans="4:4" ht="14.25" customHeight="1">
      <c r="D197" t="s">
        <v>692</v>
      </c>
    </row>
    <row r="198" spans="4:4" ht="14.25" customHeight="1">
      <c r="D198" t="s">
        <v>435</v>
      </c>
    </row>
    <row r="199" spans="4:4" ht="14.25" customHeight="1">
      <c r="D199" t="s">
        <v>693</v>
      </c>
    </row>
    <row r="200" spans="4:4" ht="14.25" customHeight="1">
      <c r="D200" t="s">
        <v>694</v>
      </c>
    </row>
    <row r="201" spans="4:4" ht="14.25" customHeight="1">
      <c r="D201" t="s">
        <v>695</v>
      </c>
    </row>
    <row r="202" spans="4:4" ht="14.25" customHeight="1">
      <c r="D202" t="s">
        <v>696</v>
      </c>
    </row>
    <row r="203" spans="4:4" ht="14.25" customHeight="1">
      <c r="D203" t="s">
        <v>697</v>
      </c>
    </row>
    <row r="204" spans="4:4" ht="14.25" customHeight="1">
      <c r="D204" t="s">
        <v>698</v>
      </c>
    </row>
    <row r="205" spans="4:4" ht="14.25" customHeight="1">
      <c r="D205" t="s">
        <v>699</v>
      </c>
    </row>
    <row r="206" spans="4:4" ht="14.25" customHeight="1">
      <c r="D206" t="s">
        <v>700</v>
      </c>
    </row>
    <row r="207" spans="4:4" ht="14.25" customHeight="1">
      <c r="D207" t="s">
        <v>701</v>
      </c>
    </row>
    <row r="208" spans="4:4" ht="14.25" customHeight="1">
      <c r="D208" t="s">
        <v>702</v>
      </c>
    </row>
    <row r="209" spans="4:4" ht="14.25" customHeight="1">
      <c r="D209" t="s">
        <v>703</v>
      </c>
    </row>
    <row r="210" spans="4:4" ht="14.25" customHeight="1">
      <c r="D210" t="s">
        <v>704</v>
      </c>
    </row>
    <row r="211" spans="4:4" ht="14.25" customHeight="1">
      <c r="D211" t="s">
        <v>705</v>
      </c>
    </row>
    <row r="212" spans="4:4" ht="14.25" customHeight="1">
      <c r="D212" t="s">
        <v>706</v>
      </c>
    </row>
    <row r="213" spans="4:4" ht="14.25" customHeight="1">
      <c r="D213" t="s">
        <v>707</v>
      </c>
    </row>
    <row r="214" spans="4:4" ht="14.25" customHeight="1">
      <c r="D214" t="s">
        <v>708</v>
      </c>
    </row>
    <row r="215" spans="4:4" ht="14.25" customHeight="1">
      <c r="D215" t="s">
        <v>709</v>
      </c>
    </row>
    <row r="216" spans="4:4" ht="14.25" customHeight="1">
      <c r="D216" t="s">
        <v>710</v>
      </c>
    </row>
    <row r="217" spans="4:4" ht="14.25" customHeight="1">
      <c r="D217" t="s">
        <v>711</v>
      </c>
    </row>
    <row r="218" spans="4:4" ht="14.25" customHeight="1">
      <c r="D218" t="s">
        <v>712</v>
      </c>
    </row>
    <row r="219" spans="4:4" ht="14.25" customHeight="1">
      <c r="D219" t="s">
        <v>713</v>
      </c>
    </row>
    <row r="220" spans="4:4" ht="14.25" customHeight="1">
      <c r="D220" t="s">
        <v>714</v>
      </c>
    </row>
    <row r="221" spans="4:4" ht="14.25" customHeight="1">
      <c r="D221" t="s">
        <v>715</v>
      </c>
    </row>
    <row r="222" spans="4:4" ht="14.25" customHeight="1">
      <c r="D222" t="s">
        <v>716</v>
      </c>
    </row>
    <row r="223" spans="4:4" ht="14.25" customHeight="1">
      <c r="D223" t="s">
        <v>717</v>
      </c>
    </row>
    <row r="224" spans="4:4" ht="14.25" customHeight="1">
      <c r="D224" t="s">
        <v>718</v>
      </c>
    </row>
    <row r="225" spans="4:4" ht="14.25" customHeight="1">
      <c r="D225" t="s">
        <v>719</v>
      </c>
    </row>
    <row r="226" spans="4:4" ht="14.25" customHeight="1">
      <c r="D226" t="s">
        <v>720</v>
      </c>
    </row>
    <row r="227" spans="4:4" ht="14.25" customHeight="1">
      <c r="D227" t="s">
        <v>721</v>
      </c>
    </row>
    <row r="228" spans="4:4" ht="14.25" customHeight="1">
      <c r="D228" t="s">
        <v>722</v>
      </c>
    </row>
    <row r="229" spans="4:4" ht="14.25" customHeight="1">
      <c r="D229" t="s">
        <v>723</v>
      </c>
    </row>
    <row r="230" spans="4:4" ht="14.25" customHeight="1">
      <c r="D230" t="s">
        <v>724</v>
      </c>
    </row>
    <row r="231" spans="4:4" ht="14.25" customHeight="1">
      <c r="D231" t="s">
        <v>725</v>
      </c>
    </row>
    <row r="232" spans="4:4" ht="14.25" customHeight="1">
      <c r="D232" t="s">
        <v>726</v>
      </c>
    </row>
    <row r="233" spans="4:4" ht="14.25" customHeight="1">
      <c r="D233" t="s">
        <v>727</v>
      </c>
    </row>
    <row r="234" spans="4:4" ht="14.25" customHeight="1">
      <c r="D234" t="s">
        <v>728</v>
      </c>
    </row>
    <row r="235" spans="4:4" ht="14.25" customHeight="1">
      <c r="D235" t="s">
        <v>483</v>
      </c>
    </row>
    <row r="236" spans="4:4" ht="14.25" customHeight="1">
      <c r="D236" t="s">
        <v>729</v>
      </c>
    </row>
    <row r="237" spans="4:4" ht="14.25" customHeight="1">
      <c r="D237" t="s">
        <v>730</v>
      </c>
    </row>
    <row r="238" spans="4:4" ht="14.25" customHeight="1">
      <c r="D238" t="s">
        <v>731</v>
      </c>
    </row>
    <row r="239" spans="4:4" ht="14.25" customHeight="1">
      <c r="D239" t="s">
        <v>732</v>
      </c>
    </row>
    <row r="240" spans="4:4" ht="14.25" customHeight="1">
      <c r="D240" t="s">
        <v>733</v>
      </c>
    </row>
    <row r="241" spans="4:4" ht="14.25" customHeight="1">
      <c r="D241" t="s">
        <v>734</v>
      </c>
    </row>
    <row r="242" spans="4:4" ht="14.25" customHeight="1">
      <c r="D242" t="s">
        <v>735</v>
      </c>
    </row>
    <row r="243" spans="4:4" ht="14.25" customHeight="1">
      <c r="D243" t="s">
        <v>736</v>
      </c>
    </row>
    <row r="244" spans="4:4" ht="14.25" customHeight="1">
      <c r="D244" t="s">
        <v>737</v>
      </c>
    </row>
    <row r="245" spans="4:4" ht="14.25" customHeight="1">
      <c r="D245" t="s">
        <v>738</v>
      </c>
    </row>
    <row r="246" spans="4:4" ht="14.25" customHeight="1">
      <c r="D246" t="s">
        <v>739</v>
      </c>
    </row>
    <row r="247" spans="4:4" ht="14.25" customHeight="1">
      <c r="D247" t="s">
        <v>740</v>
      </c>
    </row>
    <row r="248" spans="4:4" ht="14.25" customHeight="1">
      <c r="D248" t="s">
        <v>741</v>
      </c>
    </row>
    <row r="249" spans="4:4" ht="14.25" customHeight="1">
      <c r="D249" t="s">
        <v>742</v>
      </c>
    </row>
    <row r="250" spans="4:4" ht="14.25" customHeight="1">
      <c r="D250" t="s">
        <v>743</v>
      </c>
    </row>
    <row r="251" spans="4:4" ht="14.25" customHeight="1">
      <c r="D251" t="s">
        <v>744</v>
      </c>
    </row>
    <row r="252" spans="4:4" ht="14.25" customHeight="1">
      <c r="D252" t="s">
        <v>745</v>
      </c>
    </row>
    <row r="253" spans="4:4" ht="14.25" customHeight="1">
      <c r="D253" t="s">
        <v>746</v>
      </c>
    </row>
    <row r="254" spans="4:4" ht="14.25" customHeight="1">
      <c r="D254" t="s">
        <v>747</v>
      </c>
    </row>
    <row r="255" spans="4:4" ht="14.25" customHeight="1">
      <c r="D255" t="s">
        <v>748</v>
      </c>
    </row>
    <row r="256" spans="4:4" ht="14.25" customHeight="1">
      <c r="D256" t="s">
        <v>749</v>
      </c>
    </row>
    <row r="257" spans="4:4" ht="14.25" customHeight="1">
      <c r="D257" t="s">
        <v>496</v>
      </c>
    </row>
    <row r="258" spans="4:4" ht="14.25" customHeight="1">
      <c r="D258" t="s">
        <v>750</v>
      </c>
    </row>
    <row r="259" spans="4:4" ht="14.25" customHeight="1">
      <c r="D259" t="s">
        <v>751</v>
      </c>
    </row>
    <row r="260" spans="4:4" ht="14.25" customHeight="1">
      <c r="D260" t="s">
        <v>752</v>
      </c>
    </row>
    <row r="261" spans="4:4" ht="14.25" customHeight="1">
      <c r="D261" t="s">
        <v>753</v>
      </c>
    </row>
    <row r="262" spans="4:4" ht="14.25" customHeight="1">
      <c r="D262" t="s">
        <v>754</v>
      </c>
    </row>
    <row r="263" spans="4:4" ht="14.25" customHeight="1">
      <c r="D263" t="s">
        <v>755</v>
      </c>
    </row>
    <row r="264" spans="4:4" ht="14.25" customHeight="1">
      <c r="D264" t="s">
        <v>756</v>
      </c>
    </row>
    <row r="265" spans="4:4" ht="14.25" customHeight="1">
      <c r="D265" t="s">
        <v>757</v>
      </c>
    </row>
    <row r="266" spans="4:4" ht="14.25" customHeight="1">
      <c r="D266" t="s">
        <v>758</v>
      </c>
    </row>
    <row r="267" spans="4:4" ht="14.25" customHeight="1">
      <c r="D267" t="s">
        <v>759</v>
      </c>
    </row>
    <row r="268" spans="4:4" ht="14.25" customHeight="1">
      <c r="D268" t="s">
        <v>760</v>
      </c>
    </row>
    <row r="269" spans="4:4" ht="14.25" customHeight="1">
      <c r="D269" t="s">
        <v>761</v>
      </c>
    </row>
    <row r="270" spans="4:4" ht="14.25" customHeight="1">
      <c r="D270" t="s">
        <v>762</v>
      </c>
    </row>
    <row r="271" spans="4:4" ht="14.25" customHeight="1">
      <c r="D271" t="s">
        <v>763</v>
      </c>
    </row>
    <row r="272" spans="4:4" ht="14.25" customHeight="1">
      <c r="D272" t="s">
        <v>764</v>
      </c>
    </row>
    <row r="273" spans="4:4" ht="14.25" customHeight="1">
      <c r="D273" t="s">
        <v>765</v>
      </c>
    </row>
    <row r="274" spans="4:4" ht="14.25" customHeight="1">
      <c r="D274" t="s">
        <v>766</v>
      </c>
    </row>
    <row r="275" spans="4:4" ht="14.25" customHeight="1">
      <c r="D275" t="s">
        <v>767</v>
      </c>
    </row>
    <row r="276" spans="4:4" ht="14.25" customHeight="1">
      <c r="D276" t="s">
        <v>768</v>
      </c>
    </row>
    <row r="277" spans="4:4" ht="14.25" customHeight="1">
      <c r="D277" t="s">
        <v>769</v>
      </c>
    </row>
    <row r="278" spans="4:4" ht="14.25" customHeight="1">
      <c r="D278" t="s">
        <v>770</v>
      </c>
    </row>
    <row r="279" spans="4:4" ht="14.25" customHeight="1">
      <c r="D279" t="s">
        <v>771</v>
      </c>
    </row>
    <row r="280" spans="4:4" ht="14.25" customHeight="1">
      <c r="D280" t="s">
        <v>772</v>
      </c>
    </row>
    <row r="281" spans="4:4" ht="14.25" customHeight="1">
      <c r="D281" t="s">
        <v>773</v>
      </c>
    </row>
    <row r="282" spans="4:4" ht="14.25" customHeight="1">
      <c r="D282" t="s">
        <v>774</v>
      </c>
    </row>
    <row r="283" spans="4:4" ht="14.25" customHeight="1">
      <c r="D283" t="s">
        <v>775</v>
      </c>
    </row>
    <row r="284" spans="4:4" ht="14.25" customHeight="1">
      <c r="D284" t="s">
        <v>776</v>
      </c>
    </row>
    <row r="285" spans="4:4" ht="14.25" customHeight="1">
      <c r="D285" t="s">
        <v>777</v>
      </c>
    </row>
    <row r="286" spans="4:4" ht="14.25" customHeight="1">
      <c r="D286" t="s">
        <v>778</v>
      </c>
    </row>
    <row r="287" spans="4:4" ht="14.25" customHeight="1">
      <c r="D287" t="s">
        <v>779</v>
      </c>
    </row>
    <row r="288" spans="4:4" ht="14.25" customHeight="1">
      <c r="D288" t="s">
        <v>780</v>
      </c>
    </row>
    <row r="289" spans="4:4" ht="14.25" customHeight="1">
      <c r="D289" t="s">
        <v>781</v>
      </c>
    </row>
    <row r="290" spans="4:4" ht="14.25" customHeight="1">
      <c r="D290" t="s">
        <v>782</v>
      </c>
    </row>
    <row r="291" spans="4:4" ht="14.25" customHeight="1">
      <c r="D291" t="s">
        <v>783</v>
      </c>
    </row>
    <row r="292" spans="4:4" ht="14.25" customHeight="1">
      <c r="D292" t="s">
        <v>784</v>
      </c>
    </row>
    <row r="293" spans="4:4" ht="14.25" customHeight="1">
      <c r="D293" t="s">
        <v>785</v>
      </c>
    </row>
    <row r="294" spans="4:4" ht="14.25" customHeight="1">
      <c r="D294" t="s">
        <v>786</v>
      </c>
    </row>
    <row r="295" spans="4:4" ht="14.25" customHeight="1">
      <c r="D295" t="s">
        <v>787</v>
      </c>
    </row>
    <row r="296" spans="4:4" ht="14.25" customHeight="1">
      <c r="D296" t="s">
        <v>788</v>
      </c>
    </row>
  </sheetData>
  <autoFilter ref="D1:K296" xr:uid="{00000000-0009-0000-0000-000002000000}"/>
  <phoneticPr fontId="37" type="noConversion"/>
  <conditionalFormatting sqref="A1:A79 A291:A1048576">
    <cfRule type="duplicateValues" dxfId="0" priority="2"/>
  </conditionalFormatting>
  <pageMargins left="0.7" right="0.7" top="0.75" bottom="0.75" header="0.511811023622047" footer="0.511811023622047"/>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V17"/>
  <sheetViews>
    <sheetView workbookViewId="0">
      <selection activeCell="I3" sqref="I3"/>
    </sheetView>
  </sheetViews>
  <sheetFormatPr defaultColWidth="8.5703125" defaultRowHeight="15"/>
  <cols>
    <col min="2" max="2" width="7.140625" customWidth="1"/>
    <col min="3" max="5" width="10.42578125" customWidth="1"/>
    <col min="6" max="6" width="19.7109375" customWidth="1"/>
    <col min="7" max="9" width="14.28515625" customWidth="1"/>
    <col min="10" max="10" width="8.140625" customWidth="1"/>
    <col min="11" max="11" width="14.28515625" customWidth="1"/>
    <col min="14" max="14" width="29.28515625" customWidth="1"/>
    <col min="15" max="18" width="14.28515625" customWidth="1"/>
    <col min="20" max="20" width="22" customWidth="1"/>
    <col min="21" max="21" width="20.140625" customWidth="1"/>
  </cols>
  <sheetData>
    <row r="1" spans="1:22" s="98" customFormat="1" ht="41.25" customHeight="1">
      <c r="A1" s="98" t="s">
        <v>2</v>
      </c>
      <c r="B1" s="98" t="s">
        <v>30</v>
      </c>
      <c r="C1" s="98" t="s">
        <v>37</v>
      </c>
      <c r="D1" s="98" t="s">
        <v>73</v>
      </c>
      <c r="E1" s="98" t="s">
        <v>789</v>
      </c>
      <c r="F1" s="98" t="s">
        <v>5</v>
      </c>
      <c r="G1" s="98" t="s">
        <v>21</v>
      </c>
      <c r="H1" s="98" t="s">
        <v>790</v>
      </c>
      <c r="I1" s="98" t="s">
        <v>38</v>
      </c>
      <c r="J1" s="98" t="s">
        <v>59</v>
      </c>
      <c r="K1" s="98" t="s">
        <v>73</v>
      </c>
      <c r="N1" s="98" t="s">
        <v>791</v>
      </c>
      <c r="O1" s="98" t="s">
        <v>7</v>
      </c>
      <c r="P1" s="98" t="s">
        <v>23</v>
      </c>
      <c r="Q1" s="98" t="s">
        <v>33</v>
      </c>
      <c r="R1" s="98" t="s">
        <v>40</v>
      </c>
      <c r="S1" s="98" t="s">
        <v>792</v>
      </c>
      <c r="T1" s="100" t="s">
        <v>793</v>
      </c>
      <c r="U1" s="98" t="s">
        <v>98</v>
      </c>
      <c r="V1" s="98" t="s">
        <v>64</v>
      </c>
    </row>
    <row r="2" spans="1:22" ht="14.25" customHeight="1">
      <c r="A2" t="s">
        <v>3</v>
      </c>
      <c r="D2" t="s">
        <v>65</v>
      </c>
      <c r="F2" t="s">
        <v>6</v>
      </c>
      <c r="G2" t="s">
        <v>42</v>
      </c>
      <c r="H2" t="s">
        <v>51</v>
      </c>
      <c r="I2" t="s">
        <v>39</v>
      </c>
      <c r="K2" t="s">
        <v>65</v>
      </c>
      <c r="N2" t="s">
        <v>794</v>
      </c>
      <c r="O2" t="s">
        <v>795</v>
      </c>
      <c r="P2" t="s">
        <v>24</v>
      </c>
      <c r="Q2" t="s">
        <v>796</v>
      </c>
      <c r="R2" t="s">
        <v>65</v>
      </c>
      <c r="S2" t="s">
        <v>135</v>
      </c>
      <c r="T2" t="s">
        <v>797</v>
      </c>
      <c r="U2" s="103" t="s">
        <v>798</v>
      </c>
      <c r="V2" t="s">
        <v>65</v>
      </c>
    </row>
    <row r="3" spans="1:22" ht="14.25" customHeight="1">
      <c r="A3" t="s">
        <v>799</v>
      </c>
      <c r="B3">
        <v>2025</v>
      </c>
      <c r="C3" t="s">
        <v>800</v>
      </c>
      <c r="D3" t="s">
        <v>41</v>
      </c>
      <c r="E3" t="s">
        <v>68</v>
      </c>
      <c r="F3" t="s">
        <v>25</v>
      </c>
      <c r="G3" t="s">
        <v>22</v>
      </c>
      <c r="H3" t="s">
        <v>52</v>
      </c>
      <c r="I3" t="s">
        <v>801</v>
      </c>
      <c r="J3" t="s">
        <v>802</v>
      </c>
      <c r="K3" t="s">
        <v>41</v>
      </c>
      <c r="N3" t="s">
        <v>803</v>
      </c>
      <c r="O3" t="s">
        <v>8</v>
      </c>
      <c r="Q3" t="s">
        <v>34</v>
      </c>
      <c r="R3" t="s">
        <v>41</v>
      </c>
      <c r="S3" t="s">
        <v>804</v>
      </c>
      <c r="T3" t="s">
        <v>805</v>
      </c>
      <c r="U3" s="103" t="s">
        <v>806</v>
      </c>
      <c r="V3" t="s">
        <v>41</v>
      </c>
    </row>
    <row r="4" spans="1:22" ht="14.25" customHeight="1">
      <c r="B4">
        <v>2026</v>
      </c>
      <c r="C4" t="s">
        <v>807</v>
      </c>
      <c r="E4" t="s">
        <v>808</v>
      </c>
      <c r="G4" t="s">
        <v>809</v>
      </c>
      <c r="H4" t="s">
        <v>810</v>
      </c>
      <c r="I4" t="s">
        <v>811</v>
      </c>
      <c r="J4" t="s">
        <v>812</v>
      </c>
      <c r="N4" t="s">
        <v>813</v>
      </c>
      <c r="O4" t="s">
        <v>814</v>
      </c>
      <c r="S4" t="s">
        <v>815</v>
      </c>
      <c r="T4" t="s">
        <v>816</v>
      </c>
      <c r="U4" t="s">
        <v>817</v>
      </c>
    </row>
    <row r="5" spans="1:22" ht="14.25" customHeight="1">
      <c r="B5">
        <v>2027</v>
      </c>
      <c r="C5" t="s">
        <v>818</v>
      </c>
      <c r="E5" t="s">
        <v>819</v>
      </c>
      <c r="G5" t="s">
        <v>820</v>
      </c>
      <c r="H5" t="s">
        <v>32</v>
      </c>
      <c r="I5" s="99" t="s">
        <v>258</v>
      </c>
      <c r="N5" t="s">
        <v>72</v>
      </c>
      <c r="O5" t="s">
        <v>821</v>
      </c>
      <c r="S5" t="s">
        <v>822</v>
      </c>
      <c r="T5" t="s">
        <v>823</v>
      </c>
      <c r="U5" t="s">
        <v>824</v>
      </c>
    </row>
    <row r="6" spans="1:22" ht="14.25" customHeight="1">
      <c r="C6" t="s">
        <v>825</v>
      </c>
      <c r="E6" t="s">
        <v>826</v>
      </c>
      <c r="G6" t="s">
        <v>827</v>
      </c>
      <c r="H6" t="s">
        <v>828</v>
      </c>
      <c r="N6" t="s">
        <v>829</v>
      </c>
      <c r="O6" t="s">
        <v>830</v>
      </c>
      <c r="S6" t="s">
        <v>831</v>
      </c>
      <c r="T6" s="101" t="s">
        <v>832</v>
      </c>
      <c r="U6" t="s">
        <v>136</v>
      </c>
    </row>
    <row r="7" spans="1:22" ht="14.25" customHeight="1">
      <c r="C7" t="s">
        <v>833</v>
      </c>
      <c r="G7" t="s">
        <v>834</v>
      </c>
      <c r="H7" t="s">
        <v>56</v>
      </c>
      <c r="N7" t="s">
        <v>835</v>
      </c>
      <c r="S7" t="s">
        <v>836</v>
      </c>
      <c r="T7" t="s">
        <v>837</v>
      </c>
    </row>
    <row r="8" spans="1:22" ht="14.25" customHeight="1">
      <c r="G8" t="s">
        <v>838</v>
      </c>
      <c r="H8" t="s">
        <v>839</v>
      </c>
      <c r="N8" t="s">
        <v>840</v>
      </c>
      <c r="S8" t="s">
        <v>841</v>
      </c>
      <c r="T8" t="s">
        <v>842</v>
      </c>
    </row>
    <row r="9" spans="1:22" ht="14.25" customHeight="1">
      <c r="H9" t="s">
        <v>843</v>
      </c>
      <c r="N9" t="s">
        <v>844</v>
      </c>
      <c r="S9" t="s">
        <v>845</v>
      </c>
      <c r="T9" t="s">
        <v>846</v>
      </c>
    </row>
    <row r="10" spans="1:22" ht="14.25" customHeight="1">
      <c r="S10" t="s">
        <v>847</v>
      </c>
      <c r="T10" t="s">
        <v>848</v>
      </c>
    </row>
    <row r="11" spans="1:22" ht="14.25" customHeight="1">
      <c r="S11" t="s">
        <v>849</v>
      </c>
      <c r="T11" t="s">
        <v>850</v>
      </c>
    </row>
    <row r="12" spans="1:22" ht="14.25" customHeight="1">
      <c r="S12" t="s">
        <v>851</v>
      </c>
      <c r="T12" t="s">
        <v>852</v>
      </c>
    </row>
    <row r="13" spans="1:22" ht="14.25" customHeight="1">
      <c r="S13" t="s">
        <v>853</v>
      </c>
      <c r="T13" s="102" t="s">
        <v>854</v>
      </c>
    </row>
    <row r="14" spans="1:22" ht="14.25" customHeight="1">
      <c r="S14" t="s">
        <v>855</v>
      </c>
      <c r="T14" s="102" t="s">
        <v>856</v>
      </c>
    </row>
    <row r="15" spans="1:22" ht="14.25" customHeight="1"/>
    <row r="16" spans="1:22" ht="14.25" customHeight="1"/>
    <row r="17" ht="14.25" customHeight="1"/>
  </sheetData>
  <autoFilter ref="B1:U14" xr:uid="{00000000-0009-0000-0000-000003000000}"/>
  <phoneticPr fontId="37" type="noConversion"/>
  <pageMargins left="0.7" right="0.7" top="0.75" bottom="0.75" header="0.511811023622047" footer="0.511811023622047"/>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R110"/>
  <sheetViews>
    <sheetView showGridLines="0" topLeftCell="B1" zoomScale="103" zoomScaleNormal="103" workbookViewId="0">
      <selection activeCell="H4" sqref="H4:H7"/>
    </sheetView>
  </sheetViews>
  <sheetFormatPr defaultColWidth="7.42578125" defaultRowHeight="15"/>
  <cols>
    <col min="1" max="1" width="33.7109375" style="59"/>
    <col min="2" max="2" width="19.5703125" style="59"/>
    <col min="3" max="3" width="14.42578125" style="59"/>
    <col min="4" max="4" width="33.7109375" style="59"/>
    <col min="5" max="5" width="13" style="59"/>
    <col min="6" max="6" width="33.7109375" style="59"/>
    <col min="7" max="7" width="13.28515625" style="59"/>
    <col min="8" max="8" width="8.42578125" style="59"/>
    <col min="9" max="9" width="10" style="59"/>
    <col min="10" max="10" width="10.140625" style="59"/>
    <col min="11" max="11" width="5.28515625" style="59"/>
    <col min="12" max="12" width="9.5703125" style="59"/>
    <col min="13" max="13" width="12.5703125" style="59"/>
    <col min="14" max="14" width="9.7109375" style="59"/>
    <col min="15" max="15" width="13.28515625" style="59"/>
    <col min="16" max="16" width="8.140625" style="59"/>
    <col min="17" max="17" width="11.42578125" style="59"/>
    <col min="18" max="18" width="9" style="59"/>
    <col min="19" max="16384" width="7.42578125" style="59"/>
  </cols>
  <sheetData>
    <row r="1" spans="1:18" ht="20.100000000000001" customHeight="1">
      <c r="A1" s="60" t="s">
        <v>857</v>
      </c>
      <c r="B1" s="61" t="s">
        <v>858</v>
      </c>
      <c r="C1" s="60" t="s">
        <v>859</v>
      </c>
      <c r="D1" s="61" t="s">
        <v>860</v>
      </c>
      <c r="E1" s="60" t="s">
        <v>861</v>
      </c>
      <c r="F1" s="61" t="s">
        <v>862</v>
      </c>
      <c r="G1" s="60" t="s">
        <v>863</v>
      </c>
      <c r="H1" s="78">
        <v>46082</v>
      </c>
    </row>
    <row r="2" spans="1:18" ht="20.100000000000001" customHeight="1">
      <c r="A2" s="60" t="s">
        <v>864</v>
      </c>
      <c r="B2" s="218" t="s">
        <v>865</v>
      </c>
      <c r="C2" s="218"/>
      <c r="D2" s="218"/>
      <c r="E2" s="60" t="s">
        <v>866</v>
      </c>
      <c r="F2" s="61" t="s">
        <v>867</v>
      </c>
      <c r="G2" s="60"/>
      <c r="H2" s="62"/>
    </row>
    <row r="3" spans="1:18" ht="20.100000000000001" customHeight="1">
      <c r="A3" s="60" t="s">
        <v>868</v>
      </c>
      <c r="B3" s="62"/>
      <c r="C3" s="60" t="s">
        <v>69</v>
      </c>
      <c r="D3" s="61" t="s">
        <v>869</v>
      </c>
      <c r="E3" s="60" t="s">
        <v>870</v>
      </c>
      <c r="F3" s="61" t="s">
        <v>871</v>
      </c>
      <c r="G3" s="60" t="s">
        <v>872</v>
      </c>
      <c r="H3" s="62"/>
    </row>
    <row r="4" spans="1:18" ht="20.100000000000001" customHeight="1">
      <c r="A4" s="63" t="s">
        <v>873</v>
      </c>
      <c r="B4" s="227" t="s">
        <v>18</v>
      </c>
      <c r="C4" s="63" t="s">
        <v>62</v>
      </c>
      <c r="D4" s="64" t="s">
        <v>63</v>
      </c>
      <c r="E4" s="63" t="s">
        <v>874</v>
      </c>
      <c r="F4" s="64" t="s">
        <v>22</v>
      </c>
      <c r="G4" s="63" t="s">
        <v>875</v>
      </c>
      <c r="H4" s="79">
        <v>46169</v>
      </c>
    </row>
    <row r="5" spans="1:18" ht="20.100000000000001" customHeight="1">
      <c r="A5" s="60"/>
      <c r="B5" s="227"/>
      <c r="C5" s="60" t="s">
        <v>876</v>
      </c>
      <c r="D5" s="61" t="s">
        <v>39</v>
      </c>
      <c r="E5" s="60" t="s">
        <v>877</v>
      </c>
      <c r="F5" s="80">
        <v>0.16</v>
      </c>
      <c r="G5" s="60" t="s">
        <v>878</v>
      </c>
      <c r="H5" s="78">
        <v>46169</v>
      </c>
    </row>
    <row r="6" spans="1:18" ht="20.100000000000001" customHeight="1">
      <c r="A6" s="63" t="s">
        <v>879</v>
      </c>
      <c r="B6" s="227" t="s">
        <v>420</v>
      </c>
      <c r="C6" s="63" t="s">
        <v>880</v>
      </c>
      <c r="D6" s="227" t="s">
        <v>881</v>
      </c>
      <c r="E6" s="63" t="s">
        <v>882</v>
      </c>
      <c r="F6" s="227" t="s">
        <v>883</v>
      </c>
      <c r="G6" s="63" t="s">
        <v>884</v>
      </c>
      <c r="H6" s="79">
        <v>46169</v>
      </c>
    </row>
    <row r="7" spans="1:18" ht="20.100000000000001" customHeight="1">
      <c r="A7" s="62"/>
      <c r="B7" s="227"/>
      <c r="C7" s="62"/>
      <c r="D7" s="227"/>
      <c r="E7" s="60"/>
      <c r="F7" s="227"/>
      <c r="G7" s="60" t="s">
        <v>885</v>
      </c>
      <c r="H7" s="78">
        <v>46212</v>
      </c>
    </row>
    <row r="8" spans="1:18" ht="20.100000000000001" customHeight="1">
      <c r="A8" s="60" t="s">
        <v>886</v>
      </c>
      <c r="B8" s="61" t="s">
        <v>49</v>
      </c>
      <c r="C8" s="60" t="s">
        <v>887</v>
      </c>
      <c r="D8" s="61" t="s">
        <v>888</v>
      </c>
      <c r="E8" s="60" t="s">
        <v>889</v>
      </c>
      <c r="F8" s="61" t="s">
        <v>890</v>
      </c>
      <c r="G8" s="60" t="s">
        <v>891</v>
      </c>
      <c r="H8" s="78">
        <v>46218</v>
      </c>
    </row>
    <row r="9" spans="1:18" ht="20.100000000000001" customHeight="1">
      <c r="A9" s="60" t="s">
        <v>892</v>
      </c>
      <c r="B9" s="65" t="s">
        <v>893</v>
      </c>
      <c r="C9" s="60" t="s">
        <v>894</v>
      </c>
      <c r="D9" s="65" t="s">
        <v>862</v>
      </c>
      <c r="E9" s="81" t="s">
        <v>895</v>
      </c>
      <c r="F9" s="65" t="s">
        <v>896</v>
      </c>
      <c r="G9" s="81" t="s">
        <v>897</v>
      </c>
      <c r="H9" s="65" t="s">
        <v>41</v>
      </c>
    </row>
    <row r="10" spans="1:18" ht="16.899999999999999" customHeight="1">
      <c r="A10" s="66" t="s">
        <v>898</v>
      </c>
      <c r="B10" s="67" t="s">
        <v>899</v>
      </c>
      <c r="C10" s="219" t="s">
        <v>900</v>
      </c>
      <c r="D10" s="219"/>
      <c r="E10" s="219" t="s">
        <v>901</v>
      </c>
      <c r="F10" s="219"/>
      <c r="G10" s="219" t="s">
        <v>902</v>
      </c>
      <c r="H10" s="219"/>
      <c r="I10" s="67" t="s">
        <v>903</v>
      </c>
      <c r="J10" s="67" t="s">
        <v>904</v>
      </c>
      <c r="K10" s="67" t="s">
        <v>792</v>
      </c>
      <c r="L10" s="67" t="s">
        <v>905</v>
      </c>
      <c r="M10" s="67" t="s">
        <v>906</v>
      </c>
      <c r="N10" s="67" t="s">
        <v>907</v>
      </c>
      <c r="O10" s="67" t="s">
        <v>908</v>
      </c>
      <c r="P10" s="67" t="s">
        <v>909</v>
      </c>
      <c r="Q10" s="67" t="s">
        <v>910</v>
      </c>
      <c r="R10" s="91" t="s">
        <v>911</v>
      </c>
    </row>
    <row r="11" spans="1:18" ht="15" customHeight="1">
      <c r="A11" s="226">
        <v>1</v>
      </c>
      <c r="B11" s="228" t="s">
        <v>912</v>
      </c>
      <c r="C11" s="68" t="s">
        <v>913</v>
      </c>
      <c r="D11" s="69" t="s">
        <v>914</v>
      </c>
      <c r="E11" s="68" t="s">
        <v>915</v>
      </c>
      <c r="F11" s="82" t="s">
        <v>916</v>
      </c>
      <c r="G11" s="83" t="s">
        <v>917</v>
      </c>
      <c r="H11" s="84">
        <v>46169</v>
      </c>
      <c r="I11" s="229">
        <v>220</v>
      </c>
      <c r="J11" s="229">
        <v>220</v>
      </c>
      <c r="K11" s="230" t="s">
        <v>135</v>
      </c>
      <c r="L11" s="229">
        <v>382.8</v>
      </c>
      <c r="M11" s="231">
        <v>84216</v>
      </c>
      <c r="N11" s="229">
        <v>150</v>
      </c>
      <c r="O11" s="231">
        <v>33000</v>
      </c>
      <c r="P11" s="229">
        <v>1</v>
      </c>
      <c r="Q11" s="229">
        <v>1</v>
      </c>
      <c r="R11" s="232" t="s">
        <v>845</v>
      </c>
    </row>
    <row r="12" spans="1:18" ht="15" customHeight="1">
      <c r="A12" s="226"/>
      <c r="B12" s="228"/>
      <c r="C12" s="70" t="s">
        <v>918</v>
      </c>
      <c r="D12" s="71" t="s">
        <v>919</v>
      </c>
      <c r="E12" s="70" t="s">
        <v>920</v>
      </c>
      <c r="F12" s="85" t="s">
        <v>921</v>
      </c>
      <c r="G12" s="72" t="s">
        <v>885</v>
      </c>
      <c r="H12" s="86">
        <v>46212</v>
      </c>
      <c r="I12" s="229"/>
      <c r="J12" s="229"/>
      <c r="K12" s="230"/>
      <c r="L12" s="229"/>
      <c r="M12" s="231"/>
      <c r="N12" s="229"/>
      <c r="O12" s="231"/>
      <c r="P12" s="229"/>
      <c r="Q12" s="229"/>
      <c r="R12" s="232"/>
    </row>
    <row r="13" spans="1:18" ht="15" customHeight="1">
      <c r="A13" s="226"/>
      <c r="B13" s="228"/>
      <c r="C13" s="72" t="s">
        <v>922</v>
      </c>
      <c r="D13" s="73" t="s">
        <v>919</v>
      </c>
      <c r="E13" s="72" t="s">
        <v>923</v>
      </c>
      <c r="F13" s="87" t="s">
        <v>924</v>
      </c>
      <c r="G13" s="72" t="s">
        <v>925</v>
      </c>
      <c r="H13" s="86">
        <v>46218</v>
      </c>
      <c r="I13" s="229"/>
      <c r="J13" s="229"/>
      <c r="K13" s="230"/>
      <c r="L13" s="229"/>
      <c r="M13" s="231"/>
      <c r="N13" s="229"/>
      <c r="O13" s="231"/>
      <c r="P13" s="229"/>
      <c r="Q13" s="229"/>
      <c r="R13" s="232"/>
    </row>
    <row r="14" spans="1:18" ht="15" customHeight="1">
      <c r="A14" s="226"/>
      <c r="B14" s="228"/>
      <c r="C14" s="72" t="s">
        <v>926</v>
      </c>
      <c r="D14" s="74" t="s">
        <v>927</v>
      </c>
      <c r="E14" s="72" t="s">
        <v>928</v>
      </c>
      <c r="F14" s="88"/>
      <c r="G14" s="220"/>
      <c r="H14" s="221"/>
      <c r="I14" s="229"/>
      <c r="J14" s="229"/>
      <c r="K14" s="230"/>
      <c r="L14" s="229"/>
      <c r="M14" s="231"/>
      <c r="N14" s="229"/>
      <c r="O14" s="231"/>
      <c r="P14" s="229"/>
      <c r="Q14" s="229"/>
      <c r="R14" s="232"/>
    </row>
    <row r="15" spans="1:18" ht="15" customHeight="1">
      <c r="A15" s="226"/>
      <c r="B15" s="228"/>
      <c r="C15" s="72" t="s">
        <v>929</v>
      </c>
      <c r="D15" s="73" t="s">
        <v>919</v>
      </c>
      <c r="E15" s="70" t="s">
        <v>930</v>
      </c>
      <c r="F15" s="89" t="s">
        <v>931</v>
      </c>
      <c r="G15" s="220"/>
      <c r="H15" s="221"/>
      <c r="I15" s="229"/>
      <c r="J15" s="229"/>
      <c r="K15" s="230"/>
      <c r="L15" s="229"/>
      <c r="M15" s="231"/>
      <c r="N15" s="229"/>
      <c r="O15" s="231"/>
      <c r="P15" s="229"/>
      <c r="Q15" s="229"/>
      <c r="R15" s="232"/>
    </row>
    <row r="16" spans="1:18" ht="15" customHeight="1">
      <c r="A16" s="226"/>
      <c r="B16" s="228"/>
      <c r="C16" s="72" t="s">
        <v>932</v>
      </c>
      <c r="D16" s="73" t="s">
        <v>919</v>
      </c>
      <c r="E16" s="70" t="s">
        <v>933</v>
      </c>
      <c r="F16" s="89" t="s">
        <v>131</v>
      </c>
      <c r="G16" s="220"/>
      <c r="H16" s="221"/>
      <c r="I16" s="229"/>
      <c r="J16" s="229"/>
      <c r="K16" s="230"/>
      <c r="L16" s="229"/>
      <c r="M16" s="231"/>
      <c r="N16" s="229"/>
      <c r="O16" s="231"/>
      <c r="P16" s="229"/>
      <c r="Q16" s="229"/>
      <c r="R16" s="232"/>
    </row>
    <row r="17" spans="1:18" ht="15" customHeight="1">
      <c r="A17" s="226"/>
      <c r="B17" s="228"/>
      <c r="C17" s="72" t="s">
        <v>934</v>
      </c>
      <c r="D17" s="74" t="s">
        <v>935</v>
      </c>
      <c r="E17" s="70" t="s">
        <v>936</v>
      </c>
      <c r="F17" s="90"/>
      <c r="G17" s="220"/>
      <c r="H17" s="221"/>
      <c r="I17" s="229"/>
      <c r="J17" s="229"/>
      <c r="K17" s="230"/>
      <c r="L17" s="229"/>
      <c r="M17" s="231"/>
      <c r="N17" s="229"/>
      <c r="O17" s="231"/>
      <c r="P17" s="229"/>
      <c r="Q17" s="229"/>
      <c r="R17" s="232"/>
    </row>
    <row r="18" spans="1:18" ht="15" customHeight="1">
      <c r="A18" s="226"/>
      <c r="B18" s="228"/>
      <c r="C18" s="72" t="s">
        <v>937</v>
      </c>
      <c r="D18" s="73" t="s">
        <v>919</v>
      </c>
      <c r="E18" s="220"/>
      <c r="F18" s="221"/>
      <c r="G18" s="220"/>
      <c r="H18" s="221"/>
      <c r="I18" s="229"/>
      <c r="J18" s="229"/>
      <c r="K18" s="230"/>
      <c r="L18" s="229"/>
      <c r="M18" s="231"/>
      <c r="N18" s="229"/>
      <c r="O18" s="231"/>
      <c r="P18" s="229"/>
      <c r="Q18" s="229"/>
      <c r="R18" s="232"/>
    </row>
    <row r="19" spans="1:18" ht="15" customHeight="1">
      <c r="A19" s="226"/>
      <c r="B19" s="228"/>
      <c r="C19" s="75" t="s">
        <v>938</v>
      </c>
      <c r="D19" s="74" t="s">
        <v>939</v>
      </c>
      <c r="E19" s="220"/>
      <c r="F19" s="221"/>
      <c r="G19" s="220"/>
      <c r="H19" s="221"/>
      <c r="I19" s="229"/>
      <c r="J19" s="229"/>
      <c r="K19" s="230"/>
      <c r="L19" s="229"/>
      <c r="M19" s="231"/>
      <c r="N19" s="229"/>
      <c r="O19" s="231"/>
      <c r="P19" s="229"/>
      <c r="Q19" s="229"/>
      <c r="R19" s="232"/>
    </row>
    <row r="20" spans="1:18" ht="15" customHeight="1">
      <c r="A20" s="226"/>
      <c r="B20" s="228"/>
      <c r="C20" s="72" t="s">
        <v>940</v>
      </c>
      <c r="D20" s="74" t="s">
        <v>941</v>
      </c>
      <c r="E20" s="220"/>
      <c r="F20" s="221"/>
      <c r="G20" s="220"/>
      <c r="H20" s="221"/>
      <c r="I20" s="229"/>
      <c r="J20" s="229"/>
      <c r="K20" s="230"/>
      <c r="L20" s="229"/>
      <c r="M20" s="231"/>
      <c r="N20" s="229"/>
      <c r="O20" s="231"/>
      <c r="P20" s="229"/>
      <c r="Q20" s="229"/>
      <c r="R20" s="232"/>
    </row>
    <row r="21" spans="1:18" ht="15" customHeight="1">
      <c r="A21" s="226"/>
      <c r="B21" s="228"/>
      <c r="C21" s="72" t="s">
        <v>942</v>
      </c>
      <c r="D21" s="74" t="s">
        <v>36</v>
      </c>
      <c r="E21" s="220"/>
      <c r="F21" s="221"/>
      <c r="G21" s="220"/>
      <c r="H21" s="221"/>
      <c r="I21" s="229"/>
      <c r="J21" s="229"/>
      <c r="K21" s="230"/>
      <c r="L21" s="229"/>
      <c r="M21" s="231"/>
      <c r="N21" s="229"/>
      <c r="O21" s="231"/>
      <c r="P21" s="229"/>
      <c r="Q21" s="229"/>
      <c r="R21" s="232"/>
    </row>
    <row r="22" spans="1:18" ht="15" customHeight="1">
      <c r="A22" s="226"/>
      <c r="B22" s="228"/>
      <c r="C22" s="76" t="s">
        <v>943</v>
      </c>
      <c r="D22" s="77" t="s">
        <v>944</v>
      </c>
      <c r="E22" s="222"/>
      <c r="F22" s="223"/>
      <c r="G22" s="222"/>
      <c r="H22" s="223"/>
      <c r="I22" s="229"/>
      <c r="J22" s="229"/>
      <c r="K22" s="230"/>
      <c r="L22" s="229"/>
      <c r="M22" s="231"/>
      <c r="N22" s="229"/>
      <c r="O22" s="231"/>
      <c r="P22" s="229"/>
      <c r="Q22" s="229"/>
      <c r="R22" s="232"/>
    </row>
    <row r="23" spans="1:18" ht="15" customHeight="1">
      <c r="A23" s="226">
        <v>2</v>
      </c>
      <c r="B23" s="228" t="s">
        <v>912</v>
      </c>
      <c r="C23" s="68" t="s">
        <v>913</v>
      </c>
      <c r="D23" s="69" t="s">
        <v>945</v>
      </c>
      <c r="E23" s="68" t="s">
        <v>915</v>
      </c>
      <c r="F23" s="82" t="s">
        <v>946</v>
      </c>
      <c r="G23" s="83" t="s">
        <v>917</v>
      </c>
      <c r="H23" s="84">
        <v>46169</v>
      </c>
      <c r="I23" s="229">
        <v>450</v>
      </c>
      <c r="J23" s="229">
        <v>450</v>
      </c>
      <c r="K23" s="230" t="s">
        <v>135</v>
      </c>
      <c r="L23" s="229">
        <v>439.6</v>
      </c>
      <c r="M23" s="231">
        <v>197820</v>
      </c>
      <c r="N23" s="229">
        <v>175</v>
      </c>
      <c r="O23" s="231">
        <v>78750</v>
      </c>
      <c r="P23" s="229">
        <v>1</v>
      </c>
      <c r="Q23" s="229">
        <v>1</v>
      </c>
      <c r="R23" s="232" t="s">
        <v>845</v>
      </c>
    </row>
    <row r="24" spans="1:18" ht="15" customHeight="1">
      <c r="A24" s="226"/>
      <c r="B24" s="228"/>
      <c r="C24" s="70" t="s">
        <v>918</v>
      </c>
      <c r="D24" s="71" t="s">
        <v>919</v>
      </c>
      <c r="E24" s="70" t="s">
        <v>920</v>
      </c>
      <c r="F24" s="85" t="s">
        <v>921</v>
      </c>
      <c r="G24" s="72" t="s">
        <v>885</v>
      </c>
      <c r="H24" s="86">
        <v>46212</v>
      </c>
      <c r="I24" s="229"/>
      <c r="J24" s="229"/>
      <c r="K24" s="230"/>
      <c r="L24" s="229"/>
      <c r="M24" s="231"/>
      <c r="N24" s="229"/>
      <c r="O24" s="231"/>
      <c r="P24" s="229"/>
      <c r="Q24" s="229"/>
      <c r="R24" s="232"/>
    </row>
    <row r="25" spans="1:18" ht="15" customHeight="1">
      <c r="A25" s="226"/>
      <c r="B25" s="228"/>
      <c r="C25" s="72" t="s">
        <v>922</v>
      </c>
      <c r="D25" s="73" t="s">
        <v>919</v>
      </c>
      <c r="E25" s="72" t="s">
        <v>923</v>
      </c>
      <c r="F25" s="87" t="s">
        <v>947</v>
      </c>
      <c r="G25" s="72" t="s">
        <v>925</v>
      </c>
      <c r="H25" s="86">
        <v>46218</v>
      </c>
      <c r="I25" s="229"/>
      <c r="J25" s="229"/>
      <c r="K25" s="230"/>
      <c r="L25" s="229"/>
      <c r="M25" s="231"/>
      <c r="N25" s="229"/>
      <c r="O25" s="231"/>
      <c r="P25" s="229"/>
      <c r="Q25" s="229"/>
      <c r="R25" s="232"/>
    </row>
    <row r="26" spans="1:18" ht="15" customHeight="1">
      <c r="A26" s="226"/>
      <c r="B26" s="228"/>
      <c r="C26" s="72" t="s">
        <v>926</v>
      </c>
      <c r="D26" s="74" t="s">
        <v>927</v>
      </c>
      <c r="E26" s="72" t="s">
        <v>928</v>
      </c>
      <c r="F26" s="88"/>
      <c r="G26" s="220"/>
      <c r="H26" s="221"/>
      <c r="I26" s="229"/>
      <c r="J26" s="229"/>
      <c r="K26" s="230"/>
      <c r="L26" s="229"/>
      <c r="M26" s="231"/>
      <c r="N26" s="229"/>
      <c r="O26" s="231"/>
      <c r="P26" s="229"/>
      <c r="Q26" s="229"/>
      <c r="R26" s="232"/>
    </row>
    <row r="27" spans="1:18" ht="15" customHeight="1">
      <c r="A27" s="226"/>
      <c r="B27" s="228"/>
      <c r="C27" s="72" t="s">
        <v>929</v>
      </c>
      <c r="D27" s="73" t="s">
        <v>919</v>
      </c>
      <c r="E27" s="70" t="s">
        <v>930</v>
      </c>
      <c r="F27" s="89" t="s">
        <v>931</v>
      </c>
      <c r="G27" s="220"/>
      <c r="H27" s="221"/>
      <c r="I27" s="229"/>
      <c r="J27" s="229"/>
      <c r="K27" s="230"/>
      <c r="L27" s="229"/>
      <c r="M27" s="231"/>
      <c r="N27" s="229"/>
      <c r="O27" s="231"/>
      <c r="P27" s="229"/>
      <c r="Q27" s="229"/>
      <c r="R27" s="232"/>
    </row>
    <row r="28" spans="1:18" ht="15" customHeight="1">
      <c r="A28" s="226"/>
      <c r="B28" s="228"/>
      <c r="C28" s="72" t="s">
        <v>932</v>
      </c>
      <c r="D28" s="73" t="s">
        <v>919</v>
      </c>
      <c r="E28" s="70" t="s">
        <v>933</v>
      </c>
      <c r="F28" s="89" t="s">
        <v>131</v>
      </c>
      <c r="G28" s="220"/>
      <c r="H28" s="221"/>
      <c r="I28" s="229"/>
      <c r="J28" s="229"/>
      <c r="K28" s="230"/>
      <c r="L28" s="229"/>
      <c r="M28" s="231"/>
      <c r="N28" s="229"/>
      <c r="O28" s="231"/>
      <c r="P28" s="229"/>
      <c r="Q28" s="229"/>
      <c r="R28" s="232"/>
    </row>
    <row r="29" spans="1:18" ht="15" customHeight="1">
      <c r="A29" s="226"/>
      <c r="B29" s="228"/>
      <c r="C29" s="72" t="s">
        <v>934</v>
      </c>
      <c r="D29" s="74" t="s">
        <v>948</v>
      </c>
      <c r="E29" s="70" t="s">
        <v>936</v>
      </c>
      <c r="F29" s="90"/>
      <c r="G29" s="220"/>
      <c r="H29" s="221"/>
      <c r="I29" s="229"/>
      <c r="J29" s="229"/>
      <c r="K29" s="230"/>
      <c r="L29" s="229"/>
      <c r="M29" s="231"/>
      <c r="N29" s="229"/>
      <c r="O29" s="231"/>
      <c r="P29" s="229"/>
      <c r="Q29" s="229"/>
      <c r="R29" s="232"/>
    </row>
    <row r="30" spans="1:18" ht="15" customHeight="1">
      <c r="A30" s="226"/>
      <c r="B30" s="228"/>
      <c r="C30" s="72" t="s">
        <v>937</v>
      </c>
      <c r="D30" s="73" t="s">
        <v>919</v>
      </c>
      <c r="E30" s="220"/>
      <c r="F30" s="221"/>
      <c r="G30" s="220"/>
      <c r="H30" s="221"/>
      <c r="I30" s="229"/>
      <c r="J30" s="229"/>
      <c r="K30" s="230"/>
      <c r="L30" s="229"/>
      <c r="M30" s="231"/>
      <c r="N30" s="229"/>
      <c r="O30" s="231"/>
      <c r="P30" s="229"/>
      <c r="Q30" s="229"/>
      <c r="R30" s="232"/>
    </row>
    <row r="31" spans="1:18" ht="15" customHeight="1">
      <c r="A31" s="226"/>
      <c r="B31" s="228"/>
      <c r="C31" s="75" t="s">
        <v>938</v>
      </c>
      <c r="D31" s="74" t="s">
        <v>939</v>
      </c>
      <c r="E31" s="220"/>
      <c r="F31" s="221"/>
      <c r="G31" s="220"/>
      <c r="H31" s="221"/>
      <c r="I31" s="229"/>
      <c r="J31" s="229"/>
      <c r="K31" s="230"/>
      <c r="L31" s="229"/>
      <c r="M31" s="231"/>
      <c r="N31" s="229"/>
      <c r="O31" s="231"/>
      <c r="P31" s="229"/>
      <c r="Q31" s="229"/>
      <c r="R31" s="232"/>
    </row>
    <row r="32" spans="1:18" ht="15" customHeight="1">
      <c r="A32" s="226"/>
      <c r="B32" s="228"/>
      <c r="C32" s="72" t="s">
        <v>940</v>
      </c>
      <c r="D32" s="74" t="s">
        <v>941</v>
      </c>
      <c r="E32" s="220"/>
      <c r="F32" s="221"/>
      <c r="G32" s="220"/>
      <c r="H32" s="221"/>
      <c r="I32" s="229"/>
      <c r="J32" s="229"/>
      <c r="K32" s="230"/>
      <c r="L32" s="229"/>
      <c r="M32" s="231"/>
      <c r="N32" s="229"/>
      <c r="O32" s="231"/>
      <c r="P32" s="229"/>
      <c r="Q32" s="229"/>
      <c r="R32" s="232"/>
    </row>
    <row r="33" spans="1:18" ht="15" customHeight="1">
      <c r="A33" s="226"/>
      <c r="B33" s="228"/>
      <c r="C33" s="72" t="s">
        <v>942</v>
      </c>
      <c r="D33" s="74" t="s">
        <v>36</v>
      </c>
      <c r="E33" s="220"/>
      <c r="F33" s="221"/>
      <c r="G33" s="220"/>
      <c r="H33" s="221"/>
      <c r="I33" s="229"/>
      <c r="J33" s="229"/>
      <c r="K33" s="230"/>
      <c r="L33" s="229"/>
      <c r="M33" s="231"/>
      <c r="N33" s="229"/>
      <c r="O33" s="231"/>
      <c r="P33" s="229"/>
      <c r="Q33" s="229"/>
      <c r="R33" s="232"/>
    </row>
    <row r="34" spans="1:18" ht="15" customHeight="1">
      <c r="A34" s="226"/>
      <c r="B34" s="228"/>
      <c r="C34" s="76" t="s">
        <v>943</v>
      </c>
      <c r="D34" s="77" t="s">
        <v>944</v>
      </c>
      <c r="E34" s="222"/>
      <c r="F34" s="223"/>
      <c r="G34" s="222"/>
      <c r="H34" s="223"/>
      <c r="I34" s="229"/>
      <c r="J34" s="229"/>
      <c r="K34" s="230"/>
      <c r="L34" s="229"/>
      <c r="M34" s="231"/>
      <c r="N34" s="229"/>
      <c r="O34" s="231"/>
      <c r="P34" s="229"/>
      <c r="Q34" s="229"/>
      <c r="R34" s="232"/>
    </row>
    <row r="35" spans="1:18" ht="15" customHeight="1">
      <c r="A35" s="226">
        <v>3</v>
      </c>
      <c r="B35" s="228" t="s">
        <v>912</v>
      </c>
      <c r="C35" s="68" t="s">
        <v>913</v>
      </c>
      <c r="D35" s="69" t="s">
        <v>949</v>
      </c>
      <c r="E35" s="68" t="s">
        <v>915</v>
      </c>
      <c r="F35" s="82" t="s">
        <v>946</v>
      </c>
      <c r="G35" s="83" t="s">
        <v>917</v>
      </c>
      <c r="H35" s="84">
        <v>46169</v>
      </c>
      <c r="I35" s="229">
        <v>770</v>
      </c>
      <c r="J35" s="229">
        <v>770</v>
      </c>
      <c r="K35" s="230" t="s">
        <v>135</v>
      </c>
      <c r="L35" s="229">
        <v>439.6</v>
      </c>
      <c r="M35" s="231">
        <v>338492</v>
      </c>
      <c r="N35" s="229">
        <v>206.9</v>
      </c>
      <c r="O35" s="231">
        <v>159313</v>
      </c>
      <c r="P35" s="229">
        <v>1</v>
      </c>
      <c r="Q35" s="229">
        <v>1</v>
      </c>
      <c r="R35" s="232" t="s">
        <v>845</v>
      </c>
    </row>
    <row r="36" spans="1:18" ht="15" customHeight="1">
      <c r="A36" s="226"/>
      <c r="B36" s="228"/>
      <c r="C36" s="70" t="s">
        <v>918</v>
      </c>
      <c r="D36" s="71" t="s">
        <v>919</v>
      </c>
      <c r="E36" s="70" t="s">
        <v>920</v>
      </c>
      <c r="F36" s="85" t="s">
        <v>921</v>
      </c>
      <c r="G36" s="72" t="s">
        <v>885</v>
      </c>
      <c r="H36" s="86">
        <v>46212</v>
      </c>
      <c r="I36" s="229"/>
      <c r="J36" s="229"/>
      <c r="K36" s="230"/>
      <c r="L36" s="229"/>
      <c r="M36" s="231"/>
      <c r="N36" s="229"/>
      <c r="O36" s="231"/>
      <c r="P36" s="229"/>
      <c r="Q36" s="229"/>
      <c r="R36" s="232"/>
    </row>
    <row r="37" spans="1:18" ht="15" customHeight="1">
      <c r="A37" s="226"/>
      <c r="B37" s="228"/>
      <c r="C37" s="72" t="s">
        <v>922</v>
      </c>
      <c r="D37" s="73" t="s">
        <v>919</v>
      </c>
      <c r="E37" s="72" t="s">
        <v>923</v>
      </c>
      <c r="F37" s="87" t="s">
        <v>950</v>
      </c>
      <c r="G37" s="72" t="s">
        <v>925</v>
      </c>
      <c r="H37" s="86">
        <v>46218</v>
      </c>
      <c r="I37" s="229"/>
      <c r="J37" s="229"/>
      <c r="K37" s="230"/>
      <c r="L37" s="229"/>
      <c r="M37" s="231"/>
      <c r="N37" s="229"/>
      <c r="O37" s="231"/>
      <c r="P37" s="229"/>
      <c r="Q37" s="229"/>
      <c r="R37" s="232"/>
    </row>
    <row r="38" spans="1:18" ht="15" customHeight="1">
      <c r="A38" s="226"/>
      <c r="B38" s="228"/>
      <c r="C38" s="72" t="s">
        <v>926</v>
      </c>
      <c r="D38" s="74" t="s">
        <v>927</v>
      </c>
      <c r="E38" s="72" t="s">
        <v>928</v>
      </c>
      <c r="F38" s="87" t="s">
        <v>947</v>
      </c>
      <c r="G38" s="220"/>
      <c r="H38" s="221"/>
      <c r="I38" s="229"/>
      <c r="J38" s="229"/>
      <c r="K38" s="230"/>
      <c r="L38" s="229"/>
      <c r="M38" s="231"/>
      <c r="N38" s="229"/>
      <c r="O38" s="231"/>
      <c r="P38" s="229"/>
      <c r="Q38" s="229"/>
      <c r="R38" s="232"/>
    </row>
    <row r="39" spans="1:18" ht="15" customHeight="1">
      <c r="A39" s="226"/>
      <c r="B39" s="228"/>
      <c r="C39" s="72" t="s">
        <v>929</v>
      </c>
      <c r="D39" s="73" t="s">
        <v>919</v>
      </c>
      <c r="E39" s="70" t="s">
        <v>930</v>
      </c>
      <c r="F39" s="89" t="s">
        <v>951</v>
      </c>
      <c r="G39" s="220"/>
      <c r="H39" s="221"/>
      <c r="I39" s="229"/>
      <c r="J39" s="229"/>
      <c r="K39" s="230"/>
      <c r="L39" s="229"/>
      <c r="M39" s="231"/>
      <c r="N39" s="229"/>
      <c r="O39" s="231"/>
      <c r="P39" s="229"/>
      <c r="Q39" s="229"/>
      <c r="R39" s="232"/>
    </row>
    <row r="40" spans="1:18" ht="15" customHeight="1">
      <c r="A40" s="226"/>
      <c r="B40" s="228"/>
      <c r="C40" s="72" t="s">
        <v>932</v>
      </c>
      <c r="D40" s="73" t="s">
        <v>919</v>
      </c>
      <c r="E40" s="70" t="s">
        <v>933</v>
      </c>
      <c r="F40" s="89" t="s">
        <v>131</v>
      </c>
      <c r="G40" s="220"/>
      <c r="H40" s="221"/>
      <c r="I40" s="229"/>
      <c r="J40" s="229"/>
      <c r="K40" s="230"/>
      <c r="L40" s="229"/>
      <c r="M40" s="231"/>
      <c r="N40" s="229"/>
      <c r="O40" s="231"/>
      <c r="P40" s="229"/>
      <c r="Q40" s="229"/>
      <c r="R40" s="232"/>
    </row>
    <row r="41" spans="1:18" ht="15" customHeight="1">
      <c r="A41" s="226"/>
      <c r="B41" s="228"/>
      <c r="C41" s="72" t="s">
        <v>934</v>
      </c>
      <c r="D41" s="74" t="s">
        <v>952</v>
      </c>
      <c r="E41" s="70" t="s">
        <v>936</v>
      </c>
      <c r="F41" s="90"/>
      <c r="G41" s="220"/>
      <c r="H41" s="221"/>
      <c r="I41" s="229"/>
      <c r="J41" s="229"/>
      <c r="K41" s="230"/>
      <c r="L41" s="229"/>
      <c r="M41" s="231"/>
      <c r="N41" s="229"/>
      <c r="O41" s="231"/>
      <c r="P41" s="229"/>
      <c r="Q41" s="229"/>
      <c r="R41" s="232"/>
    </row>
    <row r="42" spans="1:18" ht="15" customHeight="1">
      <c r="A42" s="226"/>
      <c r="B42" s="228"/>
      <c r="C42" s="72" t="s">
        <v>937</v>
      </c>
      <c r="D42" s="73" t="s">
        <v>919</v>
      </c>
      <c r="E42" s="220"/>
      <c r="F42" s="221"/>
      <c r="G42" s="220"/>
      <c r="H42" s="221"/>
      <c r="I42" s="229"/>
      <c r="J42" s="229"/>
      <c r="K42" s="230"/>
      <c r="L42" s="229"/>
      <c r="M42" s="231"/>
      <c r="N42" s="229"/>
      <c r="O42" s="231"/>
      <c r="P42" s="229"/>
      <c r="Q42" s="229"/>
      <c r="R42" s="232"/>
    </row>
    <row r="43" spans="1:18" ht="15" customHeight="1">
      <c r="A43" s="226"/>
      <c r="B43" s="228"/>
      <c r="C43" s="75" t="s">
        <v>938</v>
      </c>
      <c r="D43" s="74" t="s">
        <v>939</v>
      </c>
      <c r="E43" s="220"/>
      <c r="F43" s="221"/>
      <c r="G43" s="220"/>
      <c r="H43" s="221"/>
      <c r="I43" s="229"/>
      <c r="J43" s="229"/>
      <c r="K43" s="230"/>
      <c r="L43" s="229"/>
      <c r="M43" s="231"/>
      <c r="N43" s="229"/>
      <c r="O43" s="231"/>
      <c r="P43" s="229"/>
      <c r="Q43" s="229"/>
      <c r="R43" s="232"/>
    </row>
    <row r="44" spans="1:18" ht="15" customHeight="1">
      <c r="A44" s="226"/>
      <c r="B44" s="228"/>
      <c r="C44" s="72" t="s">
        <v>940</v>
      </c>
      <c r="D44" s="74" t="s">
        <v>941</v>
      </c>
      <c r="E44" s="220"/>
      <c r="F44" s="221"/>
      <c r="G44" s="220"/>
      <c r="H44" s="221"/>
      <c r="I44" s="229"/>
      <c r="J44" s="229"/>
      <c r="K44" s="230"/>
      <c r="L44" s="229"/>
      <c r="M44" s="231"/>
      <c r="N44" s="229"/>
      <c r="O44" s="231"/>
      <c r="P44" s="229"/>
      <c r="Q44" s="229"/>
      <c r="R44" s="232"/>
    </row>
    <row r="45" spans="1:18" ht="15" customHeight="1">
      <c r="A45" s="226"/>
      <c r="B45" s="228"/>
      <c r="C45" s="72" t="s">
        <v>942</v>
      </c>
      <c r="D45" s="74" t="s">
        <v>36</v>
      </c>
      <c r="E45" s="220"/>
      <c r="F45" s="221"/>
      <c r="G45" s="220"/>
      <c r="H45" s="221"/>
      <c r="I45" s="229"/>
      <c r="J45" s="229"/>
      <c r="K45" s="230"/>
      <c r="L45" s="229"/>
      <c r="M45" s="231"/>
      <c r="N45" s="229"/>
      <c r="O45" s="231"/>
      <c r="P45" s="229"/>
      <c r="Q45" s="229"/>
      <c r="R45" s="232"/>
    </row>
    <row r="46" spans="1:18" ht="15" customHeight="1">
      <c r="A46" s="226"/>
      <c r="B46" s="228"/>
      <c r="C46" s="76" t="s">
        <v>943</v>
      </c>
      <c r="D46" s="77" t="s">
        <v>944</v>
      </c>
      <c r="E46" s="222"/>
      <c r="F46" s="223"/>
      <c r="G46" s="222"/>
      <c r="H46" s="223"/>
      <c r="I46" s="229"/>
      <c r="J46" s="229"/>
      <c r="K46" s="230"/>
      <c r="L46" s="229"/>
      <c r="M46" s="231"/>
      <c r="N46" s="229"/>
      <c r="O46" s="231"/>
      <c r="P46" s="229"/>
      <c r="Q46" s="229"/>
      <c r="R46" s="232"/>
    </row>
    <row r="47" spans="1:18" ht="15" customHeight="1">
      <c r="A47" s="226">
        <v>4</v>
      </c>
      <c r="B47" s="228" t="s">
        <v>912</v>
      </c>
      <c r="C47" s="68" t="s">
        <v>913</v>
      </c>
      <c r="D47" s="69" t="s">
        <v>953</v>
      </c>
      <c r="E47" s="68" t="s">
        <v>915</v>
      </c>
      <c r="F47" s="82" t="s">
        <v>954</v>
      </c>
      <c r="G47" s="83" t="s">
        <v>917</v>
      </c>
      <c r="H47" s="84">
        <v>46169</v>
      </c>
      <c r="I47" s="229">
        <v>430</v>
      </c>
      <c r="J47" s="229">
        <v>430</v>
      </c>
      <c r="K47" s="230" t="s">
        <v>135</v>
      </c>
      <c r="L47" s="229">
        <v>382.8</v>
      </c>
      <c r="M47" s="231">
        <v>164604</v>
      </c>
      <c r="N47" s="229">
        <v>179.71</v>
      </c>
      <c r="O47" s="231">
        <v>77275.3</v>
      </c>
      <c r="P47" s="229">
        <v>1</v>
      </c>
      <c r="Q47" s="229">
        <v>1</v>
      </c>
      <c r="R47" s="232" t="s">
        <v>845</v>
      </c>
    </row>
    <row r="48" spans="1:18" ht="15" customHeight="1">
      <c r="A48" s="226"/>
      <c r="B48" s="228"/>
      <c r="C48" s="70" t="s">
        <v>918</v>
      </c>
      <c r="D48" s="71" t="s">
        <v>919</v>
      </c>
      <c r="E48" s="70" t="s">
        <v>920</v>
      </c>
      <c r="F48" s="85" t="s">
        <v>921</v>
      </c>
      <c r="G48" s="72" t="s">
        <v>885</v>
      </c>
      <c r="H48" s="86">
        <v>46212</v>
      </c>
      <c r="I48" s="229"/>
      <c r="J48" s="229"/>
      <c r="K48" s="230"/>
      <c r="L48" s="229"/>
      <c r="M48" s="231"/>
      <c r="N48" s="229"/>
      <c r="O48" s="231"/>
      <c r="P48" s="229"/>
      <c r="Q48" s="229"/>
      <c r="R48" s="232"/>
    </row>
    <row r="49" spans="1:18" ht="15" customHeight="1">
      <c r="A49" s="226"/>
      <c r="B49" s="228"/>
      <c r="C49" s="72" t="s">
        <v>922</v>
      </c>
      <c r="D49" s="73" t="s">
        <v>919</v>
      </c>
      <c r="E49" s="72" t="s">
        <v>923</v>
      </c>
      <c r="F49" s="87" t="s">
        <v>955</v>
      </c>
      <c r="G49" s="72" t="s">
        <v>925</v>
      </c>
      <c r="H49" s="86">
        <v>46218</v>
      </c>
      <c r="I49" s="229"/>
      <c r="J49" s="229"/>
      <c r="K49" s="230"/>
      <c r="L49" s="229"/>
      <c r="M49" s="231"/>
      <c r="N49" s="229"/>
      <c r="O49" s="231"/>
      <c r="P49" s="229"/>
      <c r="Q49" s="229"/>
      <c r="R49" s="232"/>
    </row>
    <row r="50" spans="1:18" ht="15" customHeight="1">
      <c r="A50" s="226"/>
      <c r="B50" s="228"/>
      <c r="C50" s="72" t="s">
        <v>926</v>
      </c>
      <c r="D50" s="74" t="s">
        <v>927</v>
      </c>
      <c r="E50" s="72" t="s">
        <v>928</v>
      </c>
      <c r="F50" s="87" t="s">
        <v>924</v>
      </c>
      <c r="G50" s="220"/>
      <c r="H50" s="221"/>
      <c r="I50" s="229"/>
      <c r="J50" s="229"/>
      <c r="K50" s="230"/>
      <c r="L50" s="229"/>
      <c r="M50" s="231"/>
      <c r="N50" s="229"/>
      <c r="O50" s="231"/>
      <c r="P50" s="229"/>
      <c r="Q50" s="229"/>
      <c r="R50" s="232"/>
    </row>
    <row r="51" spans="1:18" ht="15" customHeight="1">
      <c r="A51" s="226"/>
      <c r="B51" s="228"/>
      <c r="C51" s="72" t="s">
        <v>929</v>
      </c>
      <c r="D51" s="73" t="s">
        <v>919</v>
      </c>
      <c r="E51" s="70" t="s">
        <v>930</v>
      </c>
      <c r="F51" s="89" t="s">
        <v>951</v>
      </c>
      <c r="G51" s="220"/>
      <c r="H51" s="221"/>
      <c r="I51" s="229"/>
      <c r="J51" s="229"/>
      <c r="K51" s="230"/>
      <c r="L51" s="229"/>
      <c r="M51" s="231"/>
      <c r="N51" s="229"/>
      <c r="O51" s="231"/>
      <c r="P51" s="229"/>
      <c r="Q51" s="229"/>
      <c r="R51" s="232"/>
    </row>
    <row r="52" spans="1:18" ht="15" customHeight="1">
      <c r="A52" s="226"/>
      <c r="B52" s="228"/>
      <c r="C52" s="72" t="s">
        <v>932</v>
      </c>
      <c r="D52" s="73" t="s">
        <v>919</v>
      </c>
      <c r="E52" s="70" t="s">
        <v>933</v>
      </c>
      <c r="F52" s="89" t="s">
        <v>131</v>
      </c>
      <c r="G52" s="220"/>
      <c r="H52" s="221"/>
      <c r="I52" s="229"/>
      <c r="J52" s="229"/>
      <c r="K52" s="230"/>
      <c r="L52" s="229"/>
      <c r="M52" s="231"/>
      <c r="N52" s="229"/>
      <c r="O52" s="231"/>
      <c r="P52" s="229"/>
      <c r="Q52" s="229"/>
      <c r="R52" s="232"/>
    </row>
    <row r="53" spans="1:18" ht="15" customHeight="1">
      <c r="A53" s="226"/>
      <c r="B53" s="228"/>
      <c r="C53" s="72" t="s">
        <v>934</v>
      </c>
      <c r="D53" s="74" t="s">
        <v>956</v>
      </c>
      <c r="E53" s="70" t="s">
        <v>936</v>
      </c>
      <c r="F53" s="90"/>
      <c r="G53" s="220"/>
      <c r="H53" s="221"/>
      <c r="I53" s="229"/>
      <c r="J53" s="229"/>
      <c r="K53" s="230"/>
      <c r="L53" s="229"/>
      <c r="M53" s="231"/>
      <c r="N53" s="229"/>
      <c r="O53" s="231"/>
      <c r="P53" s="229"/>
      <c r="Q53" s="229"/>
      <c r="R53" s="232"/>
    </row>
    <row r="54" spans="1:18" ht="15" customHeight="1">
      <c r="A54" s="226"/>
      <c r="B54" s="228"/>
      <c r="C54" s="72" t="s">
        <v>937</v>
      </c>
      <c r="D54" s="73" t="s">
        <v>919</v>
      </c>
      <c r="E54" s="220"/>
      <c r="F54" s="221"/>
      <c r="G54" s="220"/>
      <c r="H54" s="221"/>
      <c r="I54" s="229"/>
      <c r="J54" s="229"/>
      <c r="K54" s="230"/>
      <c r="L54" s="229"/>
      <c r="M54" s="231"/>
      <c r="N54" s="229"/>
      <c r="O54" s="231"/>
      <c r="P54" s="229"/>
      <c r="Q54" s="229"/>
      <c r="R54" s="232"/>
    </row>
    <row r="55" spans="1:18" ht="15" customHeight="1">
      <c r="A55" s="226"/>
      <c r="B55" s="228"/>
      <c r="C55" s="75" t="s">
        <v>938</v>
      </c>
      <c r="D55" s="74" t="s">
        <v>939</v>
      </c>
      <c r="E55" s="220"/>
      <c r="F55" s="221"/>
      <c r="G55" s="220"/>
      <c r="H55" s="221"/>
      <c r="I55" s="229"/>
      <c r="J55" s="229"/>
      <c r="K55" s="230"/>
      <c r="L55" s="229"/>
      <c r="M55" s="231"/>
      <c r="N55" s="229"/>
      <c r="O55" s="231"/>
      <c r="P55" s="229"/>
      <c r="Q55" s="229"/>
      <c r="R55" s="232"/>
    </row>
    <row r="56" spans="1:18" ht="15" customHeight="1">
      <c r="A56" s="226"/>
      <c r="B56" s="228"/>
      <c r="C56" s="72" t="s">
        <v>940</v>
      </c>
      <c r="D56" s="74" t="s">
        <v>941</v>
      </c>
      <c r="E56" s="220"/>
      <c r="F56" s="221"/>
      <c r="G56" s="220"/>
      <c r="H56" s="221"/>
      <c r="I56" s="229"/>
      <c r="J56" s="229"/>
      <c r="K56" s="230"/>
      <c r="L56" s="229"/>
      <c r="M56" s="231"/>
      <c r="N56" s="229"/>
      <c r="O56" s="231"/>
      <c r="P56" s="229"/>
      <c r="Q56" s="229"/>
      <c r="R56" s="232"/>
    </row>
    <row r="57" spans="1:18" ht="15" customHeight="1">
      <c r="A57" s="226"/>
      <c r="B57" s="228"/>
      <c r="C57" s="72" t="s">
        <v>942</v>
      </c>
      <c r="D57" s="74" t="s">
        <v>36</v>
      </c>
      <c r="E57" s="220"/>
      <c r="F57" s="221"/>
      <c r="G57" s="220"/>
      <c r="H57" s="221"/>
      <c r="I57" s="229"/>
      <c r="J57" s="229"/>
      <c r="K57" s="230"/>
      <c r="L57" s="229"/>
      <c r="M57" s="231"/>
      <c r="N57" s="229"/>
      <c r="O57" s="231"/>
      <c r="P57" s="229"/>
      <c r="Q57" s="229"/>
      <c r="R57" s="232"/>
    </row>
    <row r="58" spans="1:18" ht="15" customHeight="1">
      <c r="A58" s="226"/>
      <c r="B58" s="228"/>
      <c r="C58" s="76" t="s">
        <v>943</v>
      </c>
      <c r="D58" s="77" t="s">
        <v>944</v>
      </c>
      <c r="E58" s="222"/>
      <c r="F58" s="223"/>
      <c r="G58" s="222"/>
      <c r="H58" s="223"/>
      <c r="I58" s="229"/>
      <c r="J58" s="229"/>
      <c r="K58" s="230"/>
      <c r="L58" s="229"/>
      <c r="M58" s="231"/>
      <c r="N58" s="229"/>
      <c r="O58" s="231"/>
      <c r="P58" s="229"/>
      <c r="Q58" s="229"/>
      <c r="R58" s="232"/>
    </row>
    <row r="59" spans="1:18" ht="15" customHeight="1">
      <c r="A59" s="226">
        <v>5</v>
      </c>
      <c r="B59" s="228" t="s">
        <v>912</v>
      </c>
      <c r="C59" s="68" t="s">
        <v>913</v>
      </c>
      <c r="D59" s="69" t="s">
        <v>957</v>
      </c>
      <c r="E59" s="68" t="s">
        <v>915</v>
      </c>
      <c r="F59" s="82" t="s">
        <v>954</v>
      </c>
      <c r="G59" s="83" t="s">
        <v>917</v>
      </c>
      <c r="H59" s="84">
        <v>46169</v>
      </c>
      <c r="I59" s="229">
        <v>260</v>
      </c>
      <c r="J59" s="229">
        <v>260</v>
      </c>
      <c r="K59" s="230" t="s">
        <v>135</v>
      </c>
      <c r="L59" s="229">
        <v>439.6</v>
      </c>
      <c r="M59" s="231">
        <v>114296</v>
      </c>
      <c r="N59" s="229">
        <v>206.9</v>
      </c>
      <c r="O59" s="231">
        <v>53794</v>
      </c>
      <c r="P59" s="229">
        <v>1</v>
      </c>
      <c r="Q59" s="229">
        <v>1</v>
      </c>
      <c r="R59" s="232" t="s">
        <v>845</v>
      </c>
    </row>
    <row r="60" spans="1:18" ht="15" customHeight="1">
      <c r="A60" s="226"/>
      <c r="B60" s="228"/>
      <c r="C60" s="70" t="s">
        <v>918</v>
      </c>
      <c r="D60" s="71" t="s">
        <v>919</v>
      </c>
      <c r="E60" s="70" t="s">
        <v>920</v>
      </c>
      <c r="F60" s="85" t="s">
        <v>921</v>
      </c>
      <c r="G60" s="72" t="s">
        <v>885</v>
      </c>
      <c r="H60" s="86">
        <v>46212</v>
      </c>
      <c r="I60" s="229"/>
      <c r="J60" s="229"/>
      <c r="K60" s="230"/>
      <c r="L60" s="229"/>
      <c r="M60" s="231"/>
      <c r="N60" s="229"/>
      <c r="O60" s="231"/>
      <c r="P60" s="229"/>
      <c r="Q60" s="229"/>
      <c r="R60" s="232"/>
    </row>
    <row r="61" spans="1:18" ht="15" customHeight="1">
      <c r="A61" s="226"/>
      <c r="B61" s="228"/>
      <c r="C61" s="72" t="s">
        <v>922</v>
      </c>
      <c r="D61" s="73" t="s">
        <v>919</v>
      </c>
      <c r="E61" s="72" t="s">
        <v>923</v>
      </c>
      <c r="F61" s="87" t="s">
        <v>958</v>
      </c>
      <c r="G61" s="72" t="s">
        <v>925</v>
      </c>
      <c r="H61" s="86">
        <v>46218</v>
      </c>
      <c r="I61" s="229"/>
      <c r="J61" s="229"/>
      <c r="K61" s="230"/>
      <c r="L61" s="229"/>
      <c r="M61" s="231"/>
      <c r="N61" s="229"/>
      <c r="O61" s="231"/>
      <c r="P61" s="229"/>
      <c r="Q61" s="229"/>
      <c r="R61" s="232"/>
    </row>
    <row r="62" spans="1:18" ht="15" customHeight="1">
      <c r="A62" s="226"/>
      <c r="B62" s="228"/>
      <c r="C62" s="72" t="s">
        <v>926</v>
      </c>
      <c r="D62" s="74" t="s">
        <v>927</v>
      </c>
      <c r="E62" s="72" t="s">
        <v>928</v>
      </c>
      <c r="F62" s="88"/>
      <c r="G62" s="220"/>
      <c r="H62" s="221"/>
      <c r="I62" s="229"/>
      <c r="J62" s="229"/>
      <c r="K62" s="230"/>
      <c r="L62" s="229"/>
      <c r="M62" s="231"/>
      <c r="N62" s="229"/>
      <c r="O62" s="231"/>
      <c r="P62" s="229"/>
      <c r="Q62" s="229"/>
      <c r="R62" s="232"/>
    </row>
    <row r="63" spans="1:18" ht="15" customHeight="1">
      <c r="A63" s="226"/>
      <c r="B63" s="228"/>
      <c r="C63" s="72" t="s">
        <v>929</v>
      </c>
      <c r="D63" s="73" t="s">
        <v>919</v>
      </c>
      <c r="E63" s="70" t="s">
        <v>930</v>
      </c>
      <c r="F63" s="89" t="s">
        <v>139</v>
      </c>
      <c r="G63" s="220"/>
      <c r="H63" s="221"/>
      <c r="I63" s="229"/>
      <c r="J63" s="229"/>
      <c r="K63" s="230"/>
      <c r="L63" s="229"/>
      <c r="M63" s="231"/>
      <c r="N63" s="229"/>
      <c r="O63" s="231"/>
      <c r="P63" s="229"/>
      <c r="Q63" s="229"/>
      <c r="R63" s="232"/>
    </row>
    <row r="64" spans="1:18" ht="15" customHeight="1">
      <c r="A64" s="226"/>
      <c r="B64" s="228"/>
      <c r="C64" s="72" t="s">
        <v>932</v>
      </c>
      <c r="D64" s="73" t="s">
        <v>919</v>
      </c>
      <c r="E64" s="70" t="s">
        <v>933</v>
      </c>
      <c r="F64" s="89" t="s">
        <v>131</v>
      </c>
      <c r="G64" s="220"/>
      <c r="H64" s="221"/>
      <c r="I64" s="229"/>
      <c r="J64" s="229"/>
      <c r="K64" s="230"/>
      <c r="L64" s="229"/>
      <c r="M64" s="231"/>
      <c r="N64" s="229"/>
      <c r="O64" s="231"/>
      <c r="P64" s="229"/>
      <c r="Q64" s="229"/>
      <c r="R64" s="232"/>
    </row>
    <row r="65" spans="1:18" ht="15" customHeight="1">
      <c r="A65" s="226"/>
      <c r="B65" s="228"/>
      <c r="C65" s="72" t="s">
        <v>934</v>
      </c>
      <c r="D65" s="74" t="s">
        <v>959</v>
      </c>
      <c r="E65" s="70" t="s">
        <v>936</v>
      </c>
      <c r="F65" s="90"/>
      <c r="G65" s="220"/>
      <c r="H65" s="221"/>
      <c r="I65" s="229"/>
      <c r="J65" s="229"/>
      <c r="K65" s="230"/>
      <c r="L65" s="229"/>
      <c r="M65" s="231"/>
      <c r="N65" s="229"/>
      <c r="O65" s="231"/>
      <c r="P65" s="229"/>
      <c r="Q65" s="229"/>
      <c r="R65" s="232"/>
    </row>
    <row r="66" spans="1:18" ht="15" customHeight="1">
      <c r="A66" s="226"/>
      <c r="B66" s="228"/>
      <c r="C66" s="72" t="s">
        <v>937</v>
      </c>
      <c r="D66" s="73" t="s">
        <v>919</v>
      </c>
      <c r="E66" s="220"/>
      <c r="F66" s="221"/>
      <c r="G66" s="220"/>
      <c r="H66" s="221"/>
      <c r="I66" s="229"/>
      <c r="J66" s="229"/>
      <c r="K66" s="230"/>
      <c r="L66" s="229"/>
      <c r="M66" s="231"/>
      <c r="N66" s="229"/>
      <c r="O66" s="231"/>
      <c r="P66" s="229"/>
      <c r="Q66" s="229"/>
      <c r="R66" s="232"/>
    </row>
    <row r="67" spans="1:18" ht="15" customHeight="1">
      <c r="A67" s="226"/>
      <c r="B67" s="228"/>
      <c r="C67" s="75" t="s">
        <v>938</v>
      </c>
      <c r="D67" s="74" t="s">
        <v>939</v>
      </c>
      <c r="E67" s="220"/>
      <c r="F67" s="221"/>
      <c r="G67" s="220"/>
      <c r="H67" s="221"/>
      <c r="I67" s="229"/>
      <c r="J67" s="229"/>
      <c r="K67" s="230"/>
      <c r="L67" s="229"/>
      <c r="M67" s="231"/>
      <c r="N67" s="229"/>
      <c r="O67" s="231"/>
      <c r="P67" s="229"/>
      <c r="Q67" s="229"/>
      <c r="R67" s="232"/>
    </row>
    <row r="68" spans="1:18" ht="15" customHeight="1">
      <c r="A68" s="226"/>
      <c r="B68" s="228"/>
      <c r="C68" s="72" t="s">
        <v>940</v>
      </c>
      <c r="D68" s="74" t="s">
        <v>941</v>
      </c>
      <c r="E68" s="220"/>
      <c r="F68" s="221"/>
      <c r="G68" s="220"/>
      <c r="H68" s="221"/>
      <c r="I68" s="229"/>
      <c r="J68" s="229"/>
      <c r="K68" s="230"/>
      <c r="L68" s="229"/>
      <c r="M68" s="231"/>
      <c r="N68" s="229"/>
      <c r="O68" s="231"/>
      <c r="P68" s="229"/>
      <c r="Q68" s="229"/>
      <c r="R68" s="232"/>
    </row>
    <row r="69" spans="1:18" ht="15" customHeight="1">
      <c r="A69" s="226"/>
      <c r="B69" s="228"/>
      <c r="C69" s="72" t="s">
        <v>942</v>
      </c>
      <c r="D69" s="74" t="s">
        <v>36</v>
      </c>
      <c r="E69" s="220"/>
      <c r="F69" s="221"/>
      <c r="G69" s="220"/>
      <c r="H69" s="221"/>
      <c r="I69" s="229"/>
      <c r="J69" s="229"/>
      <c r="K69" s="230"/>
      <c r="L69" s="229"/>
      <c r="M69" s="231"/>
      <c r="N69" s="229"/>
      <c r="O69" s="231"/>
      <c r="P69" s="229"/>
      <c r="Q69" s="229"/>
      <c r="R69" s="232"/>
    </row>
    <row r="70" spans="1:18" ht="15" customHeight="1">
      <c r="A70" s="226"/>
      <c r="B70" s="228"/>
      <c r="C70" s="76" t="s">
        <v>943</v>
      </c>
      <c r="D70" s="77" t="s">
        <v>944</v>
      </c>
      <c r="E70" s="222"/>
      <c r="F70" s="223"/>
      <c r="G70" s="222"/>
      <c r="H70" s="223"/>
      <c r="I70" s="229"/>
      <c r="J70" s="229"/>
      <c r="K70" s="230"/>
      <c r="L70" s="229"/>
      <c r="M70" s="231"/>
      <c r="N70" s="229"/>
      <c r="O70" s="231"/>
      <c r="P70" s="229"/>
      <c r="Q70" s="229"/>
      <c r="R70" s="232"/>
    </row>
    <row r="71" spans="1:18" ht="15" customHeight="1">
      <c r="A71" s="226">
        <v>6</v>
      </c>
      <c r="B71" s="228" t="s">
        <v>912</v>
      </c>
      <c r="C71" s="68" t="s">
        <v>913</v>
      </c>
      <c r="D71" s="69" t="s">
        <v>960</v>
      </c>
      <c r="E71" s="68" t="s">
        <v>915</v>
      </c>
      <c r="F71" s="82" t="s">
        <v>954</v>
      </c>
      <c r="G71" s="83" t="s">
        <v>917</v>
      </c>
      <c r="H71" s="84">
        <v>46169</v>
      </c>
      <c r="I71" s="229">
        <v>310</v>
      </c>
      <c r="J71" s="229">
        <v>310</v>
      </c>
      <c r="K71" s="230" t="s">
        <v>135</v>
      </c>
      <c r="L71" s="229">
        <v>382.8</v>
      </c>
      <c r="M71" s="231">
        <v>118668</v>
      </c>
      <c r="N71" s="229">
        <v>179.71</v>
      </c>
      <c r="O71" s="231">
        <v>55710.1</v>
      </c>
      <c r="P71" s="229">
        <v>1</v>
      </c>
      <c r="Q71" s="229">
        <v>1</v>
      </c>
      <c r="R71" s="232" t="s">
        <v>845</v>
      </c>
    </row>
    <row r="72" spans="1:18" ht="15" customHeight="1">
      <c r="A72" s="226"/>
      <c r="B72" s="228"/>
      <c r="C72" s="70" t="s">
        <v>918</v>
      </c>
      <c r="D72" s="71" t="s">
        <v>919</v>
      </c>
      <c r="E72" s="70" t="s">
        <v>920</v>
      </c>
      <c r="F72" s="85" t="s">
        <v>921</v>
      </c>
      <c r="G72" s="72" t="s">
        <v>885</v>
      </c>
      <c r="H72" s="86">
        <v>46212</v>
      </c>
      <c r="I72" s="229"/>
      <c r="J72" s="229"/>
      <c r="K72" s="230"/>
      <c r="L72" s="229"/>
      <c r="M72" s="231"/>
      <c r="N72" s="229"/>
      <c r="O72" s="231"/>
      <c r="P72" s="229"/>
      <c r="Q72" s="229"/>
      <c r="R72" s="232"/>
    </row>
    <row r="73" spans="1:18" ht="15" customHeight="1">
      <c r="A73" s="226"/>
      <c r="B73" s="228"/>
      <c r="C73" s="72" t="s">
        <v>922</v>
      </c>
      <c r="D73" s="73" t="s">
        <v>919</v>
      </c>
      <c r="E73" s="72" t="s">
        <v>923</v>
      </c>
      <c r="F73" s="87" t="s">
        <v>924</v>
      </c>
      <c r="G73" s="72" t="s">
        <v>925</v>
      </c>
      <c r="H73" s="86">
        <v>46218</v>
      </c>
      <c r="I73" s="229"/>
      <c r="J73" s="229"/>
      <c r="K73" s="230"/>
      <c r="L73" s="229"/>
      <c r="M73" s="231"/>
      <c r="N73" s="229"/>
      <c r="O73" s="231"/>
      <c r="P73" s="229"/>
      <c r="Q73" s="229"/>
      <c r="R73" s="232"/>
    </row>
    <row r="74" spans="1:18" ht="15" customHeight="1">
      <c r="A74" s="226"/>
      <c r="B74" s="228"/>
      <c r="C74" s="72" t="s">
        <v>926</v>
      </c>
      <c r="D74" s="74" t="s">
        <v>927</v>
      </c>
      <c r="E74" s="72" t="s">
        <v>928</v>
      </c>
      <c r="F74" s="88"/>
      <c r="G74" s="220"/>
      <c r="H74" s="221"/>
      <c r="I74" s="229"/>
      <c r="J74" s="229"/>
      <c r="K74" s="230"/>
      <c r="L74" s="229"/>
      <c r="M74" s="231"/>
      <c r="N74" s="229"/>
      <c r="O74" s="231"/>
      <c r="P74" s="229"/>
      <c r="Q74" s="229"/>
      <c r="R74" s="232"/>
    </row>
    <row r="75" spans="1:18" ht="15" customHeight="1">
      <c r="A75" s="226"/>
      <c r="B75" s="228"/>
      <c r="C75" s="72" t="s">
        <v>929</v>
      </c>
      <c r="D75" s="73" t="s">
        <v>919</v>
      </c>
      <c r="E75" s="70" t="s">
        <v>930</v>
      </c>
      <c r="F75" s="89" t="s">
        <v>139</v>
      </c>
      <c r="G75" s="220"/>
      <c r="H75" s="221"/>
      <c r="I75" s="229"/>
      <c r="J75" s="229"/>
      <c r="K75" s="230"/>
      <c r="L75" s="229"/>
      <c r="M75" s="231"/>
      <c r="N75" s="229"/>
      <c r="O75" s="231"/>
      <c r="P75" s="229"/>
      <c r="Q75" s="229"/>
      <c r="R75" s="232"/>
    </row>
    <row r="76" spans="1:18" ht="15" customHeight="1">
      <c r="A76" s="226"/>
      <c r="B76" s="228"/>
      <c r="C76" s="72" t="s">
        <v>932</v>
      </c>
      <c r="D76" s="73" t="s">
        <v>919</v>
      </c>
      <c r="E76" s="70" t="s">
        <v>933</v>
      </c>
      <c r="F76" s="89" t="s">
        <v>131</v>
      </c>
      <c r="G76" s="220"/>
      <c r="H76" s="221"/>
      <c r="I76" s="229"/>
      <c r="J76" s="229"/>
      <c r="K76" s="230"/>
      <c r="L76" s="229"/>
      <c r="M76" s="231"/>
      <c r="N76" s="229"/>
      <c r="O76" s="231"/>
      <c r="P76" s="229"/>
      <c r="Q76" s="229"/>
      <c r="R76" s="232"/>
    </row>
    <row r="77" spans="1:18" ht="15" customHeight="1">
      <c r="A77" s="226"/>
      <c r="B77" s="228"/>
      <c r="C77" s="72" t="s">
        <v>934</v>
      </c>
      <c r="D77" s="74" t="s">
        <v>961</v>
      </c>
      <c r="E77" s="70" t="s">
        <v>936</v>
      </c>
      <c r="F77" s="90"/>
      <c r="G77" s="220"/>
      <c r="H77" s="221"/>
      <c r="I77" s="229"/>
      <c r="J77" s="229"/>
      <c r="K77" s="230"/>
      <c r="L77" s="229"/>
      <c r="M77" s="231"/>
      <c r="N77" s="229"/>
      <c r="O77" s="231"/>
      <c r="P77" s="229"/>
      <c r="Q77" s="229"/>
      <c r="R77" s="232"/>
    </row>
    <row r="78" spans="1:18" ht="15" customHeight="1">
      <c r="A78" s="226"/>
      <c r="B78" s="228"/>
      <c r="C78" s="72" t="s">
        <v>937</v>
      </c>
      <c r="D78" s="73" t="s">
        <v>919</v>
      </c>
      <c r="E78" s="220"/>
      <c r="F78" s="221"/>
      <c r="G78" s="220"/>
      <c r="H78" s="221"/>
      <c r="I78" s="229"/>
      <c r="J78" s="229"/>
      <c r="K78" s="230"/>
      <c r="L78" s="229"/>
      <c r="M78" s="231"/>
      <c r="N78" s="229"/>
      <c r="O78" s="231"/>
      <c r="P78" s="229"/>
      <c r="Q78" s="229"/>
      <c r="R78" s="232"/>
    </row>
    <row r="79" spans="1:18" ht="15" customHeight="1">
      <c r="A79" s="226"/>
      <c r="B79" s="228"/>
      <c r="C79" s="75" t="s">
        <v>938</v>
      </c>
      <c r="D79" s="74" t="s">
        <v>939</v>
      </c>
      <c r="E79" s="220"/>
      <c r="F79" s="221"/>
      <c r="G79" s="220"/>
      <c r="H79" s="221"/>
      <c r="I79" s="229"/>
      <c r="J79" s="229"/>
      <c r="K79" s="230"/>
      <c r="L79" s="229"/>
      <c r="M79" s="231"/>
      <c r="N79" s="229"/>
      <c r="O79" s="231"/>
      <c r="P79" s="229"/>
      <c r="Q79" s="229"/>
      <c r="R79" s="232"/>
    </row>
    <row r="80" spans="1:18" ht="15" customHeight="1">
      <c r="A80" s="226"/>
      <c r="B80" s="228"/>
      <c r="C80" s="72" t="s">
        <v>940</v>
      </c>
      <c r="D80" s="74" t="s">
        <v>941</v>
      </c>
      <c r="E80" s="220"/>
      <c r="F80" s="221"/>
      <c r="G80" s="220"/>
      <c r="H80" s="221"/>
      <c r="I80" s="229"/>
      <c r="J80" s="229"/>
      <c r="K80" s="230"/>
      <c r="L80" s="229"/>
      <c r="M80" s="231"/>
      <c r="N80" s="229"/>
      <c r="O80" s="231"/>
      <c r="P80" s="229"/>
      <c r="Q80" s="229"/>
      <c r="R80" s="232"/>
    </row>
    <row r="81" spans="1:18" ht="15" customHeight="1">
      <c r="A81" s="226"/>
      <c r="B81" s="228"/>
      <c r="C81" s="72" t="s">
        <v>942</v>
      </c>
      <c r="D81" s="74" t="s">
        <v>36</v>
      </c>
      <c r="E81" s="220"/>
      <c r="F81" s="221"/>
      <c r="G81" s="220"/>
      <c r="H81" s="221"/>
      <c r="I81" s="229"/>
      <c r="J81" s="229"/>
      <c r="K81" s="230"/>
      <c r="L81" s="229"/>
      <c r="M81" s="231"/>
      <c r="N81" s="229"/>
      <c r="O81" s="231"/>
      <c r="P81" s="229"/>
      <c r="Q81" s="229"/>
      <c r="R81" s="232"/>
    </row>
    <row r="82" spans="1:18" ht="15" customHeight="1">
      <c r="A82" s="226"/>
      <c r="B82" s="228"/>
      <c r="C82" s="76" t="s">
        <v>943</v>
      </c>
      <c r="D82" s="77" t="s">
        <v>944</v>
      </c>
      <c r="E82" s="222"/>
      <c r="F82" s="223"/>
      <c r="G82" s="222"/>
      <c r="H82" s="223"/>
      <c r="I82" s="229"/>
      <c r="J82" s="229"/>
      <c r="K82" s="230"/>
      <c r="L82" s="229"/>
      <c r="M82" s="231"/>
      <c r="N82" s="229"/>
      <c r="O82" s="231"/>
      <c r="P82" s="229"/>
      <c r="Q82" s="229"/>
      <c r="R82" s="232"/>
    </row>
    <row r="83" spans="1:18" ht="15" customHeight="1">
      <c r="A83" s="226">
        <v>7</v>
      </c>
      <c r="B83" s="228" t="s">
        <v>912</v>
      </c>
      <c r="C83" s="68" t="s">
        <v>913</v>
      </c>
      <c r="D83" s="69" t="s">
        <v>962</v>
      </c>
      <c r="E83" s="68" t="s">
        <v>915</v>
      </c>
      <c r="F83" s="82" t="s">
        <v>954</v>
      </c>
      <c r="G83" s="83" t="s">
        <v>917</v>
      </c>
      <c r="H83" s="84">
        <v>46169</v>
      </c>
      <c r="I83" s="229">
        <v>190</v>
      </c>
      <c r="J83" s="229">
        <v>190</v>
      </c>
      <c r="K83" s="230" t="s">
        <v>135</v>
      </c>
      <c r="L83" s="229">
        <v>382.8</v>
      </c>
      <c r="M83" s="231">
        <v>72732</v>
      </c>
      <c r="N83" s="229">
        <v>165</v>
      </c>
      <c r="O83" s="231">
        <v>31350</v>
      </c>
      <c r="P83" s="229">
        <v>1</v>
      </c>
      <c r="Q83" s="229">
        <v>1</v>
      </c>
      <c r="R83" s="232" t="s">
        <v>845</v>
      </c>
    </row>
    <row r="84" spans="1:18" ht="15" customHeight="1">
      <c r="A84" s="226"/>
      <c r="B84" s="228"/>
      <c r="C84" s="70" t="s">
        <v>918</v>
      </c>
      <c r="D84" s="71" t="s">
        <v>919</v>
      </c>
      <c r="E84" s="70" t="s">
        <v>920</v>
      </c>
      <c r="F84" s="85" t="s">
        <v>921</v>
      </c>
      <c r="G84" s="72" t="s">
        <v>885</v>
      </c>
      <c r="H84" s="86">
        <v>46212</v>
      </c>
      <c r="I84" s="229"/>
      <c r="J84" s="229"/>
      <c r="K84" s="230"/>
      <c r="L84" s="229"/>
      <c r="M84" s="231"/>
      <c r="N84" s="229"/>
      <c r="O84" s="231"/>
      <c r="P84" s="229"/>
      <c r="Q84" s="229"/>
      <c r="R84" s="232"/>
    </row>
    <row r="85" spans="1:18" ht="15" customHeight="1">
      <c r="A85" s="226"/>
      <c r="B85" s="228"/>
      <c r="C85" s="72" t="s">
        <v>922</v>
      </c>
      <c r="D85" s="73" t="s">
        <v>919</v>
      </c>
      <c r="E85" s="72" t="s">
        <v>923</v>
      </c>
      <c r="F85" s="87" t="s">
        <v>924</v>
      </c>
      <c r="G85" s="72" t="s">
        <v>925</v>
      </c>
      <c r="H85" s="86">
        <v>46218</v>
      </c>
      <c r="I85" s="229"/>
      <c r="J85" s="229"/>
      <c r="K85" s="230"/>
      <c r="L85" s="229"/>
      <c r="M85" s="231"/>
      <c r="N85" s="229"/>
      <c r="O85" s="231"/>
      <c r="P85" s="229"/>
      <c r="Q85" s="229"/>
      <c r="R85" s="232"/>
    </row>
    <row r="86" spans="1:18" ht="15" customHeight="1">
      <c r="A86" s="226"/>
      <c r="B86" s="228"/>
      <c r="C86" s="72" t="s">
        <v>926</v>
      </c>
      <c r="D86" s="74" t="s">
        <v>927</v>
      </c>
      <c r="E86" s="72" t="s">
        <v>928</v>
      </c>
      <c r="F86" s="88"/>
      <c r="G86" s="220"/>
      <c r="H86" s="221"/>
      <c r="I86" s="229"/>
      <c r="J86" s="229"/>
      <c r="K86" s="230"/>
      <c r="L86" s="229"/>
      <c r="M86" s="231"/>
      <c r="N86" s="229"/>
      <c r="O86" s="231"/>
      <c r="P86" s="229"/>
      <c r="Q86" s="229"/>
      <c r="R86" s="232"/>
    </row>
    <row r="87" spans="1:18" ht="15" customHeight="1">
      <c r="A87" s="226"/>
      <c r="B87" s="228"/>
      <c r="C87" s="72" t="s">
        <v>929</v>
      </c>
      <c r="D87" s="73" t="s">
        <v>919</v>
      </c>
      <c r="E87" s="70" t="s">
        <v>930</v>
      </c>
      <c r="F87" s="89" t="s">
        <v>963</v>
      </c>
      <c r="G87" s="220"/>
      <c r="H87" s="221"/>
      <c r="I87" s="229"/>
      <c r="J87" s="229"/>
      <c r="K87" s="230"/>
      <c r="L87" s="229"/>
      <c r="M87" s="231"/>
      <c r="N87" s="229"/>
      <c r="O87" s="231"/>
      <c r="P87" s="229"/>
      <c r="Q87" s="229"/>
      <c r="R87" s="232"/>
    </row>
    <row r="88" spans="1:18" ht="15" customHeight="1">
      <c r="A88" s="226"/>
      <c r="B88" s="228"/>
      <c r="C88" s="72" t="s">
        <v>932</v>
      </c>
      <c r="D88" s="73" t="s">
        <v>919</v>
      </c>
      <c r="E88" s="70" t="s">
        <v>933</v>
      </c>
      <c r="F88" s="89" t="s">
        <v>131</v>
      </c>
      <c r="G88" s="220"/>
      <c r="H88" s="221"/>
      <c r="I88" s="229"/>
      <c r="J88" s="229"/>
      <c r="K88" s="230"/>
      <c r="L88" s="229"/>
      <c r="M88" s="231"/>
      <c r="N88" s="229"/>
      <c r="O88" s="231"/>
      <c r="P88" s="229"/>
      <c r="Q88" s="229"/>
      <c r="R88" s="232"/>
    </row>
    <row r="89" spans="1:18" ht="15" customHeight="1">
      <c r="A89" s="226"/>
      <c r="B89" s="228"/>
      <c r="C89" s="72" t="s">
        <v>934</v>
      </c>
      <c r="D89" s="74" t="s">
        <v>964</v>
      </c>
      <c r="E89" s="70" t="s">
        <v>936</v>
      </c>
      <c r="F89" s="90"/>
      <c r="G89" s="220"/>
      <c r="H89" s="221"/>
      <c r="I89" s="229"/>
      <c r="J89" s="229"/>
      <c r="K89" s="230"/>
      <c r="L89" s="229"/>
      <c r="M89" s="231"/>
      <c r="N89" s="229"/>
      <c r="O89" s="231"/>
      <c r="P89" s="229"/>
      <c r="Q89" s="229"/>
      <c r="R89" s="232"/>
    </row>
    <row r="90" spans="1:18" ht="15" customHeight="1">
      <c r="A90" s="226"/>
      <c r="B90" s="228"/>
      <c r="C90" s="72" t="s">
        <v>937</v>
      </c>
      <c r="D90" s="73" t="s">
        <v>919</v>
      </c>
      <c r="E90" s="220"/>
      <c r="F90" s="221"/>
      <c r="G90" s="220"/>
      <c r="H90" s="221"/>
      <c r="I90" s="229"/>
      <c r="J90" s="229"/>
      <c r="K90" s="230"/>
      <c r="L90" s="229"/>
      <c r="M90" s="231"/>
      <c r="N90" s="229"/>
      <c r="O90" s="231"/>
      <c r="P90" s="229"/>
      <c r="Q90" s="229"/>
      <c r="R90" s="232"/>
    </row>
    <row r="91" spans="1:18" ht="15" customHeight="1">
      <c r="A91" s="226"/>
      <c r="B91" s="228"/>
      <c r="C91" s="75" t="s">
        <v>938</v>
      </c>
      <c r="D91" s="74" t="s">
        <v>939</v>
      </c>
      <c r="E91" s="220"/>
      <c r="F91" s="221"/>
      <c r="G91" s="220"/>
      <c r="H91" s="221"/>
      <c r="I91" s="229"/>
      <c r="J91" s="229"/>
      <c r="K91" s="230"/>
      <c r="L91" s="229"/>
      <c r="M91" s="231"/>
      <c r="N91" s="229"/>
      <c r="O91" s="231"/>
      <c r="P91" s="229"/>
      <c r="Q91" s="229"/>
      <c r="R91" s="232"/>
    </row>
    <row r="92" spans="1:18" ht="15" customHeight="1">
      <c r="A92" s="226"/>
      <c r="B92" s="228"/>
      <c r="C92" s="72" t="s">
        <v>940</v>
      </c>
      <c r="D92" s="74" t="s">
        <v>941</v>
      </c>
      <c r="E92" s="220"/>
      <c r="F92" s="221"/>
      <c r="G92" s="220"/>
      <c r="H92" s="221"/>
      <c r="I92" s="229"/>
      <c r="J92" s="229"/>
      <c r="K92" s="230"/>
      <c r="L92" s="229"/>
      <c r="M92" s="231"/>
      <c r="N92" s="229"/>
      <c r="O92" s="231"/>
      <c r="P92" s="229"/>
      <c r="Q92" s="229"/>
      <c r="R92" s="232"/>
    </row>
    <row r="93" spans="1:18" ht="15" customHeight="1">
      <c r="A93" s="226"/>
      <c r="B93" s="228"/>
      <c r="C93" s="72" t="s">
        <v>942</v>
      </c>
      <c r="D93" s="74" t="s">
        <v>36</v>
      </c>
      <c r="E93" s="220"/>
      <c r="F93" s="221"/>
      <c r="G93" s="220"/>
      <c r="H93" s="221"/>
      <c r="I93" s="229"/>
      <c r="J93" s="229"/>
      <c r="K93" s="230"/>
      <c r="L93" s="229"/>
      <c r="M93" s="231"/>
      <c r="N93" s="229"/>
      <c r="O93" s="231"/>
      <c r="P93" s="229"/>
      <c r="Q93" s="229"/>
      <c r="R93" s="232"/>
    </row>
    <row r="94" spans="1:18" ht="15" customHeight="1">
      <c r="A94" s="226"/>
      <c r="B94" s="228"/>
      <c r="C94" s="76" t="s">
        <v>943</v>
      </c>
      <c r="D94" s="77" t="s">
        <v>944</v>
      </c>
      <c r="E94" s="222"/>
      <c r="F94" s="223"/>
      <c r="G94" s="222"/>
      <c r="H94" s="223"/>
      <c r="I94" s="229"/>
      <c r="J94" s="229"/>
      <c r="K94" s="230"/>
      <c r="L94" s="229"/>
      <c r="M94" s="231"/>
      <c r="N94" s="229"/>
      <c r="O94" s="231"/>
      <c r="P94" s="229"/>
      <c r="Q94" s="229"/>
      <c r="R94" s="232"/>
    </row>
    <row r="95" spans="1:18" ht="15" customHeight="1">
      <c r="A95" s="226">
        <v>8</v>
      </c>
      <c r="B95" s="228" t="s">
        <v>912</v>
      </c>
      <c r="C95" s="68" t="s">
        <v>913</v>
      </c>
      <c r="D95" s="69" t="s">
        <v>965</v>
      </c>
      <c r="E95" s="68" t="s">
        <v>915</v>
      </c>
      <c r="F95" s="82" t="s">
        <v>954</v>
      </c>
      <c r="G95" s="83" t="s">
        <v>917</v>
      </c>
      <c r="H95" s="84">
        <v>46169</v>
      </c>
      <c r="I95" s="229">
        <v>350</v>
      </c>
      <c r="J95" s="229">
        <v>350</v>
      </c>
      <c r="K95" s="230" t="s">
        <v>135</v>
      </c>
      <c r="L95" s="229">
        <v>439.6</v>
      </c>
      <c r="M95" s="231">
        <v>153860</v>
      </c>
      <c r="N95" s="229">
        <v>190</v>
      </c>
      <c r="O95" s="231">
        <v>66500</v>
      </c>
      <c r="P95" s="229">
        <v>1</v>
      </c>
      <c r="Q95" s="229">
        <v>1</v>
      </c>
      <c r="R95" s="232" t="s">
        <v>845</v>
      </c>
    </row>
    <row r="96" spans="1:18" ht="15" customHeight="1">
      <c r="A96" s="226"/>
      <c r="B96" s="228"/>
      <c r="C96" s="70" t="s">
        <v>918</v>
      </c>
      <c r="D96" s="71" t="s">
        <v>919</v>
      </c>
      <c r="E96" s="70" t="s">
        <v>920</v>
      </c>
      <c r="F96" s="85" t="s">
        <v>921</v>
      </c>
      <c r="G96" s="72" t="s">
        <v>885</v>
      </c>
      <c r="H96" s="86">
        <v>46212</v>
      </c>
      <c r="I96" s="229"/>
      <c r="J96" s="229"/>
      <c r="K96" s="230"/>
      <c r="L96" s="229"/>
      <c r="M96" s="231"/>
      <c r="N96" s="229"/>
      <c r="O96" s="231"/>
      <c r="P96" s="229"/>
      <c r="Q96" s="229"/>
      <c r="R96" s="232"/>
    </row>
    <row r="97" spans="1:18" ht="15" customHeight="1">
      <c r="A97" s="226"/>
      <c r="B97" s="228"/>
      <c r="C97" s="72" t="s">
        <v>922</v>
      </c>
      <c r="D97" s="73" t="s">
        <v>919</v>
      </c>
      <c r="E97" s="72" t="s">
        <v>923</v>
      </c>
      <c r="F97" s="87" t="s">
        <v>958</v>
      </c>
      <c r="G97" s="72" t="s">
        <v>925</v>
      </c>
      <c r="H97" s="86">
        <v>46218</v>
      </c>
      <c r="I97" s="229"/>
      <c r="J97" s="229"/>
      <c r="K97" s="230"/>
      <c r="L97" s="229"/>
      <c r="M97" s="231"/>
      <c r="N97" s="229"/>
      <c r="O97" s="231"/>
      <c r="P97" s="229"/>
      <c r="Q97" s="229"/>
      <c r="R97" s="232"/>
    </row>
    <row r="98" spans="1:18" ht="15" customHeight="1">
      <c r="A98" s="226"/>
      <c r="B98" s="228"/>
      <c r="C98" s="72" t="s">
        <v>926</v>
      </c>
      <c r="D98" s="74" t="s">
        <v>927</v>
      </c>
      <c r="E98" s="72" t="s">
        <v>928</v>
      </c>
      <c r="F98" s="88"/>
      <c r="G98" s="220"/>
      <c r="H98" s="221"/>
      <c r="I98" s="229"/>
      <c r="J98" s="229"/>
      <c r="K98" s="230"/>
      <c r="L98" s="229"/>
      <c r="M98" s="231"/>
      <c r="N98" s="229"/>
      <c r="O98" s="231"/>
      <c r="P98" s="229"/>
      <c r="Q98" s="229"/>
      <c r="R98" s="232"/>
    </row>
    <row r="99" spans="1:18" ht="15" customHeight="1">
      <c r="A99" s="226"/>
      <c r="B99" s="228"/>
      <c r="C99" s="72" t="s">
        <v>929</v>
      </c>
      <c r="D99" s="73" t="s">
        <v>919</v>
      </c>
      <c r="E99" s="70" t="s">
        <v>930</v>
      </c>
      <c r="F99" s="89" t="s">
        <v>963</v>
      </c>
      <c r="G99" s="220"/>
      <c r="H99" s="221"/>
      <c r="I99" s="229"/>
      <c r="J99" s="229"/>
      <c r="K99" s="230"/>
      <c r="L99" s="229"/>
      <c r="M99" s="231"/>
      <c r="N99" s="229"/>
      <c r="O99" s="231"/>
      <c r="P99" s="229"/>
      <c r="Q99" s="229"/>
      <c r="R99" s="232"/>
    </row>
    <row r="100" spans="1:18" ht="15" customHeight="1">
      <c r="A100" s="226"/>
      <c r="B100" s="228"/>
      <c r="C100" s="72" t="s">
        <v>932</v>
      </c>
      <c r="D100" s="73" t="s">
        <v>919</v>
      </c>
      <c r="E100" s="70" t="s">
        <v>933</v>
      </c>
      <c r="F100" s="89" t="s">
        <v>131</v>
      </c>
      <c r="G100" s="220"/>
      <c r="H100" s="221"/>
      <c r="I100" s="229"/>
      <c r="J100" s="229"/>
      <c r="K100" s="230"/>
      <c r="L100" s="229"/>
      <c r="M100" s="231"/>
      <c r="N100" s="229"/>
      <c r="O100" s="231"/>
      <c r="P100" s="229"/>
      <c r="Q100" s="229"/>
      <c r="R100" s="232"/>
    </row>
    <row r="101" spans="1:18" ht="15" customHeight="1">
      <c r="A101" s="226"/>
      <c r="B101" s="228"/>
      <c r="C101" s="72" t="s">
        <v>934</v>
      </c>
      <c r="D101" s="74" t="s">
        <v>966</v>
      </c>
      <c r="E101" s="70" t="s">
        <v>936</v>
      </c>
      <c r="F101" s="90"/>
      <c r="G101" s="220"/>
      <c r="H101" s="221"/>
      <c r="I101" s="229"/>
      <c r="J101" s="229"/>
      <c r="K101" s="230"/>
      <c r="L101" s="229"/>
      <c r="M101" s="231"/>
      <c r="N101" s="229"/>
      <c r="O101" s="231"/>
      <c r="P101" s="229"/>
      <c r="Q101" s="229"/>
      <c r="R101" s="232"/>
    </row>
    <row r="102" spans="1:18" ht="15" customHeight="1">
      <c r="A102" s="226"/>
      <c r="B102" s="228"/>
      <c r="C102" s="72" t="s">
        <v>937</v>
      </c>
      <c r="D102" s="73" t="s">
        <v>919</v>
      </c>
      <c r="E102" s="220"/>
      <c r="F102" s="221"/>
      <c r="G102" s="220"/>
      <c r="H102" s="221"/>
      <c r="I102" s="229"/>
      <c r="J102" s="229"/>
      <c r="K102" s="230"/>
      <c r="L102" s="229"/>
      <c r="M102" s="231"/>
      <c r="N102" s="229"/>
      <c r="O102" s="231"/>
      <c r="P102" s="229"/>
      <c r="Q102" s="229"/>
      <c r="R102" s="232"/>
    </row>
    <row r="103" spans="1:18" ht="15" customHeight="1">
      <c r="A103" s="226"/>
      <c r="B103" s="228"/>
      <c r="C103" s="75" t="s">
        <v>938</v>
      </c>
      <c r="D103" s="74" t="s">
        <v>939</v>
      </c>
      <c r="E103" s="220"/>
      <c r="F103" s="221"/>
      <c r="G103" s="220"/>
      <c r="H103" s="221"/>
      <c r="I103" s="229"/>
      <c r="J103" s="229"/>
      <c r="K103" s="230"/>
      <c r="L103" s="229"/>
      <c r="M103" s="231"/>
      <c r="N103" s="229"/>
      <c r="O103" s="231"/>
      <c r="P103" s="229"/>
      <c r="Q103" s="229"/>
      <c r="R103" s="232"/>
    </row>
    <row r="104" spans="1:18" ht="15" customHeight="1">
      <c r="A104" s="226"/>
      <c r="B104" s="228"/>
      <c r="C104" s="72" t="s">
        <v>940</v>
      </c>
      <c r="D104" s="74" t="s">
        <v>941</v>
      </c>
      <c r="E104" s="220"/>
      <c r="F104" s="221"/>
      <c r="G104" s="220"/>
      <c r="H104" s="221"/>
      <c r="I104" s="229"/>
      <c r="J104" s="229"/>
      <c r="K104" s="230"/>
      <c r="L104" s="229"/>
      <c r="M104" s="231"/>
      <c r="N104" s="229"/>
      <c r="O104" s="231"/>
      <c r="P104" s="229"/>
      <c r="Q104" s="229"/>
      <c r="R104" s="232"/>
    </row>
    <row r="105" spans="1:18" ht="15" customHeight="1">
      <c r="A105" s="226"/>
      <c r="B105" s="228"/>
      <c r="C105" s="72" t="s">
        <v>942</v>
      </c>
      <c r="D105" s="74" t="s">
        <v>36</v>
      </c>
      <c r="E105" s="220"/>
      <c r="F105" s="221"/>
      <c r="G105" s="220"/>
      <c r="H105" s="221"/>
      <c r="I105" s="229"/>
      <c r="J105" s="229"/>
      <c r="K105" s="230"/>
      <c r="L105" s="229"/>
      <c r="M105" s="231"/>
      <c r="N105" s="229"/>
      <c r="O105" s="231"/>
      <c r="P105" s="229"/>
      <c r="Q105" s="229"/>
      <c r="R105" s="232"/>
    </row>
    <row r="106" spans="1:18" ht="15" customHeight="1">
      <c r="A106" s="226"/>
      <c r="B106" s="228"/>
      <c r="C106" s="76" t="s">
        <v>943</v>
      </c>
      <c r="D106" s="77" t="s">
        <v>944</v>
      </c>
      <c r="E106" s="222"/>
      <c r="F106" s="223"/>
      <c r="G106" s="222"/>
      <c r="H106" s="223"/>
      <c r="I106" s="229"/>
      <c r="J106" s="229"/>
      <c r="K106" s="230"/>
      <c r="L106" s="229"/>
      <c r="M106" s="231"/>
      <c r="N106" s="229"/>
      <c r="O106" s="231"/>
      <c r="P106" s="229"/>
      <c r="Q106" s="229"/>
      <c r="R106" s="232"/>
    </row>
    <row r="107" spans="1:18" ht="39.950000000000003" customHeight="1">
      <c r="A107" s="92"/>
      <c r="B107" s="93"/>
      <c r="C107" s="224"/>
      <c r="D107" s="224"/>
      <c r="E107" s="224"/>
      <c r="F107" s="224"/>
      <c r="G107" s="225" t="s">
        <v>967</v>
      </c>
      <c r="H107" s="225"/>
      <c r="I107" s="95">
        <v>2980</v>
      </c>
      <c r="J107" s="93"/>
      <c r="K107" s="93"/>
      <c r="L107" s="93"/>
      <c r="M107" s="95">
        <v>1244688</v>
      </c>
      <c r="N107" s="96"/>
      <c r="O107" s="95">
        <v>555692.4</v>
      </c>
      <c r="P107" s="96"/>
      <c r="Q107" s="96"/>
      <c r="R107" s="97"/>
    </row>
    <row r="108" spans="1:18" ht="14.25" customHeight="1">
      <c r="A108" s="94" t="s">
        <v>968</v>
      </c>
    </row>
    <row r="109" spans="1:18" ht="14.25" customHeight="1">
      <c r="A109" s="94" t="s">
        <v>969</v>
      </c>
    </row>
    <row r="110" spans="1:18" ht="14.25" customHeight="1">
      <c r="A110" s="94" t="s">
        <v>970</v>
      </c>
    </row>
  </sheetData>
  <mergeCells count="219">
    <mergeCell ref="Q11:Q22"/>
    <mergeCell ref="Q23:Q34"/>
    <mergeCell ref="Q35:Q46"/>
    <mergeCell ref="Q47:Q58"/>
    <mergeCell ref="Q59:Q70"/>
    <mergeCell ref="Q71:Q82"/>
    <mergeCell ref="Q83:Q94"/>
    <mergeCell ref="Q95:Q106"/>
    <mergeCell ref="R11:R22"/>
    <mergeCell ref="R23:R34"/>
    <mergeCell ref="R35:R46"/>
    <mergeCell ref="R47:R58"/>
    <mergeCell ref="R59:R70"/>
    <mergeCell ref="R71:R82"/>
    <mergeCell ref="R83:R94"/>
    <mergeCell ref="R95:R106"/>
    <mergeCell ref="O11:O22"/>
    <mergeCell ref="O23:O34"/>
    <mergeCell ref="O35:O46"/>
    <mergeCell ref="O47:O58"/>
    <mergeCell ref="O59:O70"/>
    <mergeCell ref="O71:O82"/>
    <mergeCell ref="O83:O94"/>
    <mergeCell ref="O95:O106"/>
    <mergeCell ref="P11:P22"/>
    <mergeCell ref="P23:P34"/>
    <mergeCell ref="P35:P46"/>
    <mergeCell ref="P47:P58"/>
    <mergeCell ref="P59:P70"/>
    <mergeCell ref="P71:P82"/>
    <mergeCell ref="P83:P94"/>
    <mergeCell ref="P95:P106"/>
    <mergeCell ref="M11:M22"/>
    <mergeCell ref="M23:M34"/>
    <mergeCell ref="M35:M46"/>
    <mergeCell ref="M47:M58"/>
    <mergeCell ref="M59:M70"/>
    <mergeCell ref="M71:M82"/>
    <mergeCell ref="M83:M94"/>
    <mergeCell ref="M95:M106"/>
    <mergeCell ref="N11:N22"/>
    <mergeCell ref="N23:N34"/>
    <mergeCell ref="N35:N46"/>
    <mergeCell ref="N47:N58"/>
    <mergeCell ref="N59:N70"/>
    <mergeCell ref="N71:N82"/>
    <mergeCell ref="N83:N94"/>
    <mergeCell ref="N95:N106"/>
    <mergeCell ref="K11:K22"/>
    <mergeCell ref="K23:K34"/>
    <mergeCell ref="K35:K46"/>
    <mergeCell ref="K47:K58"/>
    <mergeCell ref="K59:K70"/>
    <mergeCell ref="K71:K82"/>
    <mergeCell ref="K83:K94"/>
    <mergeCell ref="K95:K106"/>
    <mergeCell ref="L11:L22"/>
    <mergeCell ref="L23:L34"/>
    <mergeCell ref="L35:L46"/>
    <mergeCell ref="L47:L58"/>
    <mergeCell ref="L59:L70"/>
    <mergeCell ref="L71:L82"/>
    <mergeCell ref="L83:L94"/>
    <mergeCell ref="L95:L106"/>
    <mergeCell ref="I11:I22"/>
    <mergeCell ref="I23:I34"/>
    <mergeCell ref="I35:I46"/>
    <mergeCell ref="I47:I58"/>
    <mergeCell ref="I59:I70"/>
    <mergeCell ref="I71:I82"/>
    <mergeCell ref="I83:I94"/>
    <mergeCell ref="I95:I106"/>
    <mergeCell ref="J11:J22"/>
    <mergeCell ref="J23:J34"/>
    <mergeCell ref="J35:J46"/>
    <mergeCell ref="J47:J58"/>
    <mergeCell ref="J59:J70"/>
    <mergeCell ref="J71:J82"/>
    <mergeCell ref="J83:J94"/>
    <mergeCell ref="J95:J106"/>
    <mergeCell ref="E105:F105"/>
    <mergeCell ref="G105:H105"/>
    <mergeCell ref="E106:F106"/>
    <mergeCell ref="G106:H106"/>
    <mergeCell ref="C107:D107"/>
    <mergeCell ref="E107:F107"/>
    <mergeCell ref="G107:H107"/>
    <mergeCell ref="A11:A22"/>
    <mergeCell ref="A23:A34"/>
    <mergeCell ref="A35:A46"/>
    <mergeCell ref="A47:A58"/>
    <mergeCell ref="A59:A70"/>
    <mergeCell ref="A71:A82"/>
    <mergeCell ref="A83:A94"/>
    <mergeCell ref="A95:A106"/>
    <mergeCell ref="B11:B22"/>
    <mergeCell ref="B23:B34"/>
    <mergeCell ref="B35:B46"/>
    <mergeCell ref="B47:B58"/>
    <mergeCell ref="B59:B70"/>
    <mergeCell ref="B71:B82"/>
    <mergeCell ref="B83:B94"/>
    <mergeCell ref="B95:B106"/>
    <mergeCell ref="G99:H99"/>
    <mergeCell ref="G100:H100"/>
    <mergeCell ref="G101:H101"/>
    <mergeCell ref="E102:F102"/>
    <mergeCell ref="G102:H102"/>
    <mergeCell ref="E103:F103"/>
    <mergeCell ref="G103:H103"/>
    <mergeCell ref="E104:F104"/>
    <mergeCell ref="G104:H104"/>
    <mergeCell ref="E91:F91"/>
    <mergeCell ref="G91:H91"/>
    <mergeCell ref="E92:F92"/>
    <mergeCell ref="G92:H92"/>
    <mergeCell ref="E93:F93"/>
    <mergeCell ref="G93:H93"/>
    <mergeCell ref="E94:F94"/>
    <mergeCell ref="G94:H94"/>
    <mergeCell ref="G98:H98"/>
    <mergeCell ref="E81:F81"/>
    <mergeCell ref="G81:H81"/>
    <mergeCell ref="E82:F82"/>
    <mergeCell ref="G82:H82"/>
    <mergeCell ref="G86:H86"/>
    <mergeCell ref="G87:H87"/>
    <mergeCell ref="G88:H88"/>
    <mergeCell ref="G89:H89"/>
    <mergeCell ref="E90:F90"/>
    <mergeCell ref="G90:H90"/>
    <mergeCell ref="G75:H75"/>
    <mergeCell ref="G76:H76"/>
    <mergeCell ref="G77:H77"/>
    <mergeCell ref="E78:F78"/>
    <mergeCell ref="G78:H78"/>
    <mergeCell ref="E79:F79"/>
    <mergeCell ref="G79:H79"/>
    <mergeCell ref="E80:F80"/>
    <mergeCell ref="G80:H80"/>
    <mergeCell ref="E67:F67"/>
    <mergeCell ref="G67:H67"/>
    <mergeCell ref="E68:F68"/>
    <mergeCell ref="G68:H68"/>
    <mergeCell ref="E69:F69"/>
    <mergeCell ref="G69:H69"/>
    <mergeCell ref="E70:F70"/>
    <mergeCell ref="G70:H70"/>
    <mergeCell ref="G74:H74"/>
    <mergeCell ref="E57:F57"/>
    <mergeCell ref="G57:H57"/>
    <mergeCell ref="E58:F58"/>
    <mergeCell ref="G58:H58"/>
    <mergeCell ref="G62:H62"/>
    <mergeCell ref="G63:H63"/>
    <mergeCell ref="G64:H64"/>
    <mergeCell ref="G65:H65"/>
    <mergeCell ref="E66:F66"/>
    <mergeCell ref="G66:H66"/>
    <mergeCell ref="G51:H51"/>
    <mergeCell ref="G52:H52"/>
    <mergeCell ref="G53:H53"/>
    <mergeCell ref="E54:F54"/>
    <mergeCell ref="G54:H54"/>
    <mergeCell ref="E55:F55"/>
    <mergeCell ref="G55:H55"/>
    <mergeCell ref="E56:F56"/>
    <mergeCell ref="G56:H56"/>
    <mergeCell ref="E43:F43"/>
    <mergeCell ref="G43:H43"/>
    <mergeCell ref="E44:F44"/>
    <mergeCell ref="G44:H44"/>
    <mergeCell ref="E45:F45"/>
    <mergeCell ref="G45:H45"/>
    <mergeCell ref="E46:F46"/>
    <mergeCell ref="G46:H46"/>
    <mergeCell ref="G50:H50"/>
    <mergeCell ref="E33:F33"/>
    <mergeCell ref="G33:H33"/>
    <mergeCell ref="E34:F34"/>
    <mergeCell ref="G34:H34"/>
    <mergeCell ref="G38:H38"/>
    <mergeCell ref="G39:H39"/>
    <mergeCell ref="G40:H40"/>
    <mergeCell ref="G41:H41"/>
    <mergeCell ref="E42:F42"/>
    <mergeCell ref="G42:H42"/>
    <mergeCell ref="G27:H27"/>
    <mergeCell ref="G28:H28"/>
    <mergeCell ref="G29:H29"/>
    <mergeCell ref="E30:F30"/>
    <mergeCell ref="G30:H30"/>
    <mergeCell ref="E31:F31"/>
    <mergeCell ref="G31:H31"/>
    <mergeCell ref="E32:F32"/>
    <mergeCell ref="G32:H32"/>
    <mergeCell ref="E19:F19"/>
    <mergeCell ref="G19:H19"/>
    <mergeCell ref="E20:F20"/>
    <mergeCell ref="G20:H20"/>
    <mergeCell ref="E21:F21"/>
    <mergeCell ref="G21:H21"/>
    <mergeCell ref="E22:F22"/>
    <mergeCell ref="G22:H22"/>
    <mergeCell ref="G26:H26"/>
    <mergeCell ref="B2:D2"/>
    <mergeCell ref="C10:D10"/>
    <mergeCell ref="E10:F10"/>
    <mergeCell ref="G10:H10"/>
    <mergeCell ref="G14:H14"/>
    <mergeCell ref="G15:H15"/>
    <mergeCell ref="G16:H16"/>
    <mergeCell ref="G17:H17"/>
    <mergeCell ref="E18:F18"/>
    <mergeCell ref="G18:H18"/>
    <mergeCell ref="B4:B5"/>
    <mergeCell ref="B6:B7"/>
    <mergeCell ref="D6:D7"/>
    <mergeCell ref="F6:F7"/>
  </mergeCells>
  <phoneticPr fontId="37" type="noConversion"/>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9" tint="0.79985961485641044"/>
  </sheetPr>
  <dimension ref="A1:AG44"/>
  <sheetViews>
    <sheetView zoomScale="94" zoomScaleNormal="94" workbookViewId="0">
      <pane ySplit="1" topLeftCell="A2" activePane="bottomLeft" state="frozen"/>
      <selection pane="bottomLeft" activeCell="AD10" sqref="AD10"/>
    </sheetView>
  </sheetViews>
  <sheetFormatPr defaultColWidth="9.5703125" defaultRowHeight="15" outlineLevelCol="1"/>
  <cols>
    <col min="1" max="1" width="8.5703125" style="3" customWidth="1"/>
    <col min="2" max="2" width="16.28515625" style="3" customWidth="1"/>
    <col min="3" max="3" width="8.85546875" style="3" customWidth="1"/>
    <col min="4" max="4" width="9.7109375" style="3" customWidth="1"/>
    <col min="5" max="5" width="20.5703125" style="3" customWidth="1"/>
    <col min="6" max="6" width="10.28515625" style="3" customWidth="1"/>
    <col min="7" max="7" width="10.140625" style="3" customWidth="1"/>
    <col min="8" max="8" width="11.42578125" style="3" customWidth="1"/>
    <col min="9" max="9" width="12.85546875" style="3" customWidth="1"/>
    <col min="10" max="10" width="4.85546875" style="3" customWidth="1"/>
    <col min="11" max="11" width="8.140625" style="4" customWidth="1"/>
    <col min="12" max="13" width="7.140625" style="3" hidden="1" customWidth="1" outlineLevel="1"/>
    <col min="14" max="14" width="7.7109375" style="3" hidden="1" customWidth="1" outlineLevel="1"/>
    <col min="15" max="15" width="9.5703125" style="3" hidden="1" customWidth="1" outlineLevel="1"/>
    <col min="16" max="16" width="8.28515625" style="3" customWidth="1" collapsed="1"/>
    <col min="17" max="18" width="8.28515625" style="3" customWidth="1"/>
    <col min="19" max="19" width="11.28515625" style="3" customWidth="1"/>
    <col min="20" max="20" width="7.42578125" style="3" hidden="1" customWidth="1" outlineLevel="1"/>
    <col min="21" max="21" width="8.28515625" style="3" hidden="1" customWidth="1" outlineLevel="1"/>
    <col min="22" max="22" width="15.42578125" style="3" customWidth="1" collapsed="1"/>
    <col min="23" max="23" width="13.7109375" style="3" customWidth="1"/>
    <col min="24" max="24" width="13.42578125" style="3" customWidth="1"/>
    <col min="25" max="25" width="9.5703125" style="3"/>
    <col min="26" max="26" width="9.42578125" style="3" hidden="1" customWidth="1"/>
    <col min="27" max="27" width="9.5703125" style="3" hidden="1" customWidth="1"/>
    <col min="28" max="28" width="9.5703125" style="5"/>
    <col min="29" max="29" width="44.42578125" style="5" customWidth="1"/>
    <col min="30" max="30" width="15.42578125" style="5" customWidth="1"/>
    <col min="31" max="31" width="11.85546875" style="5" customWidth="1"/>
    <col min="32" max="32" width="12.85546875" style="5" customWidth="1"/>
    <col min="33" max="16384" width="9.5703125" style="5"/>
  </cols>
  <sheetData>
    <row r="1" spans="1:33" s="1" customFormat="1" ht="63.75">
      <c r="A1" s="6" t="s">
        <v>2</v>
      </c>
      <c r="B1" s="6" t="s">
        <v>142</v>
      </c>
      <c r="C1" s="6" t="s">
        <v>35</v>
      </c>
      <c r="D1" s="6" t="s">
        <v>83</v>
      </c>
      <c r="E1" s="6" t="s">
        <v>971</v>
      </c>
      <c r="F1" s="6" t="s">
        <v>17</v>
      </c>
      <c r="G1" s="6" t="s">
        <v>972</v>
      </c>
      <c r="H1" s="6" t="s">
        <v>89</v>
      </c>
      <c r="I1" s="6" t="s">
        <v>973</v>
      </c>
      <c r="J1" s="6" t="s">
        <v>974</v>
      </c>
      <c r="K1" s="6" t="s">
        <v>975</v>
      </c>
      <c r="L1" s="6" t="s">
        <v>976</v>
      </c>
      <c r="M1" s="6" t="s">
        <v>977</v>
      </c>
      <c r="N1" s="6" t="s">
        <v>978</v>
      </c>
      <c r="O1" s="22" t="s">
        <v>979</v>
      </c>
      <c r="P1" s="6" t="s">
        <v>980</v>
      </c>
      <c r="Q1" s="6" t="s">
        <v>981</v>
      </c>
      <c r="R1" s="6" t="s">
        <v>982</v>
      </c>
      <c r="S1" s="22" t="s">
        <v>983</v>
      </c>
      <c r="T1" s="6" t="s">
        <v>984</v>
      </c>
      <c r="U1" s="6" t="s">
        <v>985</v>
      </c>
      <c r="V1" s="40" t="s">
        <v>986</v>
      </c>
      <c r="W1" s="40" t="s">
        <v>987</v>
      </c>
      <c r="X1" s="40" t="s">
        <v>988</v>
      </c>
      <c r="Y1" s="48" t="s">
        <v>989</v>
      </c>
      <c r="Z1" s="49" t="s">
        <v>990</v>
      </c>
      <c r="AA1" s="49" t="s">
        <v>991</v>
      </c>
      <c r="AB1" s="15" t="s">
        <v>992</v>
      </c>
      <c r="AC1" s="55" t="s">
        <v>993</v>
      </c>
      <c r="AD1" s="40" t="s">
        <v>994</v>
      </c>
      <c r="AE1" s="40" t="s">
        <v>995</v>
      </c>
      <c r="AF1" s="40" t="s">
        <v>996</v>
      </c>
      <c r="AG1" s="48" t="s">
        <v>989</v>
      </c>
    </row>
    <row r="2" spans="1:33" s="2" customFormat="1" ht="61.5" customHeight="1">
      <c r="A2" s="233" t="s">
        <v>3</v>
      </c>
      <c r="B2" s="236" t="s">
        <v>47</v>
      </c>
      <c r="C2" s="236" t="s">
        <v>36</v>
      </c>
      <c r="D2" s="7" t="s">
        <v>20</v>
      </c>
      <c r="E2" s="9"/>
      <c r="F2" s="239" t="s">
        <v>997</v>
      </c>
      <c r="G2" s="10" t="s">
        <v>998</v>
      </c>
      <c r="H2" s="6" t="s">
        <v>134</v>
      </c>
      <c r="I2" s="11" t="s">
        <v>955</v>
      </c>
      <c r="J2" s="242">
        <v>350</v>
      </c>
      <c r="K2" s="12">
        <v>359.99</v>
      </c>
      <c r="L2" s="13"/>
      <c r="M2" s="23"/>
      <c r="N2" s="24"/>
      <c r="O2" s="25"/>
      <c r="P2" s="26">
        <f>'[15]Evaluation AMZ'!P2</f>
        <v>234</v>
      </c>
      <c r="Q2" s="26">
        <f>'[15]Evaluation Omni Pureplay'!P2</f>
        <v>52</v>
      </c>
      <c r="R2" s="26">
        <f>'[15]Evaluation Omni Pureplay'!Q2</f>
        <v>349</v>
      </c>
      <c r="S2" s="36">
        <f>SUM(P2:R2)</f>
        <v>635</v>
      </c>
      <c r="T2" s="37"/>
      <c r="U2" s="37"/>
      <c r="V2" s="41">
        <f>'[15]Evaluation AMZ'!U2</f>
        <v>240</v>
      </c>
      <c r="W2" s="41">
        <f>'[15]Evaluation Omni Pureplay'!AA2</f>
        <v>60</v>
      </c>
      <c r="X2" s="41">
        <f>'[15]Evaluation Omni Pureplay'!AB2</f>
        <v>350</v>
      </c>
      <c r="Y2" s="50">
        <f>SUM(V2:X2)</f>
        <v>650</v>
      </c>
      <c r="Z2" s="51"/>
      <c r="AA2" s="51"/>
      <c r="AB2" s="52">
        <f>Y2/SUM(Y2:Y3)</f>
        <v>0.38461538461538464</v>
      </c>
      <c r="AC2" s="243" t="s">
        <v>999</v>
      </c>
      <c r="AD2" s="56">
        <v>200</v>
      </c>
      <c r="AE2" s="56">
        <v>48</v>
      </c>
      <c r="AF2" s="56">
        <v>200</v>
      </c>
      <c r="AG2" s="50">
        <f>SUM(AD2:AF2)</f>
        <v>448</v>
      </c>
    </row>
    <row r="3" spans="1:33" s="2" customFormat="1" ht="61.5" customHeight="1">
      <c r="A3" s="234"/>
      <c r="B3" s="237"/>
      <c r="C3" s="237"/>
      <c r="D3" s="7" t="s">
        <v>20</v>
      </c>
      <c r="E3" s="9"/>
      <c r="F3" s="240"/>
      <c r="G3" s="10" t="s">
        <v>1000</v>
      </c>
      <c r="H3" s="6" t="s">
        <v>134</v>
      </c>
      <c r="I3" s="11" t="s">
        <v>950</v>
      </c>
      <c r="J3" s="242"/>
      <c r="K3" s="12">
        <v>409.99</v>
      </c>
      <c r="L3" s="13"/>
      <c r="M3" s="23"/>
      <c r="N3" s="24"/>
      <c r="O3" s="25"/>
      <c r="P3" s="26">
        <f>'[15]Evaluation AMZ'!P3</f>
        <v>560</v>
      </c>
      <c r="Q3" s="26">
        <f>'[15]Evaluation Omni Pureplay'!P3</f>
        <v>62</v>
      </c>
      <c r="R3" s="26">
        <f>'[15]Evaluation Omni Pureplay'!Q3</f>
        <v>407</v>
      </c>
      <c r="S3" s="36">
        <f>SUM(P3:R3)</f>
        <v>1029</v>
      </c>
      <c r="T3" s="37"/>
      <c r="U3" s="37"/>
      <c r="V3" s="41">
        <f>'[15]Evaluation AMZ'!U3</f>
        <v>560</v>
      </c>
      <c r="W3" s="41">
        <f>'[15]Evaluation Omni Pureplay'!AA3</f>
        <v>70</v>
      </c>
      <c r="X3" s="41">
        <f>'[15]Evaluation Omni Pureplay'!AB3</f>
        <v>410</v>
      </c>
      <c r="Y3" s="50">
        <f>SUM(V3:X3)</f>
        <v>1040</v>
      </c>
      <c r="Z3" s="51"/>
      <c r="AA3" s="51"/>
      <c r="AB3" s="52">
        <f>Y3/SUM(Y2:Y3)</f>
        <v>0.61538461538461542</v>
      </c>
      <c r="AC3" s="243"/>
      <c r="AD3" s="56">
        <v>450</v>
      </c>
      <c r="AE3" s="56">
        <v>55</v>
      </c>
      <c r="AF3" s="56">
        <v>320</v>
      </c>
      <c r="AG3" s="50">
        <f>SUM(AD3:AF3)</f>
        <v>825</v>
      </c>
    </row>
    <row r="4" spans="1:33" s="2" customFormat="1" ht="61.5" customHeight="1">
      <c r="A4" s="234"/>
      <c r="B4" s="237"/>
      <c r="C4" s="237"/>
      <c r="D4" s="7" t="s">
        <v>20</v>
      </c>
      <c r="E4" s="9"/>
      <c r="F4" s="240"/>
      <c r="G4" s="10" t="s">
        <v>998</v>
      </c>
      <c r="H4" s="6" t="s">
        <v>1001</v>
      </c>
      <c r="I4" s="11" t="s">
        <v>955</v>
      </c>
      <c r="J4" s="242">
        <v>350</v>
      </c>
      <c r="K4" s="12">
        <v>359.99</v>
      </c>
      <c r="L4" s="14"/>
      <c r="M4" s="14"/>
      <c r="N4" s="27"/>
      <c r="O4" s="14"/>
      <c r="P4" s="26">
        <f>'[15]Evaluation AMZ'!P4</f>
        <v>303</v>
      </c>
      <c r="Q4" s="26">
        <f>'[15]Evaluation Omni Pureplay'!P4</f>
        <v>42</v>
      </c>
      <c r="R4" s="26">
        <f>'[15]Evaluation Omni Pureplay'!Q4</f>
        <v>242</v>
      </c>
      <c r="S4" s="36">
        <f>SUM(P4:R4)</f>
        <v>587</v>
      </c>
      <c r="T4" s="37"/>
      <c r="U4" s="37"/>
      <c r="V4" s="41">
        <f>'[15]Evaluation AMZ'!U4</f>
        <v>310</v>
      </c>
      <c r="W4" s="41">
        <f>'[15]Evaluation Omni Pureplay'!AA4</f>
        <v>50</v>
      </c>
      <c r="X4" s="41">
        <f>'[15]Evaluation Omni Pureplay'!AB4</f>
        <v>250</v>
      </c>
      <c r="Y4" s="50">
        <f>SUM(V4:X4)</f>
        <v>610</v>
      </c>
      <c r="Z4" s="51"/>
      <c r="AA4" s="51"/>
      <c r="AB4" s="52">
        <f>Y4/SUM(Y4:Y5)</f>
        <v>0.3652694610778443</v>
      </c>
      <c r="AC4" s="243" t="s">
        <v>1002</v>
      </c>
      <c r="AD4" s="56">
        <v>200</v>
      </c>
      <c r="AE4" s="56">
        <v>35</v>
      </c>
      <c r="AF4" s="56">
        <v>250</v>
      </c>
      <c r="AG4" s="50">
        <f>SUM(AD4:AF4)</f>
        <v>485</v>
      </c>
    </row>
    <row r="5" spans="1:33" s="2" customFormat="1" ht="61.5" customHeight="1">
      <c r="A5" s="235"/>
      <c r="B5" s="238"/>
      <c r="C5" s="238"/>
      <c r="D5" s="7" t="s">
        <v>20</v>
      </c>
      <c r="E5" s="9"/>
      <c r="F5" s="241"/>
      <c r="G5" s="10" t="s">
        <v>1000</v>
      </c>
      <c r="H5" s="6" t="s">
        <v>1001</v>
      </c>
      <c r="I5" s="11" t="s">
        <v>950</v>
      </c>
      <c r="J5" s="242"/>
      <c r="K5" s="12">
        <v>409.99</v>
      </c>
      <c r="L5" s="14"/>
      <c r="M5" s="14"/>
      <c r="N5" s="27"/>
      <c r="O5" s="14"/>
      <c r="P5" s="26">
        <f>'[15]Evaluation AMZ'!P5</f>
        <v>531</v>
      </c>
      <c r="Q5" s="26">
        <f>'[15]Evaluation Omni Pureplay'!P5</f>
        <v>42</v>
      </c>
      <c r="R5" s="26">
        <f>'[15]Evaluation Omni Pureplay'!Q5</f>
        <v>469</v>
      </c>
      <c r="S5" s="36">
        <f>SUM(P5:R5)</f>
        <v>1042</v>
      </c>
      <c r="T5" s="37"/>
      <c r="U5" s="37"/>
      <c r="V5" s="41">
        <f>'[15]Evaluation AMZ'!U5</f>
        <v>540</v>
      </c>
      <c r="W5" s="41">
        <f>'[15]Evaluation Omni Pureplay'!AA5</f>
        <v>50</v>
      </c>
      <c r="X5" s="41">
        <f>'[15]Evaluation Omni Pureplay'!AB5</f>
        <v>470</v>
      </c>
      <c r="Y5" s="50">
        <f>SUM(V5:X5)</f>
        <v>1060</v>
      </c>
      <c r="Z5" s="51"/>
      <c r="AA5" s="51"/>
      <c r="AB5" s="52">
        <f>Y5/SUM(Y4:Y5)</f>
        <v>0.6347305389221557</v>
      </c>
      <c r="AC5" s="243"/>
      <c r="AD5" s="56">
        <v>360</v>
      </c>
      <c r="AE5" s="56">
        <v>49</v>
      </c>
      <c r="AF5" s="56">
        <v>350</v>
      </c>
      <c r="AG5" s="50">
        <f>SUM(AD5:AF5)</f>
        <v>759</v>
      </c>
    </row>
    <row r="6" spans="1:33" s="1" customFormat="1" ht="35.1" customHeight="1">
      <c r="A6" s="8"/>
      <c r="B6" s="8"/>
      <c r="C6" s="8"/>
      <c r="K6" s="15" t="s">
        <v>1003</v>
      </c>
      <c r="L6" s="14">
        <f t="shared" ref="L6:O6" si="0">SUM(L2:L3)</f>
        <v>0</v>
      </c>
      <c r="M6" s="14">
        <f t="shared" si="0"/>
        <v>0</v>
      </c>
      <c r="N6" s="14">
        <f t="shared" si="0"/>
        <v>0</v>
      </c>
      <c r="O6" s="14">
        <f t="shared" si="0"/>
        <v>0</v>
      </c>
      <c r="P6" s="28">
        <f t="shared" ref="P6:S6" si="1">SUM(P2:P5)</f>
        <v>1628</v>
      </c>
      <c r="Q6" s="28">
        <f t="shared" si="1"/>
        <v>198</v>
      </c>
      <c r="R6" s="28">
        <f t="shared" si="1"/>
        <v>1467</v>
      </c>
      <c r="S6" s="28">
        <f t="shared" si="1"/>
        <v>3293</v>
      </c>
      <c r="T6" s="14">
        <f>SUM(T2:T3)</f>
        <v>0</v>
      </c>
      <c r="V6" s="42">
        <f t="shared" ref="V6:Y6" si="2">SUM(V2:V5)</f>
        <v>1650</v>
      </c>
      <c r="W6" s="42">
        <f t="shared" si="2"/>
        <v>230</v>
      </c>
      <c r="X6" s="42">
        <f t="shared" si="2"/>
        <v>1480</v>
      </c>
      <c r="Y6" s="53">
        <f t="shared" si="2"/>
        <v>3360</v>
      </c>
      <c r="Z6" s="42">
        <f>SUM(Z2:Z3)</f>
        <v>0</v>
      </c>
      <c r="AA6" s="42">
        <f>SUM(AA2:AA3)</f>
        <v>0</v>
      </c>
      <c r="AB6" s="5"/>
      <c r="AC6" s="57"/>
      <c r="AD6" s="42">
        <f t="shared" ref="AD6:AG6" si="3">SUM(AD2:AD5)</f>
        <v>1210</v>
      </c>
      <c r="AE6" s="42">
        <f t="shared" si="3"/>
        <v>187</v>
      </c>
      <c r="AF6" s="42">
        <f t="shared" si="3"/>
        <v>1120</v>
      </c>
      <c r="AG6" s="53">
        <f t="shared" si="3"/>
        <v>2517</v>
      </c>
    </row>
    <row r="7" spans="1:33" s="1" customFormat="1" ht="35.1" customHeight="1">
      <c r="A7" s="3"/>
      <c r="B7" s="3"/>
      <c r="C7" s="3"/>
      <c r="D7" s="3"/>
      <c r="E7" s="3"/>
      <c r="F7" s="3"/>
      <c r="G7" s="3"/>
      <c r="H7" s="3"/>
      <c r="I7" s="3"/>
      <c r="J7" s="3"/>
      <c r="K7" s="4"/>
      <c r="L7" s="3"/>
      <c r="M7" s="3"/>
      <c r="N7" s="3"/>
      <c r="O7" s="3"/>
      <c r="P7" s="3"/>
      <c r="Q7" s="3"/>
      <c r="R7" s="3"/>
      <c r="S7" s="3"/>
      <c r="T7" s="3"/>
      <c r="U7" s="3"/>
      <c r="V7" s="3"/>
      <c r="W7" s="3"/>
      <c r="X7" s="3"/>
      <c r="Y7" s="43"/>
      <c r="Z7" s="3"/>
      <c r="AA7" s="3"/>
      <c r="AB7" s="5"/>
      <c r="AC7" s="57"/>
    </row>
    <row r="8" spans="1:33" s="1" customFormat="1" ht="35.1" customHeight="1">
      <c r="A8" s="3"/>
      <c r="B8" s="3"/>
      <c r="C8" s="3"/>
      <c r="D8" s="3"/>
      <c r="E8" s="3"/>
      <c r="F8" s="3"/>
      <c r="G8" s="3"/>
      <c r="H8" s="3"/>
      <c r="I8" s="3"/>
      <c r="J8" s="3"/>
      <c r="K8" s="4"/>
      <c r="L8" s="3"/>
      <c r="M8" s="3"/>
      <c r="N8" s="3"/>
      <c r="O8" s="3"/>
      <c r="P8" s="3"/>
      <c r="Q8" s="3"/>
      <c r="R8" s="3"/>
      <c r="S8" s="38"/>
      <c r="T8" s="3"/>
      <c r="U8" s="3"/>
      <c r="W8" s="43"/>
      <c r="X8" s="43"/>
      <c r="Y8" s="43"/>
      <c r="Z8" s="3"/>
      <c r="AA8" s="3"/>
      <c r="AB8" s="5"/>
      <c r="AC8" s="57"/>
      <c r="AG8" s="58"/>
    </row>
    <row r="9" spans="1:33" s="1" customFormat="1" ht="35.1" customHeight="1">
      <c r="A9" s="3"/>
      <c r="B9" s="3"/>
      <c r="C9" s="3"/>
      <c r="D9" s="3"/>
      <c r="E9" s="3"/>
      <c r="F9" s="3"/>
      <c r="G9" s="3"/>
      <c r="H9" s="3"/>
      <c r="I9" s="3"/>
      <c r="J9" s="3"/>
      <c r="K9" s="4"/>
      <c r="L9" s="3"/>
      <c r="M9" s="3"/>
      <c r="N9" s="3"/>
      <c r="O9" s="3"/>
      <c r="P9" s="3"/>
      <c r="Q9" s="3"/>
      <c r="R9" s="3"/>
      <c r="S9" s="3"/>
      <c r="T9" s="3"/>
      <c r="U9" s="3"/>
      <c r="V9" s="3"/>
      <c r="W9" s="3"/>
      <c r="X9" s="3"/>
      <c r="Y9" s="3"/>
      <c r="Z9" s="3"/>
      <c r="AA9" s="3"/>
      <c r="AB9" s="5"/>
      <c r="AC9" s="57"/>
    </row>
    <row r="10" spans="1:33" s="1" customFormat="1" ht="35.1" customHeight="1">
      <c r="A10" s="3"/>
      <c r="B10" s="3"/>
      <c r="C10" s="3"/>
      <c r="D10" s="3"/>
      <c r="E10" s="3"/>
      <c r="F10" s="3"/>
      <c r="G10" s="3"/>
      <c r="H10" s="3"/>
      <c r="I10" s="3"/>
      <c r="J10" s="3"/>
      <c r="K10" s="4"/>
      <c r="L10" s="3"/>
      <c r="M10" s="3"/>
      <c r="N10" s="3"/>
      <c r="O10" s="3"/>
      <c r="P10" s="3"/>
      <c r="Q10" s="3"/>
      <c r="R10" s="3"/>
      <c r="S10" s="3"/>
      <c r="T10" s="3"/>
      <c r="U10" s="3"/>
      <c r="V10" s="43"/>
      <c r="W10" s="43"/>
      <c r="X10" s="43"/>
      <c r="Y10" s="43"/>
      <c r="Z10" s="3"/>
      <c r="AA10" s="3"/>
      <c r="AB10" s="5"/>
      <c r="AC10" s="57"/>
    </row>
    <row r="11" spans="1:33" ht="21" customHeight="1">
      <c r="I11" s="16"/>
      <c r="J11" s="16"/>
      <c r="K11" s="16"/>
      <c r="L11" s="17"/>
      <c r="M11" s="29"/>
      <c r="N11" s="30"/>
      <c r="O11" s="31"/>
      <c r="P11" s="32"/>
      <c r="Q11" s="31"/>
      <c r="R11" s="31"/>
      <c r="V11" s="44" t="s">
        <v>1004</v>
      </c>
      <c r="W11" s="44" t="s">
        <v>134</v>
      </c>
      <c r="X11" s="44" t="s">
        <v>1001</v>
      </c>
      <c r="Y11" s="43"/>
    </row>
    <row r="12" spans="1:33">
      <c r="I12" s="18"/>
      <c r="J12" s="18"/>
      <c r="K12" s="19"/>
      <c r="L12" s="20"/>
      <c r="M12" s="33"/>
      <c r="N12" s="19"/>
      <c r="O12" s="34"/>
      <c r="P12" s="35"/>
      <c r="Q12" s="34"/>
      <c r="R12" s="31"/>
      <c r="S12" s="39"/>
      <c r="V12" s="44" t="s">
        <v>1005</v>
      </c>
      <c r="W12" s="45">
        <f>SUM(V2:V3)</f>
        <v>800</v>
      </c>
      <c r="X12" s="45">
        <f>SUM(V4:V5)</f>
        <v>850</v>
      </c>
      <c r="AB12" s="54"/>
    </row>
    <row r="13" spans="1:33">
      <c r="A13" s="5"/>
      <c r="B13" s="5"/>
      <c r="I13" s="18"/>
      <c r="J13" s="18"/>
      <c r="K13" s="19"/>
      <c r="L13" s="20"/>
      <c r="M13" s="33"/>
      <c r="N13" s="19"/>
      <c r="O13" s="34"/>
      <c r="P13" s="35"/>
      <c r="Q13" s="34"/>
      <c r="R13" s="31"/>
      <c r="S13" s="39"/>
      <c r="V13" s="44" t="s">
        <v>1006</v>
      </c>
      <c r="W13" s="45">
        <f>SUM(W2:W3)</f>
        <v>130</v>
      </c>
      <c r="X13" s="45">
        <f>SUM(W4:W5)</f>
        <v>100</v>
      </c>
      <c r="AB13" s="54"/>
    </row>
    <row r="14" spans="1:33">
      <c r="A14" s="5"/>
      <c r="B14" s="5"/>
      <c r="Q14" s="34"/>
      <c r="R14" s="31"/>
      <c r="S14" s="39"/>
      <c r="V14" s="44" t="s">
        <v>1007</v>
      </c>
      <c r="W14" s="46">
        <f>SUM(X2:X3)</f>
        <v>760</v>
      </c>
      <c r="X14" s="45">
        <f>SUM(X4:X5)</f>
        <v>720</v>
      </c>
      <c r="AB14" s="54"/>
    </row>
    <row r="15" spans="1:33">
      <c r="A15" s="5"/>
      <c r="B15" s="5"/>
      <c r="R15" s="31"/>
      <c r="V15" s="44" t="s">
        <v>1003</v>
      </c>
      <c r="W15" s="47">
        <f>SUM(W12:W14)</f>
        <v>1690</v>
      </c>
      <c r="X15" s="47">
        <f>SUM(X12:X14)</f>
        <v>1670</v>
      </c>
    </row>
    <row r="16" spans="1:33">
      <c r="A16" s="5"/>
      <c r="B16" s="5"/>
    </row>
    <row r="17" spans="1:9">
      <c r="A17" s="5"/>
      <c r="B17" s="5"/>
    </row>
    <row r="18" spans="1:9">
      <c r="A18" s="5"/>
      <c r="B18" s="5"/>
    </row>
    <row r="19" spans="1:9">
      <c r="A19" s="5"/>
      <c r="B19" s="5"/>
    </row>
    <row r="20" spans="1:9">
      <c r="A20" s="5"/>
      <c r="B20" s="5"/>
    </row>
    <row r="21" spans="1:9">
      <c r="A21" s="5"/>
      <c r="B21" s="5"/>
    </row>
    <row r="22" spans="1:9">
      <c r="A22" s="5"/>
      <c r="B22" s="5"/>
    </row>
    <row r="23" spans="1:9">
      <c r="A23" s="5"/>
      <c r="B23" s="5"/>
    </row>
    <row r="24" spans="1:9">
      <c r="A24" s="5"/>
      <c r="B24" s="5"/>
      <c r="I24" s="21"/>
    </row>
    <row r="25" spans="1:9">
      <c r="A25" s="5"/>
      <c r="B25" s="5"/>
      <c r="I25" s="21"/>
    </row>
    <row r="26" spans="1:9">
      <c r="A26" s="5"/>
      <c r="B26" s="5"/>
      <c r="I26" s="21"/>
    </row>
    <row r="27" spans="1:9">
      <c r="A27" s="5"/>
      <c r="B27" s="5"/>
      <c r="I27" s="21"/>
    </row>
    <row r="28" spans="1:9">
      <c r="A28" s="5"/>
      <c r="B28" s="5"/>
      <c r="I28" s="21"/>
    </row>
    <row r="29" spans="1:9">
      <c r="A29" s="5"/>
      <c r="B29" s="5"/>
      <c r="I29" s="21"/>
    </row>
    <row r="30" spans="1:9">
      <c r="A30" s="5"/>
      <c r="B30" s="5"/>
      <c r="I30" s="21"/>
    </row>
    <row r="31" spans="1:9">
      <c r="A31" s="5"/>
      <c r="B31" s="5"/>
      <c r="I31" s="21"/>
    </row>
    <row r="32" spans="1:9">
      <c r="A32" s="5"/>
      <c r="B32" s="5"/>
      <c r="I32" s="21"/>
    </row>
    <row r="33" spans="1:9">
      <c r="A33" s="5"/>
      <c r="B33" s="5"/>
      <c r="I33" s="21"/>
    </row>
    <row r="34" spans="1:9">
      <c r="A34" s="5"/>
      <c r="B34" s="5"/>
      <c r="I34" s="21"/>
    </row>
    <row r="35" spans="1:9">
      <c r="A35" s="5"/>
      <c r="B35" s="5"/>
      <c r="I35" s="21"/>
    </row>
    <row r="36" spans="1:9">
      <c r="A36" s="5"/>
      <c r="B36" s="5"/>
      <c r="I36" s="21"/>
    </row>
    <row r="37" spans="1:9">
      <c r="A37" s="5"/>
      <c r="B37" s="5"/>
      <c r="I37" s="21"/>
    </row>
    <row r="38" spans="1:9">
      <c r="A38" s="5"/>
      <c r="B38" s="5"/>
      <c r="I38" s="21"/>
    </row>
    <row r="39" spans="1:9">
      <c r="A39" s="5"/>
      <c r="B39" s="5"/>
      <c r="I39" s="21"/>
    </row>
    <row r="40" spans="1:9">
      <c r="A40" s="5"/>
      <c r="B40" s="5"/>
      <c r="I40" s="21"/>
    </row>
    <row r="41" spans="1:9">
      <c r="A41" s="5"/>
      <c r="B41" s="5"/>
    </row>
    <row r="42" spans="1:9">
      <c r="B42" s="5"/>
    </row>
    <row r="43" spans="1:9">
      <c r="B43" s="5"/>
    </row>
    <row r="44" spans="1:9">
      <c r="B44" s="5"/>
    </row>
  </sheetData>
  <mergeCells count="8">
    <mergeCell ref="AC2:AC3"/>
    <mergeCell ref="AC4:AC5"/>
    <mergeCell ref="A2:A5"/>
    <mergeCell ref="B2:B5"/>
    <mergeCell ref="C2:C5"/>
    <mergeCell ref="F2:F5"/>
    <mergeCell ref="J2:J3"/>
    <mergeCell ref="J4:J5"/>
  </mergeCells>
  <phoneticPr fontId="37" type="noConversion"/>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6</vt:i4>
      </vt:variant>
    </vt:vector>
  </HeadingPairs>
  <TitlesOfParts>
    <vt:vector size="6" baseType="lpstr">
      <vt:lpstr>Commitment</vt:lpstr>
      <vt:lpstr>Item</vt:lpstr>
      <vt:lpstr>ValueSelect</vt:lpstr>
      <vt:lpstr>Data</vt:lpstr>
      <vt:lpstr>Cost</vt:lpstr>
      <vt:lpstr>Total Forecast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Heather Zhu</dc:creator>
  <cp:lastModifiedBy>张莉</cp:lastModifiedBy>
  <cp:revision>0</cp:revision>
  <dcterms:created xsi:type="dcterms:W3CDTF">2026-06-05T15:49:18Z</dcterms:created>
  <dcterms:modified xsi:type="dcterms:W3CDTF">2026-06-08T01:55:44Z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2052-5.7.3.8095</vt:lpwstr>
  </property>
</Properties>
</file>