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at82">#REF!</definedName>
    <definedName name="A">#REF!</definedName>
    <definedName name="AIM">#REF!</definedName>
    <definedName name="Artwork">#REF!</definedName>
    <definedName name="ATTR">'[1]PT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ATEGORY">[2]Sheet1!$DW$2:$DW$3</definedName>
    <definedName name="CH">'[1]COMMON ATTR'!$C$4:$C$249</definedName>
    <definedName name="colour">#REF!</definedName>
    <definedName name="COLUMN">'[1]PT TABLE'!$A$2</definedName>
    <definedName name="Commitment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oam">[2]Sheet1!$EC$2:$EC$3</definedName>
    <definedName name="Gold1">#REF!</definedName>
    <definedName name="h">#REF!</definedName>
    <definedName name="HBC">'[4]Spec Sheet'!#REF!</definedName>
    <definedName name="help">#REF!</definedName>
    <definedName name="here">#REF!</definedName>
    <definedName name="Home_Décor">#REF!</definedName>
    <definedName name="Home_Décor.">#REF!</definedName>
    <definedName name="i">'[5] Projected 2006 VS. 2005'!#REF!</definedName>
    <definedName name="IAN">'[6]FLASH WK 23'!$F$1:$AJ$65536</definedName>
    <definedName name="ItemInfoList">#REF!</definedName>
    <definedName name="ItemList">#REF!</definedName>
    <definedName name="katie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[7]Sheet1!$A$2</definedName>
    <definedName name="M">[2]Sheet1!$EA$2:$EA$3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[8]Sheet1!$A$1:$C$65536</definedName>
    <definedName name="one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L">'[9]UNIQUE ATTR 2'!#REF!</definedName>
    <definedName name="PORT_IFF">[10]a!$A$10:$B$35</definedName>
    <definedName name="_xlnm.Print_Area">#REF!</definedName>
    <definedName name="PRINT_AREA_MI">#REF!</definedName>
    <definedName name="Prints">#REF!</definedName>
    <definedName name="PT">'[1]PT TABLE'!$A$4:$A$42</definedName>
    <definedName name="PW">'[9]UNIQUE ATTR 2'!#REF!</definedName>
    <definedName name="Quilts">#REF!</definedName>
    <definedName name="RN">'[1]RN_Item Disposition'!$A$12:$A$81</definedName>
    <definedName name="ROW">'[1]PT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">[11]Sheet3!$A:$IV</definedName>
    <definedName name="suzie">#REF!</definedName>
    <definedName name="t">#REF!</definedName>
    <definedName name="three">[11]Sheet3!$A:$IV</definedName>
    <definedName name="TOTAL">#REF!</definedName>
    <definedName name="totals">#REF!</definedName>
    <definedName name="Towels_Bath_Sheets">#REF!</definedName>
    <definedName name="toys">#REF!</definedName>
    <definedName name="two">[11]Sheet2!$A:$IV</definedName>
    <definedName name="UNIT">[2]Sheet1!$EF$2:$EF$3</definedName>
    <definedName name="upc">#REF!</definedName>
    <definedName name="WD">'[9]UNIQUE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[2]Sheet1!$EG$2:$EG$3</definedName>
    <definedName name="y">#REF!</definedName>
    <definedName name="z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5" l="1"/>
  <c r="AX2" i="5"/>
  <c r="AR2" i="5"/>
  <c r="AP2" i="5"/>
  <c r="BH2" i="5"/>
  <c r="AK2" i="5"/>
  <c r="BL2" i="5" l="1"/>
  <c r="AU2" i="5"/>
  <c r="BN2" i="5" l="1"/>
  <c r="AN2" i="5"/>
  <c r="BB2" i="5" s="1"/>
  <c r="AD2" i="5"/>
  <c r="AF2" i="5" s="1"/>
  <c r="AH2" i="5" l="1"/>
  <c r="BF2" i="5" s="1"/>
  <c r="AL2" i="5" l="1"/>
  <c r="BI2" i="5" l="1"/>
  <c r="BC2" i="5"/>
  <c r="BD2" i="5" l="1"/>
  <c r="BM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<sst xmlns="http://schemas.openxmlformats.org/spreadsheetml/2006/main" count="85" uniqueCount="85">
  <si>
    <t>Brand</t>
  </si>
  <si>
    <t>Package Type</t>
  </si>
  <si>
    <t>Licensor</t>
  </si>
  <si>
    <t>Pakistan</t>
  </si>
  <si>
    <t>Normal</t>
  </si>
  <si>
    <t>Karachi,Pakistan</t>
  </si>
  <si>
    <t>Fashion Towel</t>
  </si>
  <si>
    <t>AL KARAM TOWEL INDUSTRIES PVT. LTD.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</si>
  <si>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</si>
  <si>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</si>
  <si>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</si>
  <si>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</si>
  <si>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</si>
  <si>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</si>
  <si>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</si>
  <si>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</si>
  <si>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</si>
  <si>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</si>
  <si>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</si>
  <si>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</si>
  <si>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</si>
  <si>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</si>
  <si>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</si>
  <si>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</si>
  <si>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</si>
  <si>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</si>
  <si>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</si>
  <si>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</si>
  <si>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</si>
  <si>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</si>
  <si>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</si>
  <si>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</si>
  <si>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</si>
  <si>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</si>
  <si>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</si>
  <si>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</si>
  <si>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</si>
  <si>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</si>
  <si>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</si>
  <si>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</si>
  <si>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</si>
  <si>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</si>
  <si>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</si>
  <si>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</si>
  <si>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</si>
  <si>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</si>
  <si>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</si>
  <si>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</si>
  <si>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</si>
  <si>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</si>
  <si>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</si>
  <si>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</si>
  <si>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</si>
  <si>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</si>
  <si>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</si>
  <si>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</si>
  <si>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</si>
  <si>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</si>
  <si>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</si>
  <si>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</si>
  <si>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</si>
  <si>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</si>
  <si>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</si>
  <si>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</si>
  <si>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</si>
  <si>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DA %</t>
  </si>
  <si>
    <t>DA $</t>
  </si>
  <si>
    <t>Royalty %</t>
  </si>
  <si>
    <t>Royalty $</t>
  </si>
  <si>
    <t>Rebate/Co-op %</t>
  </si>
  <si>
    <t>Rebate/Co-op $</t>
  </si>
  <si>
    <t>Load 3</t>
  </si>
  <si>
    <t>Load 3 %</t>
  </si>
  <si>
    <t>Load 3 $</t>
  </si>
  <si>
    <t>Material-Short</t>
  </si>
  <si>
    <t>6302.60.0020</t>
  </si>
  <si>
    <t>6pk wash set</t>
    <phoneticPr fontId="11" type="noConversion"/>
  </si>
  <si>
    <t>100% cotton</t>
    <phoneticPr fontId="11" type="noConversion"/>
  </si>
  <si>
    <t>100% cotton, 350gsm</t>
    <phoneticPr fontId="11" type="noConversion"/>
  </si>
  <si>
    <t>12x12"(6)</t>
    <phoneticPr fontId="11" type="noConversion"/>
  </si>
  <si>
    <t>set</t>
    <phoneticPr fontId="11" type="noConversion"/>
  </si>
  <si>
    <t>Bellyband
No RFID ticket</t>
    <phoneticPr fontId="11" type="noConversion"/>
  </si>
  <si>
    <t>100% Cotton WASHCLOTH DOTTED 6PK</t>
    <phoneticPr fontId="11" type="noConversion"/>
  </si>
  <si>
    <t>Assorted</t>
    <phoneticPr fontId="11" type="noConversion"/>
  </si>
  <si>
    <t>FD75-588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</si>
</sst>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80" formatCode="_(* #,##0_);_(* \(#,##0\);_(* &quot;-&quot;??_);_(@_)"/>
    <numFmt numFmtId="181" formatCode="0.0%"/>
    <numFmt numFmtId="184" formatCode="\$#,##0.00;\-\$#,##0.00"/>
    <numFmt numFmtId="186" formatCode="[$$-409]#,##0.000000"/>
    <numFmt numFmtId="188" formatCode="0.0"/>
    <numFmt numFmtId="189" formatCode="0.0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rgb="FFFA7D00"/>
      <name val="等线"/>
      <family val="3"/>
      <charset val="134"/>
      <scheme val="minor"/>
    </font>
    <font>
      <sz val="11"/>
      <color theme="1"/>
      <name val="新細明體"/>
      <charset val="136"/>
    </font>
    <font>
      <sz val="9"/>
      <name val="Calibri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4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0" fillId="0" borderId="0"/>
    <xf numFmtId="17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9" borderId="3" applyNumberFormat="0" applyAlignment="0" applyProtection="0"/>
    <xf numFmtId="0" fontId="8" fillId="0" borderId="0"/>
    <xf numFmtId="0" fontId="13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>
      <alignment vertical="center"/>
    </xf>
  </cellStyleXfs>
  <cellXfs count="5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49" fontId="0" fillId="0" borderId="1" xfId="0" applyNumberFormat="1" applyBorder="1"/>
    <xf numFmtId="184" fontId="0" fillId="0" borderId="2" xfId="0" applyNumberForma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188" fontId="2" fillId="0" borderId="1" xfId="0" applyNumberFormat="1" applyFont="1" applyBorder="1" applyAlignment="1">
      <alignment horizontal="center" wrapText="1"/>
    </xf>
    <xf numFmtId="188" fontId="0" fillId="0" borderId="1" xfId="0" applyNumberFormat="1" applyBorder="1"/>
    <xf numFmtId="188" fontId="0" fillId="0" borderId="0" xfId="0" applyNumberFormat="1" applyAlignment="1">
      <alignment wrapText="1"/>
    </xf>
    <xf numFmtId="189" fontId="7" fillId="0" borderId="1" xfId="1" applyNumberFormat="1" applyFont="1" applyBorder="1" applyAlignment="1">
      <alignment wrapText="1"/>
    </xf>
    <xf numFmtId="189" fontId="0" fillId="2" borderId="1" xfId="0" applyNumberFormat="1" applyFill="1" applyBorder="1"/>
    <xf numFmtId="189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4" fillId="10" borderId="1" xfId="0" applyFont="1" applyFill="1" applyBorder="1" applyAlignment="1">
      <alignment wrapText="1"/>
    </xf>
  </cellXfs>
  <cellStyles count="24">
    <cellStyle name="_ET_STYLE_NoName_00_" xfId="22"/>
    <cellStyle name="_quotation-Mercury  3.22.2011 (for BBB)" xfId="21"/>
    <cellStyle name="Calculation 2" xfId="16"/>
    <cellStyle name="Comma 5" xfId="6"/>
    <cellStyle name="Currency 14" xfId="14"/>
    <cellStyle name="Currency 15" xfId="8"/>
    <cellStyle name="Normal 2" xfId="4"/>
    <cellStyle name="Normal 2 18 2" xfId="1"/>
    <cellStyle name="Normal 2 2" xfId="18"/>
    <cellStyle name="Normal 2 31" xfId="10"/>
    <cellStyle name="Normal 39" xfId="13"/>
    <cellStyle name="Normal 65" xfId="9"/>
    <cellStyle name="Normal 67" xfId="11"/>
    <cellStyle name="Percent 12" xfId="15"/>
    <cellStyle name="Percent 2" xfId="5"/>
    <cellStyle name="Style 1" xfId="3"/>
    <cellStyle name="Style 1 2" xfId="7"/>
    <cellStyle name="百分比 2" xfId="19"/>
    <cellStyle name="常规" xfId="0" builtinId="0"/>
    <cellStyle name="常规 13" xfId="23"/>
    <cellStyle name="常规 2" xfId="17"/>
    <cellStyle name="货币 2" xfId="20"/>
    <cellStyle name="样式 1 2" xfId="2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51313</xdr:colOff>
      <xdr:row>1</xdr:row>
      <xdr:rowOff>12828</xdr:rowOff>
    </xdr:from>
    <xdr:ext cx="809625" cy="805815"/>
    <xdr:pic>
      <xdr:nvPicPr>
        <xdr:cNvPr id="2" name="内容占位符 7">
          <a:extLst>
            <a:ext uri="{FF2B5EF4-FFF2-40B4-BE49-F238E27FC236}">
              <a16:creationId xmlns="" xmlns:a16="http://schemas.microsoft.com/office/drawing/2014/main" id="{42E1210B-CEBD-45F5-81CF-CDAD7C53301B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3283" y="1616363"/>
          <a:ext cx="809625" cy="805815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FILES\Business\Sears\Item%20Setup\Copy%20of%20Fall%202011%20JLA%20Better%20Shower%20Curtains%20DISPLAY%20Exploding%20Assortment%20Spec%20She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Cat.%2094%20---%20January%202007%20Approv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Merchandising\Kidsworld\!Infant-Toddler%20Hardlines\BUY%20PLANS\CAT.%2094%20Carriers\EXIT%20STRATEGY%207.8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D: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112297\2007%20Mid%20Year%20Infant%20Furniture%20-%20Product%20List%20%20Gerber%20Childrenswear%20%20WITH%20STYLE%20%23S%2520%25207-18-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mmi\Documents\BATH&#24320;&#21457;\Family%20Dollar\uskihfil4\PUBLIC\Merchandising\Merchant_Analytics\Attributes\Sears%20Soft%20Home%20Attributes\TEMPLATES\TEMPLATE_BATH_Sea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317-TOP"/>
      <sheetName val="Spec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3"/>
  <sheetViews>
    <sheetView tabSelected="1" topLeftCell="J1" zoomScale="99" zoomScaleNormal="99" workbookViewId="0">
      <selection activeCell="AA2" sqref="AA2"/>
    </sheetView>
  </sheetViews>
  <sheetFormatPr defaultColWidth="9.140625" defaultRowHeight="15"/>
  <cols>
    <col min="1" max="1" width="10.140625" style="3" customWidth="1"/>
    <col min="2" max="2" width="12.28515625" style="2" customWidth="1"/>
    <col min="3" max="3" width="8.42578125" style="2" customWidth="1"/>
    <col min="4" max="4" width="7.85546875" style="2" customWidth="1"/>
    <col min="5" max="5" width="9.140625" style="2" customWidth="1"/>
    <col min="6" max="6" width="13.5703125" style="2" bestFit="1" customWidth="1"/>
    <col min="7" max="7" width="9.140625" style="2" customWidth="1"/>
    <col min="8" max="8" width="15.85546875" style="2" customWidth="1"/>
    <col min="9" max="9" width="12.5703125" style="2" bestFit="1" customWidth="1"/>
    <col min="10" max="10" width="11.7109375" style="2" bestFit="1" customWidth="1"/>
    <col min="11" max="11" width="8.42578125" style="53" customWidth="1"/>
    <col min="12" max="13" width="9.42578125" style="2" bestFit="1" customWidth="1"/>
    <col min="14" max="14" width="6.140625" style="2" customWidth="1"/>
    <col min="15" max="15" width="6.85546875" style="2" customWidth="1"/>
    <col min="16" max="16" width="8.85546875" style="2" customWidth="1"/>
    <col min="17" max="17" width="11.28515625" style="2" customWidth="1"/>
    <col min="18" max="19" width="8.5703125" style="4" customWidth="1"/>
    <col min="20" max="21" width="9.42578125" style="2" customWidth="1"/>
    <col min="22" max="22" width="8.140625" style="49" customWidth="1"/>
    <col min="23" max="23" width="8.7109375" style="49" customWidth="1"/>
    <col min="24" max="24" width="8.5703125" style="49" customWidth="1"/>
    <col min="25" max="25" width="14.85546875" style="49" customWidth="1"/>
    <col min="26" max="26" width="14.7109375" style="49" customWidth="1"/>
    <col min="27" max="27" width="12.28515625" style="49" customWidth="1"/>
    <col min="28" max="28" width="9" style="5" customWidth="1"/>
    <col min="29" max="29" width="6.28515625" style="6" customWidth="1"/>
    <col min="30" max="30" width="10" style="52" customWidth="1"/>
    <col min="31" max="31" width="10" style="5" customWidth="1"/>
    <col min="32" max="32" width="9.85546875" style="6" customWidth="1"/>
    <col min="33" max="33" width="11.5703125" style="2" customWidth="1"/>
    <col min="34" max="34" width="8.85546875" style="4" customWidth="1"/>
    <col min="35" max="35" width="12.5703125" style="2" bestFit="1" customWidth="1"/>
    <col min="36" max="36" width="8.42578125" style="7" customWidth="1"/>
    <col min="37" max="37" width="9" style="4" customWidth="1"/>
    <col min="38" max="38" width="8.42578125" style="4" customWidth="1"/>
    <col min="39" max="39" width="8.140625" style="7" customWidth="1"/>
    <col min="40" max="40" width="9.28515625" style="4" customWidth="1"/>
    <col min="41" max="41" width="8.140625" style="7" customWidth="1"/>
    <col min="42" max="42" width="9.28515625" style="4" customWidth="1"/>
    <col min="43" max="43" width="8.140625" style="7" customWidth="1"/>
    <col min="44" max="45" width="9.28515625" style="4" customWidth="1"/>
    <col min="46" max="46" width="11.5703125" style="7" customWidth="1"/>
    <col min="47" max="47" width="10.85546875" style="4" customWidth="1"/>
    <col min="48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2" customWidth="1"/>
    <col min="61" max="62" width="9.140625" style="2"/>
    <col min="63" max="63" width="9.140625" style="5"/>
    <col min="64" max="64" width="9.140625" style="2"/>
    <col min="65" max="65" width="11.85546875" style="4" customWidth="1"/>
    <col min="66" max="66" width="11.42578125" style="4" customWidth="1"/>
    <col min="67" max="16384" width="9.140625" style="2"/>
  </cols>
  <sheetData>
    <row r="1" spans="1:70" ht="68.099999999999994" customHeight="1">
      <c r="A1" s="8" t="s">
        <v>8</v>
      </c>
      <c r="B1" s="8" t="s">
        <v>9</v>
      </c>
      <c r="C1" s="9" t="s">
        <v>10</v>
      </c>
      <c r="D1" s="10" t="s">
        <v>0</v>
      </c>
      <c r="E1" s="10" t="s">
        <v>2</v>
      </c>
      <c r="F1" s="11" t="s">
        <v>11</v>
      </c>
      <c r="G1" s="9" t="s">
        <v>12</v>
      </c>
      <c r="H1" s="12" t="s">
        <v>13</v>
      </c>
      <c r="I1" s="13" t="s">
        <v>14</v>
      </c>
      <c r="J1" s="12" t="s">
        <v>15</v>
      </c>
      <c r="K1" s="13" t="s">
        <v>74</v>
      </c>
      <c r="L1" s="12" t="s">
        <v>16</v>
      </c>
      <c r="M1" s="12" t="s">
        <v>17</v>
      </c>
      <c r="N1" s="9" t="s">
        <v>18</v>
      </c>
      <c r="O1" s="9" t="s">
        <v>19</v>
      </c>
      <c r="P1" s="9" t="s">
        <v>20</v>
      </c>
      <c r="Q1" s="13" t="s">
        <v>21</v>
      </c>
      <c r="R1" s="44" t="s">
        <v>62</v>
      </c>
      <c r="S1" s="14" t="s">
        <v>63</v>
      </c>
      <c r="T1" s="15" t="s">
        <v>1</v>
      </c>
      <c r="U1" s="8" t="s">
        <v>40</v>
      </c>
      <c r="V1" s="47" t="s">
        <v>46</v>
      </c>
      <c r="W1" s="47" t="s">
        <v>47</v>
      </c>
      <c r="X1" s="47" t="s">
        <v>48</v>
      </c>
      <c r="Y1" s="47" t="s">
        <v>22</v>
      </c>
      <c r="Z1" s="47" t="s">
        <v>23</v>
      </c>
      <c r="AA1" s="47" t="s">
        <v>24</v>
      </c>
      <c r="AB1" s="16" t="s">
        <v>25</v>
      </c>
      <c r="AC1" s="17" t="s">
        <v>26</v>
      </c>
      <c r="AD1" s="50" t="s">
        <v>27</v>
      </c>
      <c r="AE1" s="36" t="s">
        <v>41</v>
      </c>
      <c r="AF1" s="18" t="s">
        <v>28</v>
      </c>
      <c r="AG1" s="8" t="s">
        <v>29</v>
      </c>
      <c r="AH1" s="19" t="s">
        <v>30</v>
      </c>
      <c r="AI1" s="8" t="s">
        <v>31</v>
      </c>
      <c r="AJ1" s="20" t="s">
        <v>32</v>
      </c>
      <c r="AK1" s="21" t="s">
        <v>33</v>
      </c>
      <c r="AL1" s="19" t="s">
        <v>34</v>
      </c>
      <c r="AM1" s="20" t="s">
        <v>65</v>
      </c>
      <c r="AN1" s="19" t="s">
        <v>66</v>
      </c>
      <c r="AO1" s="20" t="s">
        <v>67</v>
      </c>
      <c r="AP1" s="19" t="s">
        <v>68</v>
      </c>
      <c r="AQ1" s="20" t="s">
        <v>69</v>
      </c>
      <c r="AR1" s="19" t="s">
        <v>70</v>
      </c>
      <c r="AS1" s="22" t="s">
        <v>49</v>
      </c>
      <c r="AT1" s="20" t="s">
        <v>50</v>
      </c>
      <c r="AU1" s="19" t="s">
        <v>51</v>
      </c>
      <c r="AV1" s="22" t="s">
        <v>52</v>
      </c>
      <c r="AW1" s="20" t="s">
        <v>53</v>
      </c>
      <c r="AX1" s="19" t="s">
        <v>54</v>
      </c>
      <c r="AY1" s="22" t="s">
        <v>71</v>
      </c>
      <c r="AZ1" s="20" t="s">
        <v>72</v>
      </c>
      <c r="BA1" s="19" t="s">
        <v>73</v>
      </c>
      <c r="BB1" s="19" t="s">
        <v>35</v>
      </c>
      <c r="BC1" s="23" t="s">
        <v>55</v>
      </c>
      <c r="BD1" s="24" t="s">
        <v>61</v>
      </c>
      <c r="BE1" s="25" t="s">
        <v>56</v>
      </c>
      <c r="BF1" s="24" t="s">
        <v>57</v>
      </c>
      <c r="BG1" s="26" t="s">
        <v>36</v>
      </c>
      <c r="BH1" s="24" t="s">
        <v>37</v>
      </c>
      <c r="BI1" s="24" t="s">
        <v>64</v>
      </c>
      <c r="BJ1" s="8" t="s">
        <v>58</v>
      </c>
      <c r="BK1" s="16" t="s">
        <v>60</v>
      </c>
      <c r="BL1" s="19" t="s">
        <v>59</v>
      </c>
      <c r="BM1" s="19" t="s">
        <v>38</v>
      </c>
      <c r="BN1" s="19" t="s">
        <v>39</v>
      </c>
      <c r="BO1" s="37" t="s">
        <v>45</v>
      </c>
      <c r="BP1" s="39" t="s">
        <v>42</v>
      </c>
      <c r="BQ1" s="39" t="s">
        <v>43</v>
      </c>
      <c r="BR1" s="39" t="s">
        <v>44</v>
      </c>
    </row>
    <row r="2" spans="1:70" customFormat="1" ht="67.5" customHeight="1">
      <c r="A2" s="27">
        <v>1</v>
      </c>
      <c r="B2" s="1"/>
      <c r="C2" s="1"/>
      <c r="D2" s="1"/>
      <c r="E2" s="1"/>
      <c r="F2" s="1" t="s">
        <v>6</v>
      </c>
      <c r="G2" s="40"/>
      <c r="H2" s="55" t="s">
        <v>82</v>
      </c>
      <c r="I2" s="40" t="s">
        <v>76</v>
      </c>
      <c r="J2" s="55" t="s">
        <v>78</v>
      </c>
      <c r="K2" s="54" t="s">
        <v>77</v>
      </c>
      <c r="L2" s="40" t="s">
        <v>79</v>
      </c>
      <c r="M2" s="40" t="s">
        <v>83</v>
      </c>
      <c r="N2" s="1"/>
      <c r="O2" s="56" t="s">
        <v>84</v>
      </c>
      <c r="P2" s="41"/>
      <c r="Q2" s="55" t="s">
        <v>80</v>
      </c>
      <c r="R2" s="42"/>
      <c r="S2" s="45">
        <v>1.04</v>
      </c>
      <c r="T2" s="1" t="s">
        <v>4</v>
      </c>
      <c r="U2" s="55" t="s">
        <v>81</v>
      </c>
      <c r="V2" s="48"/>
      <c r="W2" s="48"/>
      <c r="X2" s="48"/>
      <c r="Y2" s="48">
        <v>39.4</v>
      </c>
      <c r="Z2" s="48">
        <v>31.8</v>
      </c>
      <c r="AA2" s="48">
        <v>43.2</v>
      </c>
      <c r="AB2" s="32"/>
      <c r="AC2" s="46">
        <v>36</v>
      </c>
      <c r="AD2" s="51">
        <f>IF(Y2="","",Y2*Z2*AA2/1000000)</f>
        <v>5.3999999999999999E-2</v>
      </c>
      <c r="AE2" s="32">
        <v>63</v>
      </c>
      <c r="AF2" s="28">
        <f>IF(AC2="","",AE2/AD2*AC2)</f>
        <v>42000</v>
      </c>
      <c r="AG2" s="34">
        <v>3000</v>
      </c>
      <c r="AH2" s="29">
        <f>IF(ISERROR(AG2/AF2),"",AG2/AF2)</f>
        <v>7.0000000000000007E-2</v>
      </c>
      <c r="AI2" s="1" t="s">
        <v>75</v>
      </c>
      <c r="AJ2" s="35">
        <v>0.191</v>
      </c>
      <c r="AK2" s="29">
        <f>IF(ISERROR(BE2*AJ2),"",BE2*AJ2)</f>
        <v>0.23</v>
      </c>
      <c r="AL2" s="29">
        <f>IF(ISERROR(S2+AH2+AK2),"",S2+AH2+AK2)</f>
        <v>1.34</v>
      </c>
      <c r="AM2" s="30">
        <v>0</v>
      </c>
      <c r="AN2" s="29">
        <f t="shared" ref="AN2" si="0">IF(ISERROR(BE2*AM2),"",BE2*AM2)</f>
        <v>0</v>
      </c>
      <c r="AO2" s="30">
        <v>0</v>
      </c>
      <c r="AP2" s="29">
        <f>IF(ISERROR(BE2*AO2),"",BE2*AO2)</f>
        <v>0</v>
      </c>
      <c r="AQ2" s="30">
        <v>0</v>
      </c>
      <c r="AR2" s="29">
        <f>IF(ISERROR(BE2*AQ2),"",BE2*AQ2)</f>
        <v>0</v>
      </c>
      <c r="AS2" s="38"/>
      <c r="AT2" s="30">
        <v>0</v>
      </c>
      <c r="AU2" s="29">
        <f>IF(ISERROR(BE2*AT2),"",BE2*AT2)</f>
        <v>0</v>
      </c>
      <c r="AV2" s="38"/>
      <c r="AW2" s="30">
        <v>0</v>
      </c>
      <c r="AX2" s="29">
        <f>IF(ISERROR(BE2*AW2),"",BE2*AW2)</f>
        <v>0</v>
      </c>
      <c r="AY2" s="38"/>
      <c r="AZ2" s="30">
        <v>0.03</v>
      </c>
      <c r="BA2" s="29">
        <f>IF(ISERROR(BE2*AZ2),"",BE2*AZ2)</f>
        <v>0.04</v>
      </c>
      <c r="BB2" s="29">
        <f>IF(ISERROR(AN2++AP2+AR2+AU2+AX2+BA2),"",AN2++AP2+AR2+AU2+AX2+BA2)</f>
        <v>0.04</v>
      </c>
      <c r="BC2" s="29">
        <f>IF(ISERROR(S2+BB2),"",S2+BB2)</f>
        <v>1.08</v>
      </c>
      <c r="BD2" s="31">
        <f t="shared" ref="BD2" si="1">IF(ISERROR((BE2-BC2)/BE2),"",(BE2-BC2)/BE2)</f>
        <v>0.1074</v>
      </c>
      <c r="BE2" s="38">
        <v>1.21</v>
      </c>
      <c r="BF2" s="29">
        <f>IF(ISERROR(AH2+AK2+BE2),"",AH2+AK2+BE2)</f>
        <v>1.51</v>
      </c>
      <c r="BG2" s="38">
        <v>5</v>
      </c>
      <c r="BH2" s="31">
        <f>IF(ISERROR((BG2-BE2)/BG2),"",(BG2-BE2)/BG2)</f>
        <v>0.75800000000000001</v>
      </c>
      <c r="BI2" s="31">
        <f>IF(ISERROR((BG2-BF2)/BG2),"",(BG2-BF2)/BG2)</f>
        <v>0.69799999999999995</v>
      </c>
      <c r="BJ2" s="33"/>
      <c r="BK2" s="32"/>
      <c r="BL2" s="43">
        <f>IF(ISERROR(BJ2*BK2),"",BJ2*BK2)</f>
        <v>0</v>
      </c>
      <c r="BM2" s="29">
        <f>IF(ISERROR(BC2*BL2),"",BC2*BL2)</f>
        <v>0</v>
      </c>
      <c r="BN2" s="29">
        <f>IF(ISERROR(BE2*BL2),"",BE2*BL2)</f>
        <v>0</v>
      </c>
      <c r="BO2" s="1"/>
      <c r="BP2" t="s">
        <v>5</v>
      </c>
      <c r="BQ2" t="s">
        <v>3</v>
      </c>
      <c r="BR2" t="s">
        <v>7</v>
      </c>
    </row>
    <row r="3" spans="1:70">
      <c r="BD3" s="7"/>
      <c r="BG3" s="4"/>
      <c r="BH3" s="4"/>
      <c r="BI3" s="7"/>
      <c r="BJ3" s="6"/>
      <c r="BL3" s="6"/>
    </row>
  </sheetData>
  <sheetProtection insertRows="0" deleteRows="0" sort="0"/>
  <protectedRanges>
    <protectedRange sqref="BG3:BL3 BB3:BD3 AD2:AF2 L2:N2 BF2 P2:U2 AK2:BD2 L3:BA207 BH2:BI2 A2:J207 BB4:BF207 AH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:K248" name="Range1_1"/>
  </protectedRanges>
  <phoneticPr fontId="11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</xm:sqref>
        </x14:dataValidation>
        <x14:dataValidation type="list" allowBlank="1" showInputMessage="1" showErrorMessage="1">
          <x14:formula1>
            <xm:f>#REF!</xm:f>
          </x14:formula1>
          <xm:sqref>T2</xm:sqref>
        </x14:dataValidation>
        <x14:dataValidation type="list" allowBlank="1" showInputMessage="1" showErrorMessage="1">
          <x14:formula1>
            <xm:f>#REF!</xm:f>
          </x14:formula1>
          <xm:sqref>BP2</xm:sqref>
        </x14:dataValidation>
        <x14:dataValidation type="list" allowBlank="1" showInputMessage="1" showErrorMessage="1">
          <x14:formula1>
            <xm:f>#REF!</xm:f>
          </x14:formula1>
          <xm:sqref>BQ2</xm:sqref>
        </x14:dataValidation>
        <x14:dataValidation type="list" allowBlank="1" showInputMessage="1" showErrorMessage="1">
          <x14:formula1>
            <xm:f>#REF!</xm:f>
          </x14:formula1>
          <xm:sqref>BR2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2026-06-18T08:18:00Z</dcterms:modified>
</cp:coreProperties>
</file>