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30026"/>
  <workbookPr defaultThemeVersion="202300"/>
  <mc:AlternateContent xmlns:mc="http://schemas.openxmlformats.org/markup-compatibility/2006">
    <mc:Choice Requires="x15">
      <x15ac:absPath xmlns:x15ac="http://schemas.microsoft.com/office/spreadsheetml/2010/11/ac" url="C:\Users\liujie\Desktop\"/>
    </mc:Choice>
  </mc:AlternateContent>
  <xr:revisionPtr revIDLastSave="0" documentId="8_{1D7D656D-24BF-45FC-93A0-688E1000FF76}" xr6:coauthVersionLast="47" xr6:coauthVersionMax="47" xr10:uidLastSave="{00000000-0000-0000-0000-000000000000}"/>
  <bookViews>
    <workbookView xWindow="-110" yWindow="-110" windowWidth="19420" windowHeight="11500" xr2:uid="{BAD81795-63A9-47B4-A2D8-B5A22A7826E6}"/>
  </bookViews>
  <sheets>
    <sheet name="Item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a">'[2]Hardline Drop down'!#REF!</definedName>
    <definedName name="aaaaaaaaa">#REF!</definedName>
    <definedName name="ACCESSORIES">'[3]x-Lists'!$AH$2:$AH$12</definedName>
    <definedName name="ALLOCATION">'[3]x-Lists'!$Q$2</definedName>
    <definedName name="AssortedSKU_Range">[4]Mapping!$J$2:$J$3</definedName>
    <definedName name="Banner">'[2]Hardline Drop down'!$H$5:$H$8</definedName>
    <definedName name="BIG_IDEAS">'[3]x-Lists'!$AU$2:$AU$17</definedName>
    <definedName name="BULKPREPACKTYPE">'[3]x-Lists'!$H$2:$H$4</definedName>
    <definedName name="BuyUnits_Range">[4]Mapping!$B$2:$B$55</definedName>
    <definedName name="ca_available_Range">[4]Mapping!$AB$2:$AB$5</definedName>
    <definedName name="ca_Compliant_Range">[4]Mapping!$BJ$2:$BJ$4</definedName>
    <definedName name="ca_CompliantReason_Range">[4]Mapping!$BL$2:$BL$13</definedName>
    <definedName name="ca_SisVendor_Range">[4]Mapping!$BH$2:$BH$3</definedName>
    <definedName name="ca_stuffedarticlesreg_Range">[4]Mapping!$AD$2:$AD$6</definedName>
    <definedName name="Case_Freight_Range">[4]Mapping!$F$2:$F$19</definedName>
    <definedName name="CATEGORY">[5]Sheet1!$DW$2:$DW$3</definedName>
    <definedName name="CFSCY">'[3]x-imports'!$A$2:$A$3</definedName>
    <definedName name="CLIMATE">'[3]x-Lists'!$O$2:$O$11</definedName>
    <definedName name="COLOR">'[3]x-Lists'!$AB$2:$AB$7</definedName>
    <definedName name="COLOR_FAMILY">'[3]x-Lists'!$AC$2:$AC$19</definedName>
    <definedName name="colour">[5]Sheet1!$EH$2:$EH$3</definedName>
    <definedName name="COO_Dest">[4]COO!$D$1:$D$3:'[4]COO'!$D$2</definedName>
    <definedName name="COOCountry_Range">[4]Mapping!$R$2:$R$245</definedName>
    <definedName name="COODest_Range">[4]Mapping!$P$2:$P$3</definedName>
    <definedName name="d">[6]Mapping!$AR$2:$AR$84</definedName>
    <definedName name="_xlnm.Database">'[3]x-Lists'!$A$2:$A$9</definedName>
    <definedName name="dealPricing_Range">[4]Mapping!$BD$2:$BD$3</definedName>
    <definedName name="Description1_Range">[4]Mapping!$AQ$2:$AQ$72</definedName>
    <definedName name="Description2_Range">[4]Mapping!$AR$2:$AR$84</definedName>
    <definedName name="DESTINATIONPORT">'[3]x-imports'!$B$2:$B$3</definedName>
    <definedName name="DIAMETER">'[3]x-Lists'!$AM$2:$AM$9</definedName>
    <definedName name="Division1">'[2]Hardline Drop down'!$A$5:$A$16</definedName>
    <definedName name="ENERGY_EFFICIENT">'[3]x-Lists'!$AJ$2:$AJ$7</definedName>
    <definedName name="EVENT">'[3]x-Lists'!$AQ$2:$AQ$8</definedName>
    <definedName name="FABRIC_WEIGHT">'[3]x-Lists'!$AI$2:$AI$5</definedName>
    <definedName name="Feature1_Range">[4]Mapping!$AG$2:$AG$20</definedName>
    <definedName name="Feature10_Range">[4]Mapping!$AP$2:$AP$20</definedName>
    <definedName name="Feature2_Range">[4]Mapping!$AH$2:$AH$25</definedName>
    <definedName name="Feature3_Range">[4]Mapping!$AI$2:$AI$7</definedName>
    <definedName name="Feature4_Range">[4]Mapping!$AJ$2:$AJ$6</definedName>
    <definedName name="Feature5_Range">[4]Mapping!$AK$2:$AK$15</definedName>
    <definedName name="Feature6_Range">[4]Mapping!$AL$2:$AL$17</definedName>
    <definedName name="Feature7_Range">[4]Mapping!$AM$2:$AM$21</definedName>
    <definedName name="Feature8_Range">[4]Mapping!$AN$2:$AN$9</definedName>
    <definedName name="Feature9_Range">[4]Mapping!$AO$2:$AO$5</definedName>
    <definedName name="FIFRACompliance_Range">[4]Mapping!$L$2:$L$10</definedName>
    <definedName name="FIFRAExemption_Range">[4]Mapping!$N$2:$N$3</definedName>
    <definedName name="FILL">'[3]x-Lists'!$AR$2:$AR$7</definedName>
    <definedName name="foam">[5]Sheet1!$EC$2:$EC$3</definedName>
    <definedName name="FOBPORT">'[3]x-imports'!$C$2:$C$40</definedName>
    <definedName name="FREIGHT">'[3]x-Lists'!$I$2:$I$5</definedName>
    <definedName name="gen_nontxtl_UOM_Range">[4]Mapping!$Z$2:$Z$11</definedName>
    <definedName name="gen_txtl_permlbl_careinstr_Range">[4]Mapping!$V$2:$V$9</definedName>
    <definedName name="gen_txtl_permlbl_fabrcont_Range">[4]Mapping!$X$2:$X$12</definedName>
    <definedName name="gen_txtl_permlbl_vendinfo_Range">[4]Mapping!$T$2:$T$8</definedName>
    <definedName name="GENDER">'[3]x-Lists'!$AD$2:$AD$5</definedName>
    <definedName name="HOLIDAY">'[3]x-Lists'!$AP$2:$AP$10</definedName>
    <definedName name="KD">[5]Sheet1!$DS$2:$DS$2</definedName>
    <definedName name="LicensedProduct_Range">[4]Mapping!$AF$2:$AF$3</definedName>
    <definedName name="LIFESTYLE">'[3]x-Lists'!$T$2:$T$5</definedName>
    <definedName name="LOCALIZATION__PRICEPOINT">'[3]x-Lists'!$Z$2:$Z$5</definedName>
    <definedName name="M">[5]Sheet1!$EA$2:$EA$3</definedName>
    <definedName name="MATERIAL">'[3]x-Lists'!$AE$2:$AE$83</definedName>
    <definedName name="Office">'[2]Hardline Drop down'!$C$5:$C$21</definedName>
    <definedName name="PACK">[5]Sheet1!$EE$2:$EE$3</definedName>
    <definedName name="PACK_SET">'[3]x-Lists'!$AO$2:$AO$34</definedName>
    <definedName name="PATTERN">'[3]x-Lists'!$AF$2:$AF$49</definedName>
    <definedName name="PAYMENTTERMS">'[3]x-imports'!$E$2:$E$3</definedName>
    <definedName name="PO_BUY_TYPE">'[3]x-Lists'!$W$2:$W$5</definedName>
    <definedName name="PORT_IFF">[7]a!$A$10:$B$35</definedName>
    <definedName name="POtype">#REF!</definedName>
    <definedName name="Preticketed_Range">[4]Mapping!$H$2:$H$3</definedName>
    <definedName name="ProductLine">'[2]Hardline Drop down'!#REF!</definedName>
    <definedName name="QUEUING">'[3]x-Lists'!$P$2</definedName>
    <definedName name="QUEUING_ITEMS">'[3]x-Lists'!$Y$2:$Y$50</definedName>
    <definedName name="retailAK_O_YN_Range">[4]Mapping!$AV$2:$AV$3</definedName>
    <definedName name="retailCA_O_YN_Range">[4]Mapping!$AZ$2:$AZ$3</definedName>
    <definedName name="retailHA_O_YN_Range">[4]Mapping!$BB$2:$BB$3</definedName>
    <definedName name="retailPR_O_YN_Range">[4]Mapping!$AX$2:$AX$3</definedName>
    <definedName name="retailUS_O_YN_Range">[4]Mapping!$AT$2:$AT$3</definedName>
    <definedName name="SCORECARD">'[3]x-Lists'!$E$2:$E$5</definedName>
    <definedName name="SEASON">'[3]x-Lists'!$L$2:$L$6</definedName>
    <definedName name="SellUnits_Range">[4]Mapping!$D$2:$D$53</definedName>
    <definedName name="SHAPE">'[3]x-Lists'!$AK$2:$AK$10</definedName>
    <definedName name="sheet1">'[2]Hardline Drop down'!#REF!</definedName>
    <definedName name="sheet10">'[2]Hardline Drop down'!#REF!</definedName>
    <definedName name="SHIPTO">'[3]x-Lists'!$B$2:$B$6</definedName>
    <definedName name="SIZE">'[3]x-Lists'!$AL$2:$AL$66</definedName>
    <definedName name="Softline">'[2]Hardline Drop down'!#REF!</definedName>
    <definedName name="SoftlineDivision">'[2]Hardline Drop down'!#REF!</definedName>
    <definedName name="SPECIAL_PROCESSING">'[3]x-Lists'!$R$2:$R$15</definedName>
    <definedName name="suggestedMessage_Range">[4]Mapping!$BF$2:$BF$3</definedName>
    <definedName name="TESTING">'[3]x-Lists'!$AV$2:$AV$3</definedName>
    <definedName name="TEXTILE_ITEM">'[3]x-Lists'!$AG$2:$AG$62</definedName>
    <definedName name="THEME">'[3]x-Lists'!$AS$2:$AS$14</definedName>
    <definedName name="THREAD_COUNT">'[3]x-Lists'!$AN$2:$AN$27</definedName>
    <definedName name="TICKETTYPE">'[3]x-Lists'!$N$2:$N$8</definedName>
    <definedName name="TREATMENT">'[3]x-Lists'!$AT$2:$AT$28</definedName>
    <definedName name="UNIT">[5]Sheet1!$EF$2:$EF$3</definedName>
    <definedName name="Upload">'[2]Hardline Drop down'!$E$5</definedName>
    <definedName name="VendorType">'[2]Hardline Drop down'!$F$5:$F$8</definedName>
    <definedName name="WEB_SIZE_CHART">'[3]x-Lists'!$X$2:$X$46</definedName>
    <definedName name="wood">[5]Sheet1!$EG$2:$EG$3</definedName>
    <definedName name="YESNO">'[3]x-Lists'!$D$2:$D$3</definedName>
    <definedName name="栽植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BD14" i="1" l="1"/>
  <c r="BA14" i="1"/>
  <c r="AZ14" i="1"/>
  <c r="AW14" i="1" s="1"/>
  <c r="AS14" i="1"/>
  <c r="AP14" i="1"/>
  <c r="AN14" i="1"/>
  <c r="AL14" i="1"/>
  <c r="AI14" i="1"/>
  <c r="AC14" i="1"/>
  <c r="AD14" i="1" s="1"/>
  <c r="AF14" i="1" s="1"/>
  <c r="AJ14" i="1" s="1"/>
  <c r="R14" i="1"/>
  <c r="T14" i="1" s="1"/>
  <c r="BD13" i="1"/>
  <c r="BA13" i="1"/>
  <c r="AZ13" i="1"/>
  <c r="AW13" i="1" s="1"/>
  <c r="AS13" i="1"/>
  <c r="AP13" i="1"/>
  <c r="AN13" i="1"/>
  <c r="AL13" i="1"/>
  <c r="AI13" i="1"/>
  <c r="AC13" i="1"/>
  <c r="AD13" i="1" s="1"/>
  <c r="AF13" i="1" s="1"/>
  <c r="AJ13" i="1" s="1"/>
  <c r="R13" i="1"/>
  <c r="T13" i="1" s="1"/>
  <c r="BD12" i="1"/>
  <c r="BA12" i="1"/>
  <c r="AZ12" i="1"/>
  <c r="AW12" i="1" s="1"/>
  <c r="AS12" i="1"/>
  <c r="AP12" i="1"/>
  <c r="AN12" i="1"/>
  <c r="AL12" i="1"/>
  <c r="AI12" i="1"/>
  <c r="AC12" i="1"/>
  <c r="AD12" i="1" s="1"/>
  <c r="AF12" i="1" s="1"/>
  <c r="R12" i="1"/>
  <c r="T12" i="1" s="1"/>
  <c r="BD11" i="1"/>
  <c r="BA11" i="1"/>
  <c r="AZ11" i="1"/>
  <c r="AW11" i="1"/>
  <c r="AS11" i="1"/>
  <c r="AP11" i="1"/>
  <c r="AN11" i="1"/>
  <c r="AL11" i="1"/>
  <c r="AI11" i="1"/>
  <c r="AC11" i="1"/>
  <c r="AD11" i="1" s="1"/>
  <c r="AF11" i="1" s="1"/>
  <c r="R11" i="1"/>
  <c r="T11" i="1" s="1"/>
  <c r="BD10" i="1"/>
  <c r="BA10" i="1"/>
  <c r="AZ10" i="1"/>
  <c r="AW10" i="1"/>
  <c r="AS10" i="1"/>
  <c r="AP10" i="1"/>
  <c r="AN10" i="1"/>
  <c r="AL10" i="1"/>
  <c r="AI10" i="1"/>
  <c r="AC10" i="1"/>
  <c r="AD10" i="1" s="1"/>
  <c r="AF10" i="1" s="1"/>
  <c r="R10" i="1"/>
  <c r="T10" i="1" s="1"/>
  <c r="BD9" i="1"/>
  <c r="BA9" i="1"/>
  <c r="AZ9" i="1"/>
  <c r="AW9" i="1"/>
  <c r="AS9" i="1"/>
  <c r="AP9" i="1"/>
  <c r="AN9" i="1"/>
  <c r="AL9" i="1"/>
  <c r="AI9" i="1"/>
  <c r="AC9" i="1"/>
  <c r="AD9" i="1" s="1"/>
  <c r="AF9" i="1" s="1"/>
  <c r="R9" i="1"/>
  <c r="T9" i="1" s="1"/>
  <c r="BD8" i="1"/>
  <c r="BA8" i="1"/>
  <c r="AZ8" i="1"/>
  <c r="AW8" i="1"/>
  <c r="AS8" i="1"/>
  <c r="AP8" i="1"/>
  <c r="AN8" i="1"/>
  <c r="AL8" i="1"/>
  <c r="AI8" i="1"/>
  <c r="AC8" i="1"/>
  <c r="AD8" i="1" s="1"/>
  <c r="AF8" i="1" s="1"/>
  <c r="R8" i="1"/>
  <c r="T8" i="1" s="1"/>
  <c r="BD7" i="1"/>
  <c r="BA7" i="1"/>
  <c r="AZ7" i="1"/>
  <c r="AW7" i="1"/>
  <c r="AS7" i="1"/>
  <c r="AP7" i="1"/>
  <c r="AN7" i="1"/>
  <c r="AL7" i="1"/>
  <c r="AI7" i="1"/>
  <c r="AC7" i="1"/>
  <c r="AD7" i="1" s="1"/>
  <c r="AF7" i="1" s="1"/>
  <c r="R7" i="1"/>
  <c r="T7" i="1" s="1"/>
  <c r="BD6" i="1"/>
  <c r="BA6" i="1"/>
  <c r="AZ6" i="1"/>
  <c r="AW6" i="1" s="1"/>
  <c r="AS6" i="1"/>
  <c r="AP6" i="1"/>
  <c r="AN6" i="1"/>
  <c r="AL6" i="1"/>
  <c r="AT6" i="1" s="1"/>
  <c r="AI6" i="1"/>
  <c r="AC6" i="1"/>
  <c r="AD6" i="1" s="1"/>
  <c r="AF6" i="1" s="1"/>
  <c r="AJ6" i="1" s="1"/>
  <c r="AU6" i="1" s="1"/>
  <c r="R6" i="1"/>
  <c r="T6" i="1" s="1"/>
  <c r="BD5" i="1"/>
  <c r="BA5" i="1"/>
  <c r="AZ5" i="1"/>
  <c r="AW5" i="1" s="1"/>
  <c r="AS5" i="1"/>
  <c r="AP5" i="1"/>
  <c r="AN5" i="1"/>
  <c r="AL5" i="1"/>
  <c r="AI5" i="1"/>
  <c r="AC5" i="1"/>
  <c r="AD5" i="1" s="1"/>
  <c r="AF5" i="1" s="1"/>
  <c r="R5" i="1"/>
  <c r="T5" i="1" s="1"/>
  <c r="BD4" i="1"/>
  <c r="BA4" i="1"/>
  <c r="AZ4" i="1"/>
  <c r="AW4" i="1" s="1"/>
  <c r="AS4" i="1"/>
  <c r="AP4" i="1"/>
  <c r="AN4" i="1"/>
  <c r="AL4" i="1"/>
  <c r="AI4" i="1"/>
  <c r="AC4" i="1"/>
  <c r="AD4" i="1" s="1"/>
  <c r="AF4" i="1" s="1"/>
  <c r="AJ4" i="1" s="1"/>
  <c r="R4" i="1"/>
  <c r="T4" i="1" s="1"/>
  <c r="BD3" i="1"/>
  <c r="BA3" i="1"/>
  <c r="AZ3" i="1"/>
  <c r="AW3" i="1" s="1"/>
  <c r="AS3" i="1"/>
  <c r="AP3" i="1"/>
  <c r="AN3" i="1"/>
  <c r="AL3" i="1"/>
  <c r="AI3" i="1"/>
  <c r="AC3" i="1"/>
  <c r="AD3" i="1" s="1"/>
  <c r="AF3" i="1" s="1"/>
  <c r="R3" i="1"/>
  <c r="T3" i="1" s="1"/>
  <c r="BD2" i="1"/>
  <c r="BA2" i="1"/>
  <c r="AZ2" i="1"/>
  <c r="AW2" i="1"/>
  <c r="AS2" i="1"/>
  <c r="AP2" i="1"/>
  <c r="AN2" i="1"/>
  <c r="AL2" i="1"/>
  <c r="AI2" i="1"/>
  <c r="AC2" i="1"/>
  <c r="AD2" i="1" s="1"/>
  <c r="AF2" i="1" s="1"/>
  <c r="R2" i="1"/>
  <c r="T2" i="1" s="1"/>
  <c r="AJ12" i="1" l="1"/>
  <c r="AT13" i="1"/>
  <c r="AU13" i="1" s="1"/>
  <c r="AJ3" i="1"/>
  <c r="AT4" i="1"/>
  <c r="AU4" i="1" s="1"/>
  <c r="AJ2" i="1"/>
  <c r="AT3" i="1"/>
  <c r="AT2" i="1"/>
  <c r="AJ9" i="1"/>
  <c r="AJ5" i="1"/>
  <c r="AT8" i="1"/>
  <c r="AT10" i="1"/>
  <c r="AT7" i="1"/>
  <c r="AT5" i="1"/>
  <c r="AT14" i="1"/>
  <c r="AU14" i="1" s="1"/>
  <c r="AJ10" i="1"/>
  <c r="AJ11" i="1"/>
  <c r="AJ7" i="1"/>
  <c r="AJ8" i="1"/>
  <c r="AT11" i="1"/>
  <c r="AT9" i="1"/>
  <c r="AT12" i="1"/>
  <c r="AU12" i="1" s="1"/>
  <c r="AV6" i="1"/>
  <c r="BC6" i="1"/>
  <c r="BC13" i="1" l="1"/>
  <c r="AV13" i="1"/>
  <c r="AU10" i="1"/>
  <c r="BC10" i="1" s="1"/>
  <c r="AU5" i="1"/>
  <c r="AU3" i="1"/>
  <c r="BC4" i="1"/>
  <c r="AV4" i="1"/>
  <c r="AU9" i="1"/>
  <c r="BC9" i="1" s="1"/>
  <c r="AU2" i="1"/>
  <c r="AV2" i="1"/>
  <c r="BC2" i="1"/>
  <c r="BC3" i="1"/>
  <c r="AV3" i="1"/>
  <c r="AU8" i="1"/>
  <c r="AV8" i="1" s="1"/>
  <c r="AU7" i="1"/>
  <c r="BC7" i="1" s="1"/>
  <c r="BC14" i="1"/>
  <c r="AV14" i="1"/>
  <c r="AV12" i="1"/>
  <c r="BC12" i="1"/>
  <c r="BC5" i="1"/>
  <c r="AV5" i="1"/>
  <c r="AU11" i="1"/>
  <c r="AV10" i="1" l="1"/>
  <c r="AV9" i="1"/>
  <c r="AV7" i="1"/>
  <c r="BC8" i="1"/>
  <c r="AV11" i="1"/>
  <c r="BC11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heather.zhu@jlahome.com</author>
  </authors>
  <commentList>
    <comment ref="T1" authorId="0" shapeId="0" xr:uid="{6A5CDE13-FA1B-44D8-BABF-47FDF9D265C9}">
      <text>
        <r>
          <rPr>
            <sz val="11"/>
            <rFont val="Calibri"/>
            <family val="2"/>
          </rPr>
          <t>[China RMB Cost]/[Exchange Rate]</t>
        </r>
      </text>
    </comment>
    <comment ref="AC1" authorId="0" shapeId="0" xr:uid="{97F83349-56CC-450C-A375-5147A1C31B81}">
      <text>
        <r>
          <rPr>
            <sz val="11"/>
            <rFont val="Calibri"/>
            <family val="2"/>
          </rPr>
          <t>[Carton Size L (cm)]*[Carton Size W (cm)]*[Carton Size H (cm)]/1000000</t>
        </r>
      </text>
    </comment>
    <comment ref="AD1" authorId="0" shapeId="0" xr:uid="{E8984D7E-25A2-484F-BAF7-CCAC5D78A1CA}">
      <text>
        <r>
          <rPr>
            <sz val="11"/>
            <rFont val="Calibri"/>
            <family val="2"/>
          </rPr>
          <t>65/[Cubic Meter per Carton]*[Case Pack]</t>
        </r>
      </text>
    </comment>
    <comment ref="AF1" authorId="0" shapeId="0" xr:uid="{7DB0D339-A556-4F1B-866E-B029409B1F10}">
      <text>
        <r>
          <rPr>
            <sz val="11"/>
            <rFont val="Calibri"/>
            <family val="2"/>
          </rPr>
          <t>[40ft Container Freight]/[Total Units per 40ft Container]</t>
        </r>
      </text>
    </comment>
    <comment ref="AI1" authorId="0" shapeId="0" xr:uid="{3220E2BB-1D19-43A5-A797-C8B4918942A9}">
      <text>
        <r>
          <rPr>
            <sz val="11"/>
            <rFont val="Calibri"/>
            <family val="2"/>
          </rPr>
          <t>[FOB Cost $ (Value)]*[Duty Rate]</t>
        </r>
      </text>
    </comment>
    <comment ref="AJ1" authorId="0" shapeId="0" xr:uid="{05E6858B-F0B5-42A6-A484-6D3BEC22A342}">
      <text>
        <r>
          <rPr>
            <sz val="11"/>
            <rFont val="Calibri"/>
            <family val="2"/>
          </rPr>
          <t>[FOB Cost $ (Value)]+[Ocean Freight per Item $]+[Duty per Item $]</t>
        </r>
      </text>
    </comment>
    <comment ref="AL1" authorId="0" shapeId="0" xr:uid="{AB5379A8-30B3-493C-8181-C4744C3D5AC5}">
      <text>
        <r>
          <rPr>
            <sz val="11"/>
            <rFont val="Calibri"/>
            <family val="2"/>
          </rPr>
          <t>[JLA POE Price Quote (Value)]*[DA %]</t>
        </r>
      </text>
    </comment>
    <comment ref="AM1" authorId="0" shapeId="0" xr:uid="{84075E44-D6EF-47D9-AB33-F7304B8EF75E}">
      <text>
        <r>
          <rPr>
            <sz val="11"/>
            <rFont val="Calibri"/>
            <family val="2"/>
          </rPr>
          <t xml:space="preserve">
          </t>
        </r>
      </text>
    </comment>
    <comment ref="AN1" authorId="0" shapeId="0" xr:uid="{40722406-12F6-4B30-93B0-362F44180A89}">
      <text>
        <r>
          <rPr>
            <sz val="11"/>
            <rFont val="Calibri"/>
            <family val="2"/>
          </rPr>
          <t>[JLA POE Price Quote (Value)]*[General Load %]</t>
        </r>
      </text>
    </comment>
    <comment ref="AO1" authorId="0" shapeId="0" xr:uid="{EC4C7C4A-4839-4167-8E11-F2E82BEDF850}">
      <text>
        <r>
          <rPr>
            <sz val="11"/>
            <rFont val="Calibri"/>
            <family val="2"/>
          </rPr>
          <t xml:space="preserve">
          </t>
        </r>
      </text>
    </comment>
    <comment ref="AP1" authorId="0" shapeId="0" xr:uid="{13F2A629-0995-4A46-9A33-AA8F144A1A86}">
      <text>
        <r>
          <rPr>
            <sz val="11"/>
            <rFont val="Calibri"/>
            <family val="2"/>
          </rPr>
          <t>[JLA POE Price Quote (Value)]*[Warehouse Charge %]</t>
        </r>
      </text>
    </comment>
    <comment ref="AS1" authorId="0" shapeId="0" xr:uid="{D7CEEFB6-4F34-4CFE-9038-C7CF24A06706}">
      <text>
        <r>
          <rPr>
            <sz val="11"/>
            <rFont val="Calibri"/>
            <family val="2"/>
          </rPr>
          <t>[JLA POE Price Quote (Value)]*[Load 1 %]</t>
        </r>
      </text>
    </comment>
    <comment ref="AT1" authorId="0" shapeId="0" xr:uid="{6D2CA960-7281-46D8-B08A-3A53B999D639}">
      <text>
        <r>
          <rPr>
            <sz val="11"/>
            <rFont val="Calibri"/>
            <family val="2"/>
          </rPr>
          <t>[DA $]+[General Load $]+[Warehouse Charge $]+[Load 1 $ (Fashion)]</t>
        </r>
      </text>
    </comment>
    <comment ref="AU1" authorId="0" shapeId="0" xr:uid="{18B1C9B0-4F34-484B-8DA1-367456185D61}">
      <text>
        <r>
          <rPr>
            <sz val="11"/>
            <rFont val="Calibri"/>
            <family val="2"/>
          </rPr>
          <t>[LDP Cost $]+[Total Load $]</t>
        </r>
      </text>
    </comment>
    <comment ref="AV1" authorId="0" shapeId="0" xr:uid="{4EA728B8-918D-43B3-B7D8-2C43C3AA1CAA}">
      <text>
        <r>
          <rPr>
            <sz val="11"/>
            <rFont val="Calibri"/>
            <family val="2"/>
          </rPr>
          <t>([JLA POE Price Quote (Value)]-[LDP Cost with Load $])/[JLA POE Price Quote (Value)]</t>
        </r>
      </text>
    </comment>
    <comment ref="AW1" authorId="0" shapeId="0" xr:uid="{5722B6F1-740D-47FC-9C02-5E7B6304B339}">
      <text>
        <r>
          <rPr>
            <sz val="11"/>
            <rFont val="Calibri"/>
            <family val="2"/>
          </rPr>
          <t>[Suggested Retail Price]*(1-[Retailer Markup])</t>
        </r>
      </text>
    </comment>
    <comment ref="BA1" authorId="0" shapeId="0" xr:uid="{942AAD3E-77F6-46D7-BBE1-BA98940491A2}">
      <text>
        <r>
          <rPr>
            <sz val="11"/>
            <rFont val="Calibri"/>
            <family val="2"/>
          </rPr>
          <t>[Suggested Retail Price-POE Price (Value)]/[Suggested Retail Price]</t>
        </r>
      </text>
    </comment>
    <comment ref="BC1" authorId="0" shapeId="0" xr:uid="{29758A08-1DE9-4553-B81C-865447B14900}">
      <text>
        <r>
          <rPr>
            <sz val="11"/>
            <rFont val="Calibri"/>
            <family val="2"/>
          </rPr>
          <t>[LDP Cost with Load $]*[Total Quantity]</t>
        </r>
      </text>
    </comment>
    <comment ref="BD1" authorId="0" shapeId="0" xr:uid="{1496FC2F-189A-4287-B031-FCBA3D02A791}">
      <text>
        <r>
          <rPr>
            <sz val="11"/>
            <rFont val="Calibri"/>
            <family val="2"/>
          </rPr>
          <t>[JLA FOB CA/GA Price Quote (Value)]*[Total Quantity]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7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</futureMetadata>
  <valueMetadata count="7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</valueMetadata>
</metadata>
</file>

<file path=xl/sharedStrings.xml><?xml version="1.0" encoding="utf-8"?>
<sst xmlns="http://schemas.openxmlformats.org/spreadsheetml/2006/main" count="212" uniqueCount="98">
  <si>
    <t>Line No.</t>
  </si>
  <si>
    <t>Photo</t>
  </si>
  <si>
    <t>VIN/Art No.</t>
  </si>
  <si>
    <t>Brand</t>
  </si>
  <si>
    <t>Licensor</t>
  </si>
  <si>
    <t>Product Category</t>
  </si>
  <si>
    <t>Pattern</t>
  </si>
  <si>
    <t>Item Description</t>
  </si>
  <si>
    <t>Description-Short</t>
  </si>
  <si>
    <t>Fabrication</t>
  </si>
  <si>
    <t>Material-Short</t>
  </si>
  <si>
    <t>Size/Spec.</t>
  </si>
  <si>
    <t>Color</t>
  </si>
  <si>
    <t>Customer Item#</t>
  </si>
  <si>
    <t>Item No.</t>
  </si>
  <si>
    <t>UPC</t>
  </si>
  <si>
    <t>Unit of Measure</t>
  </si>
  <si>
    <t>China RMB Cost</t>
  </si>
  <si>
    <t>Exchange Rate</t>
  </si>
  <si>
    <t>FOB Cost $ (Formula)</t>
  </si>
  <si>
    <t>FOB Cost $ (Value)</t>
  </si>
  <si>
    <t>UCCPM Price</t>
  </si>
  <si>
    <t>Package Type</t>
  </si>
  <si>
    <t>Carton Size L (cm)</t>
  </si>
  <si>
    <t>Carton Size W (cm)</t>
  </si>
  <si>
    <t>Carton Size H (cm)</t>
  </si>
  <si>
    <t>Carton Gross Weight (kg)</t>
  </si>
  <si>
    <t>Case Pack</t>
  </si>
  <si>
    <t>Cubic Meter per Carton</t>
  </si>
  <si>
    <t>Total Units per 40ft Container</t>
  </si>
  <si>
    <t>40ft Container Freight</t>
  </si>
  <si>
    <t>Ocean Freight per Item $</t>
  </si>
  <si>
    <t>HTS Code</t>
  </si>
  <si>
    <t>Duty Rate</t>
  </si>
  <si>
    <t>Duty per Item $</t>
  </si>
  <si>
    <t>LDP Cost $</t>
  </si>
  <si>
    <t>DA %</t>
  </si>
  <si>
    <t>DA $</t>
  </si>
  <si>
    <t>General Load %</t>
  </si>
  <si>
    <t>General Load $</t>
  </si>
  <si>
    <t>Warehouse Charge %</t>
  </si>
  <si>
    <t>Warehouse Charge $</t>
  </si>
  <si>
    <t>Load 1</t>
  </si>
  <si>
    <t>Load 1 %</t>
  </si>
  <si>
    <t>Load 1 $</t>
  </si>
  <si>
    <t>Total Load $</t>
  </si>
  <si>
    <t>LDP Cost with Load $</t>
  </si>
  <si>
    <t>JLA LDP MU%</t>
  </si>
  <si>
    <t>JLA POE Price Quote (Formula)</t>
  </si>
  <si>
    <t>JLA POE Price Quote (Value)</t>
  </si>
  <si>
    <t>Suggested Retail Price</t>
  </si>
  <si>
    <t>Retailer Markup (Value)</t>
  </si>
  <si>
    <t>Retailer Markup (Formula)</t>
  </si>
  <si>
    <t>Total Quantity</t>
  </si>
  <si>
    <t>Total Cost</t>
  </si>
  <si>
    <t>Total Sales</t>
  </si>
  <si>
    <t>QUILT</t>
  </si>
  <si>
    <t>LYDIA</t>
    <phoneticPr fontId="2" type="noConversion"/>
  </si>
  <si>
    <t>100% Polyester 3pc Hanging  Quilt</t>
    <phoneticPr fontId="2" type="noConversion"/>
  </si>
  <si>
    <t>3pc Hanging  Quilt</t>
  </si>
  <si>
    <t>Face&amp; Back: 85gsm microfiber disperse print.                               
Filling: 180gsm slick Poly Fill. 
With ruffle edge.</t>
    <phoneticPr fontId="2" type="noConversion"/>
  </si>
  <si>
    <t>100% Polyester</t>
    <phoneticPr fontId="2" type="noConversion"/>
  </si>
  <si>
    <t>Full/Queen                        1 Quilt 86"W x 86"L                   2 Shams 20"W x 26"L + 2.5"(2)</t>
  </si>
  <si>
    <t>SAGE</t>
    <phoneticPr fontId="2" type="noConversion"/>
  </si>
  <si>
    <t>RS14-9049</t>
    <phoneticPr fontId="2" type="noConversion"/>
  </si>
  <si>
    <t>Set</t>
  </si>
  <si>
    <t>Normal</t>
  </si>
  <si>
    <t>9404.40.9022</t>
  </si>
  <si>
    <t>100% Polyester 3pc Hanging  Quilt</t>
  </si>
  <si>
    <t>King                                                                      1 Quilt 102"W x 86"L                   2 Shams 20"W x 36"L + 2.5"(2)</t>
    <phoneticPr fontId="2" type="noConversion"/>
  </si>
  <si>
    <t>RS14-9050</t>
  </si>
  <si>
    <t>MANON</t>
    <phoneticPr fontId="2" type="noConversion"/>
  </si>
  <si>
    <t>Face&amp; Back: 85gsm microfiber disperse print.                                
Filling: 180gsm slick Poly Fill. 
With scallop edge.</t>
    <phoneticPr fontId="2" type="noConversion"/>
  </si>
  <si>
    <t>Full/Queen                        1 Quilt 86"W x 86"L                   2 Shams 20"W x 26"L + 1.5"(2)</t>
  </si>
  <si>
    <t>MAUVE MULTI</t>
    <phoneticPr fontId="2" type="noConversion"/>
  </si>
  <si>
    <t>RS14-9051</t>
  </si>
  <si>
    <t>King                                                                      1 Quilt 102"W x 86"L                   2 Shams 20"W x 36"L + 1.5"(2)</t>
    <phoneticPr fontId="2" type="noConversion"/>
  </si>
  <si>
    <t>RS14-9052</t>
  </si>
  <si>
    <t xml:space="preserve">Jolie </t>
    <phoneticPr fontId="2" type="noConversion"/>
  </si>
  <si>
    <t xml:space="preserve">85gsm microfiber Prewashed ultra soft finish. Embroidered  with Ruffle edge. Stitch quilting. 180gsm Poly Fill. </t>
    <phoneticPr fontId="2" type="noConversion"/>
  </si>
  <si>
    <t>BLEACHED MAUVE</t>
    <phoneticPr fontId="2" type="noConversion"/>
  </si>
  <si>
    <t>RS14-9053</t>
    <phoneticPr fontId="2" type="noConversion"/>
  </si>
  <si>
    <t>RS14-9054</t>
  </si>
  <si>
    <t>Coralie</t>
    <phoneticPr fontId="2" type="noConversion"/>
  </si>
  <si>
    <r>
      <t>Face&amp; Back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>85gsm washed microfiber solid. Embroidered. 
Filling</t>
    </r>
    <r>
      <rPr>
        <sz val="11"/>
        <rFont val="微软雅黑"/>
        <family val="2"/>
        <charset val="134"/>
      </rPr>
      <t>：</t>
    </r>
    <r>
      <rPr>
        <sz val="11"/>
        <rFont val="Calibri"/>
        <family val="2"/>
      </rPr>
      <t xml:space="preserve">180gsm Poly Slick Fill. </t>
    </r>
    <phoneticPr fontId="2" type="noConversion"/>
  </si>
  <si>
    <t>Full/Queen                        1 Quilt 86"W x 86"L                   2 Shams 20"W x 26"L + 0.5"(2)</t>
    <phoneticPr fontId="2" type="noConversion"/>
  </si>
  <si>
    <t>DESERT SAGE</t>
    <phoneticPr fontId="2" type="noConversion"/>
  </si>
  <si>
    <t>RS14-9055</t>
  </si>
  <si>
    <t>King                                                                      1 Quilt 102"W x 86"L                   2 Shams 20"W x 36"L + 0.5"(2)</t>
    <phoneticPr fontId="2" type="noConversion"/>
  </si>
  <si>
    <t>RS14-9056</t>
  </si>
  <si>
    <t>Twin                                    1 Quilt 66"W x 86"L                   1 Sham 20"W x 26"L + 0.5"(1)</t>
    <phoneticPr fontId="2" type="noConversion"/>
  </si>
  <si>
    <t>BLUSH TAUPE</t>
    <phoneticPr fontId="2" type="noConversion"/>
  </si>
  <si>
    <t>RS14-9057</t>
    <phoneticPr fontId="2" type="noConversion"/>
  </si>
  <si>
    <t>RS14-9058</t>
  </si>
  <si>
    <t>RS14-9059</t>
  </si>
  <si>
    <t>Twin                                    1 Quilt 63"W x 86"L                   1 Sham 20"W x 26"L + 2.5"(1)</t>
    <phoneticPr fontId="2" type="noConversion"/>
  </si>
  <si>
    <t>RS14-9060</t>
    <phoneticPr fontId="2" type="noConversion"/>
  </si>
  <si>
    <t>RS14-9061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</si>
</sst>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[$¥-478]#,##0.00"/>
    <numFmt numFmtId="177" formatCode="&quot;$&quot;#,##0.00"/>
    <numFmt numFmtId="178" formatCode="0.0"/>
    <numFmt numFmtId="179" formatCode="0.000"/>
    <numFmt numFmtId="180" formatCode="_(&quot;$&quot;* #,##0.00_);_(&quot;$&quot;* \(#,##0.00\);_(&quot;$&quot;* &quot;-&quot;??_);_(@_)"/>
  </numFmts>
  <fonts count="10" x14ac:knownFonts="1">
    <font>
      <sz val="11"/>
      <name val="Calibri"/>
      <family val="2"/>
    </font>
    <font>
      <sz val="11"/>
      <name val="Calibri"/>
      <family val="2"/>
    </font>
    <font>
      <sz val="9"/>
      <name val="宋体"/>
      <family val="3"/>
      <charset val="134"/>
    </font>
    <font>
      <b/>
      <sz val="11"/>
      <name val="Calibri"/>
      <family val="2"/>
    </font>
    <font>
      <b/>
      <i/>
      <sz val="11"/>
      <name val="Calibri"/>
      <family val="2"/>
    </font>
    <font>
      <sz val="10"/>
      <name val="Arial"/>
      <family val="2"/>
    </font>
    <font>
      <b/>
      <sz val="10"/>
      <color indexed="12"/>
      <name val="Arial"/>
      <family val="2"/>
    </font>
    <font>
      <b/>
      <sz val="10"/>
      <name val="Arial"/>
      <family val="2"/>
    </font>
    <font>
      <sz val="11"/>
      <color theme="1"/>
      <name val="等线"/>
      <family val="2"/>
      <scheme val="minor"/>
    </font>
    <font>
      <sz val="11"/>
      <name val="微软雅黑"/>
      <family val="2"/>
      <charset val="134"/>
    </font>
  </fonts>
  <fills count="8">
    <fill>
      <patternFill patternType="none"/>
    </fill>
    <fill>
      <patternFill patternType="gray125"/>
    </fill>
    <fill>
      <patternFill patternType="solid">
        <fgColor theme="5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/>
        <bgColor indexed="64"/>
      </patternFill>
    </fill>
  </fills>
  <borders count="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8">
    <xf numFmtId="0" fontId="0" fillId="0" borderId="0"/>
    <xf numFmtId="0" fontId="1" fillId="0" borderId="0"/>
    <xf numFmtId="0" fontId="5" fillId="0" borderId="0"/>
    <xf numFmtId="0" fontId="1" fillId="0" borderId="0"/>
    <xf numFmtId="0" fontId="1" fillId="0" borderId="0"/>
    <xf numFmtId="0" fontId="8" fillId="0" borderId="0"/>
    <xf numFmtId="180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65">
    <xf numFmtId="0" fontId="0" fillId="0" borderId="0" xfId="0"/>
    <xf numFmtId="0" fontId="0" fillId="0" borderId="0" xfId="0" applyAlignment="1">
      <alignment horizontal="center" wrapText="1"/>
    </xf>
    <xf numFmtId="0" fontId="0" fillId="0" borderId="0" xfId="0" applyAlignment="1">
      <alignment wrapText="1"/>
    </xf>
    <xf numFmtId="0" fontId="1" fillId="0" borderId="0" xfId="1" applyAlignment="1">
      <alignment wrapText="1"/>
    </xf>
    <xf numFmtId="176" fontId="0" fillId="0" borderId="0" xfId="0" applyNumberFormat="1" applyAlignment="1">
      <alignment wrapText="1"/>
    </xf>
    <xf numFmtId="2" fontId="0" fillId="0" borderId="0" xfId="0" applyNumberFormat="1" applyAlignment="1">
      <alignment wrapText="1"/>
    </xf>
    <xf numFmtId="177" fontId="0" fillId="0" borderId="0" xfId="0" applyNumberFormat="1" applyAlignment="1">
      <alignment wrapText="1"/>
    </xf>
    <xf numFmtId="178" fontId="0" fillId="0" borderId="0" xfId="0" applyNumberFormat="1" applyAlignment="1">
      <alignment wrapText="1"/>
    </xf>
    <xf numFmtId="1" fontId="0" fillId="0" borderId="0" xfId="0" applyNumberFormat="1" applyAlignment="1">
      <alignment wrapText="1"/>
    </xf>
    <xf numFmtId="179" fontId="0" fillId="0" borderId="0" xfId="0" applyNumberFormat="1" applyAlignment="1">
      <alignment wrapText="1"/>
    </xf>
    <xf numFmtId="10" fontId="0" fillId="0" borderId="0" xfId="0" applyNumberFormat="1" applyAlignment="1">
      <alignment wrapText="1"/>
    </xf>
    <xf numFmtId="177" fontId="0" fillId="0" borderId="3" xfId="0" applyNumberFormat="1" applyBorder="1" applyAlignment="1">
      <alignment wrapText="1"/>
    </xf>
    <xf numFmtId="0" fontId="3" fillId="0" borderId="3" xfId="0" applyFont="1" applyBorder="1" applyAlignment="1">
      <alignment horizontal="center" wrapText="1"/>
    </xf>
    <xf numFmtId="0" fontId="3" fillId="4" borderId="3" xfId="0" applyFont="1" applyFill="1" applyBorder="1" applyAlignment="1">
      <alignment horizontal="center" wrapText="1"/>
    </xf>
    <xf numFmtId="0" fontId="4" fillId="4" borderId="3" xfId="0" applyFont="1" applyFill="1" applyBorder="1" applyAlignment="1">
      <alignment horizontal="center" wrapText="1"/>
    </xf>
    <xf numFmtId="0" fontId="4" fillId="5" borderId="3" xfId="0" applyFont="1" applyFill="1" applyBorder="1" applyAlignment="1">
      <alignment horizontal="center" wrapText="1"/>
    </xf>
    <xf numFmtId="0" fontId="3" fillId="5" borderId="3" xfId="0" applyFont="1" applyFill="1" applyBorder="1" applyAlignment="1">
      <alignment horizontal="center" wrapText="1"/>
    </xf>
    <xf numFmtId="0" fontId="3" fillId="5" borderId="3" xfId="1" applyFont="1" applyFill="1" applyBorder="1" applyAlignment="1">
      <alignment horizontal="center" wrapText="1"/>
    </xf>
    <xf numFmtId="176" fontId="3" fillId="2" borderId="3" xfId="0" applyNumberFormat="1" applyFont="1" applyFill="1" applyBorder="1" applyAlignment="1">
      <alignment horizontal="center" wrapText="1"/>
    </xf>
    <xf numFmtId="2" fontId="3" fillId="2" borderId="3" xfId="0" applyNumberFormat="1" applyFont="1" applyFill="1" applyBorder="1" applyAlignment="1">
      <alignment horizontal="center" wrapText="1"/>
    </xf>
    <xf numFmtId="177" fontId="6" fillId="2" borderId="3" xfId="2" applyNumberFormat="1" applyFont="1" applyFill="1" applyBorder="1" applyAlignment="1">
      <alignment wrapText="1"/>
    </xf>
    <xf numFmtId="177" fontId="3" fillId="6" borderId="2" xfId="0" applyNumberFormat="1" applyFont="1" applyFill="1" applyBorder="1" applyAlignment="1">
      <alignment horizontal="center" wrapText="1"/>
    </xf>
    <xf numFmtId="177" fontId="3" fillId="2" borderId="3" xfId="0" applyNumberFormat="1" applyFont="1" applyFill="1" applyBorder="1" applyAlignment="1">
      <alignment horizontal="center" wrapText="1"/>
    </xf>
    <xf numFmtId="0" fontId="4" fillId="0" borderId="3" xfId="0" applyFont="1" applyBorder="1" applyAlignment="1">
      <alignment horizontal="center" wrapText="1"/>
    </xf>
    <xf numFmtId="178" fontId="3" fillId="0" borderId="3" xfId="0" applyNumberFormat="1" applyFont="1" applyBorder="1" applyAlignment="1">
      <alignment horizontal="center" wrapText="1"/>
    </xf>
    <xf numFmtId="2" fontId="3" fillId="0" borderId="3" xfId="0" applyNumberFormat="1" applyFont="1" applyBorder="1" applyAlignment="1">
      <alignment horizontal="center" wrapText="1"/>
    </xf>
    <xf numFmtId="1" fontId="3" fillId="0" borderId="3" xfId="0" applyNumberFormat="1" applyFont="1" applyBorder="1" applyAlignment="1">
      <alignment horizontal="center" wrapText="1"/>
    </xf>
    <xf numFmtId="179" fontId="6" fillId="0" borderId="3" xfId="2" applyNumberFormat="1" applyFont="1" applyBorder="1" applyAlignment="1">
      <alignment wrapText="1"/>
    </xf>
    <xf numFmtId="1" fontId="6" fillId="0" borderId="3" xfId="2" applyNumberFormat="1" applyFont="1" applyBorder="1" applyAlignment="1">
      <alignment wrapText="1"/>
    </xf>
    <xf numFmtId="177" fontId="6" fillId="0" borderId="3" xfId="2" applyNumberFormat="1" applyFont="1" applyBorder="1" applyAlignment="1">
      <alignment wrapText="1"/>
    </xf>
    <xf numFmtId="10" fontId="3" fillId="0" borderId="3" xfId="0" applyNumberFormat="1" applyFont="1" applyBorder="1" applyAlignment="1">
      <alignment horizontal="center" wrapText="1"/>
    </xf>
    <xf numFmtId="177" fontId="6" fillId="5" borderId="3" xfId="2" applyNumberFormat="1" applyFont="1" applyFill="1" applyBorder="1" applyAlignment="1">
      <alignment wrapText="1"/>
    </xf>
    <xf numFmtId="177" fontId="6" fillId="3" borderId="3" xfId="2" applyNumberFormat="1" applyFont="1" applyFill="1" applyBorder="1" applyAlignment="1">
      <alignment wrapText="1"/>
    </xf>
    <xf numFmtId="10" fontId="6" fillId="5" borderId="3" xfId="2" applyNumberFormat="1" applyFont="1" applyFill="1" applyBorder="1" applyAlignment="1">
      <alignment wrapText="1"/>
    </xf>
    <xf numFmtId="177" fontId="7" fillId="5" borderId="3" xfId="2" applyNumberFormat="1" applyFont="1" applyFill="1" applyBorder="1" applyAlignment="1">
      <alignment wrapText="1"/>
    </xf>
    <xf numFmtId="177" fontId="3" fillId="3" borderId="3" xfId="0" applyNumberFormat="1" applyFont="1" applyFill="1" applyBorder="1" applyAlignment="1">
      <alignment horizontal="center" wrapText="1"/>
    </xf>
    <xf numFmtId="177" fontId="3" fillId="0" borderId="3" xfId="0" applyNumberFormat="1" applyFont="1" applyBorder="1" applyAlignment="1">
      <alignment horizontal="center" wrapText="1"/>
    </xf>
    <xf numFmtId="0" fontId="0" fillId="0" borderId="3" xfId="0" applyBorder="1" applyAlignment="1">
      <alignment horizontal="center" wrapText="1"/>
    </xf>
    <xf numFmtId="0" fontId="0" fillId="0" borderId="1" xfId="0" applyBorder="1" applyAlignment="1">
      <alignment horizontal="center" wrapText="1"/>
    </xf>
    <xf numFmtId="0" fontId="0" fillId="0" borderId="3" xfId="0" applyBorder="1" applyAlignment="1">
      <alignment wrapText="1"/>
    </xf>
    <xf numFmtId="0" fontId="1" fillId="0" borderId="3" xfId="0" applyFont="1" applyBorder="1" applyAlignment="1">
      <alignment wrapText="1"/>
    </xf>
    <xf numFmtId="0" fontId="1" fillId="0" borderId="3" xfId="4" applyBorder="1" applyAlignment="1">
      <alignment wrapText="1"/>
    </xf>
    <xf numFmtId="0" fontId="1" fillId="0" borderId="3" xfId="1" applyBorder="1" applyAlignment="1">
      <alignment wrapText="1"/>
    </xf>
    <xf numFmtId="0" fontId="1" fillId="0" borderId="3" xfId="3" applyBorder="1" applyAlignment="1">
      <alignment wrapText="1"/>
    </xf>
    <xf numFmtId="0" fontId="5" fillId="3" borderId="3" xfId="5" quotePrefix="1" applyFont="1" applyFill="1" applyBorder="1" applyAlignment="1">
      <alignment horizontal="left" wrapText="1"/>
    </xf>
    <xf numFmtId="176" fontId="0" fillId="0" borderId="3" xfId="0" applyNumberFormat="1" applyBorder="1" applyAlignment="1">
      <alignment wrapText="1"/>
    </xf>
    <xf numFmtId="2" fontId="0" fillId="0" borderId="3" xfId="0" applyNumberFormat="1" applyBorder="1" applyAlignment="1">
      <alignment wrapText="1"/>
    </xf>
    <xf numFmtId="177" fontId="0" fillId="7" borderId="3" xfId="6" applyNumberFormat="1" applyFont="1" applyFill="1" applyBorder="1" applyAlignment="1">
      <alignment wrapText="1"/>
    </xf>
    <xf numFmtId="177" fontId="0" fillId="0" borderId="2" xfId="0" applyNumberFormat="1" applyBorder="1" applyAlignment="1">
      <alignment wrapText="1"/>
    </xf>
    <xf numFmtId="178" fontId="0" fillId="0" borderId="3" xfId="0" applyNumberFormat="1" applyBorder="1" applyAlignment="1">
      <alignment wrapText="1"/>
    </xf>
    <xf numFmtId="1" fontId="1" fillId="0" borderId="3" xfId="0" applyNumberFormat="1" applyFont="1" applyBorder="1" applyAlignment="1">
      <alignment wrapText="1"/>
    </xf>
    <xf numFmtId="179" fontId="0" fillId="7" borderId="3" xfId="0" applyNumberFormat="1" applyFill="1" applyBorder="1" applyAlignment="1">
      <alignment wrapText="1"/>
    </xf>
    <xf numFmtId="1" fontId="0" fillId="7" borderId="3" xfId="0" applyNumberFormat="1" applyFill="1" applyBorder="1" applyAlignment="1">
      <alignment wrapText="1"/>
    </xf>
    <xf numFmtId="177" fontId="0" fillId="7" borderId="3" xfId="0" applyNumberFormat="1" applyFill="1" applyBorder="1" applyAlignment="1">
      <alignment wrapText="1"/>
    </xf>
    <xf numFmtId="10" fontId="0" fillId="0" borderId="3" xfId="0" applyNumberFormat="1" applyBorder="1" applyAlignment="1">
      <alignment wrapText="1"/>
    </xf>
    <xf numFmtId="10" fontId="0" fillId="5" borderId="3" xfId="7" applyNumberFormat="1" applyFont="1" applyFill="1" applyBorder="1" applyAlignment="1">
      <alignment wrapText="1"/>
    </xf>
    <xf numFmtId="177" fontId="0" fillId="5" borderId="3" xfId="0" applyNumberFormat="1" applyFill="1" applyBorder="1" applyAlignment="1">
      <alignment wrapText="1"/>
    </xf>
    <xf numFmtId="10" fontId="0" fillId="7" borderId="3" xfId="7" applyNumberFormat="1" applyFont="1" applyFill="1" applyBorder="1" applyAlignment="1">
      <alignment wrapText="1"/>
    </xf>
    <xf numFmtId="1" fontId="0" fillId="5" borderId="3" xfId="0" applyNumberFormat="1" applyFill="1" applyBorder="1" applyAlignment="1">
      <alignment horizontal="center" wrapText="1"/>
    </xf>
    <xf numFmtId="0" fontId="0" fillId="0" borderId="4" xfId="0" applyBorder="1" applyAlignment="1">
      <alignment horizontal="center" wrapText="1"/>
    </xf>
    <xf numFmtId="1" fontId="0" fillId="0" borderId="3" xfId="0" applyNumberFormat="1" applyBorder="1" applyAlignment="1">
      <alignment wrapText="1"/>
    </xf>
    <xf numFmtId="0" fontId="0" fillId="0" borderId="1" xfId="0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177" fontId="0" fillId="0" borderId="0" xfId="0" applyNumberFormat="1" applyAlignment="1">
      <alignment horizontal="center" wrapText="1"/>
    </xf>
  </cellXfs>
  <cellStyles count="8">
    <cellStyle name="Currency 2" xfId="6" xr:uid="{E96C9DF9-99E9-4F7A-862D-30B79FAD5708}"/>
    <cellStyle name="Normal 2" xfId="1" xr:uid="{B993C9A8-CC63-4247-BB79-2ADFD5058A20}"/>
    <cellStyle name="Normal 2 18 2" xfId="2" xr:uid="{CE7611FC-A44D-434C-8424-71BBEC20DFFD}"/>
    <cellStyle name="Percent 2" xfId="7" xr:uid="{1E7E6DCC-ADE3-4750-9B36-A81EBD5E6D08}"/>
    <cellStyle name="常规" xfId="0" builtinId="0"/>
    <cellStyle name="常规 12 2" xfId="3" xr:uid="{1D6428B9-4E30-4F18-BD92-58C2D6868C15}"/>
    <cellStyle name="常规 2" xfId="5" xr:uid="{DE0AD0EC-93C0-43FD-8626-D7E689B8C595}"/>
    <cellStyle name="常规 21" xfId="4" xr:uid="{4DC9779E-93D2-4A19-A1A8-C03FA3911C72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microsoft.com/office/2022/10/relationships/richValueRel" Target="richData/richValueRel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heetMetadata" Target="metadata.xml"/><Relationship Id="rId1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6" Type="http://schemas.microsoft.com/office/2017/06/relationships/rdRichValueTypes" Target="richData/rdRichValueTypes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5" Type="http://schemas.microsoft.com/office/2017/06/relationships/rdRichValueStructure" Target="richData/rdrichvaluestructure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Relationship Id="rId14" Type="http://schemas.microsoft.com/office/2017/06/relationships/rdRichValue" Target="richData/rdrichvalue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Downloads/Ross%20Sept%20Quilt%20commit-6.24.2026.xlsx" TargetMode="External"/><Relationship Id="rId2" Type="http://schemas.openxmlformats.org/officeDocument/2006/relationships/externalLinkPath" Target="file:///C:\Users\liujie\Downloads\Ross%20Sept%20Quilt%20commit-6.24.2026.xlsx" TargetMode="External"/><Relationship Id="rId1" Type="http://schemas.openxmlformats.org/officeDocument/2006/relationships/externalLinkPath" Target="/Users/liujie/Downloads/Ross%20Sept%20Quilt%20commit-6.24.2026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Users\DVD\AppData\Local\Microsoft\Windows\Temporary%20Internet%20Files\Content.Outlook\UNTFDTPU\ITP%20HS%20Watercolour%207pc%202014-10-2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Kristina%20Lance-Bedding\MYTEX\POS%202015\MYTEX%20FEB-MAR%20IMPORTS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zhangqing\&#26700;&#38754;\BBB\item%20set%20up\Final\BBB_Bombay_Cambay_Item%20Set%20Up_2011102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20.8\&#23478;&#32442;&#20845;&#37096;\joyce\customer\CS\CS%20stock%20list(ET)-08103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qianyueyun\Local%20Settings\Temporary%20Internet%20Files\Content.Outlook\S0EW6CGV\BBB%20VENDOR%20SET%20UP%20%20ROVERTALLEN%20CHARLESTON%206%2015%2011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dingxiaoping\Local%20Settings\Temporary%20Internet%20Files\Content.IE5\K9AN0PEF\files\TARGET\FORMS\TARGET%20QUOTE%20SHEET%20FORMA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Commitment"/>
      <sheetName val="Item"/>
      <sheetName val="Miya Quote0511"/>
      <sheetName val="0616 update Lydia"/>
      <sheetName val="ValueSelect"/>
      <sheetName val="Data"/>
    </sheetNames>
    <sheetDataSet>
      <sheetData sheetId="0"/>
      <sheetData sheetId="1"/>
      <sheetData sheetId="2">
        <row r="15">
          <cell r="F15">
            <v>62.9</v>
          </cell>
        </row>
        <row r="16">
          <cell r="F16">
            <v>72.400000000000006</v>
          </cell>
        </row>
        <row r="17">
          <cell r="F17">
            <v>58.1</v>
          </cell>
        </row>
        <row r="18">
          <cell r="F18">
            <v>78.099999999999994</v>
          </cell>
        </row>
        <row r="19">
          <cell r="F19">
            <v>96</v>
          </cell>
        </row>
        <row r="20">
          <cell r="F20">
            <v>58</v>
          </cell>
        </row>
        <row r="21">
          <cell r="F21">
            <v>76.5</v>
          </cell>
        </row>
        <row r="22">
          <cell r="F22">
            <v>86.9</v>
          </cell>
        </row>
        <row r="23">
          <cell r="F23">
            <v>58</v>
          </cell>
        </row>
        <row r="24">
          <cell r="F24">
            <v>76.5</v>
          </cell>
        </row>
        <row r="25">
          <cell r="F25">
            <v>86.9</v>
          </cell>
        </row>
      </sheetData>
      <sheetData sheetId="3">
        <row r="3">
          <cell r="F3">
            <v>68.8</v>
          </cell>
        </row>
        <row r="4">
          <cell r="F4">
            <v>79.400000000000006</v>
          </cell>
        </row>
      </sheetData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Hardline ITP"/>
      <sheetName val="Hardline Drop down"/>
    </sheetNames>
    <sheetDataSet>
      <sheetData sheetId="0"/>
      <sheetData sheetId="1">
        <row r="5">
          <cell r="A5" t="str">
            <v>Home Fashion/Dec Acc</v>
          </cell>
          <cell r="C5" t="str">
            <v>Bangladesh</v>
          </cell>
          <cell r="E5" t="str">
            <v>Yes</v>
          </cell>
          <cell r="F5" t="str">
            <v>Softhome</v>
          </cell>
          <cell r="H5" t="str">
            <v>The Bay</v>
          </cell>
        </row>
        <row r="6">
          <cell r="A6" t="str">
            <v>Houseware</v>
          </cell>
          <cell r="C6" t="str">
            <v>China</v>
          </cell>
          <cell r="F6" t="str">
            <v>Hardhome</v>
          </cell>
          <cell r="H6" t="str">
            <v>Zellers</v>
          </cell>
        </row>
        <row r="7">
          <cell r="A7" t="str">
            <v>Outdoor Living/Seas</v>
          </cell>
          <cell r="C7" t="str">
            <v xml:space="preserve">Egypt </v>
          </cell>
          <cell r="F7" t="str">
            <v>FA</v>
          </cell>
          <cell r="H7" t="str">
            <v>Home Outfitters</v>
          </cell>
        </row>
        <row r="8">
          <cell r="A8" t="str">
            <v xml:space="preserve">Toys/Sporting goods  </v>
          </cell>
          <cell r="C8" t="str">
            <v>India</v>
          </cell>
          <cell r="F8" t="str">
            <v>Footwear</v>
          </cell>
          <cell r="H8" t="str">
            <v>Lord &amp; Taylor</v>
          </cell>
        </row>
        <row r="9">
          <cell r="A9" t="str">
            <v xml:space="preserve">Stationery/Book/Yarn </v>
          </cell>
          <cell r="C9" t="str">
            <v>Indonesia</v>
          </cell>
        </row>
        <row r="10">
          <cell r="A10" t="str">
            <v>Footwear</v>
          </cell>
          <cell r="C10" t="str">
            <v xml:space="preserve">Korea </v>
          </cell>
        </row>
        <row r="11">
          <cell r="A11" t="str">
            <v>Fashion Accessory</v>
          </cell>
          <cell r="C11" t="str">
            <v>Malaysia</v>
          </cell>
        </row>
        <row r="12">
          <cell r="A12" t="str">
            <v>Seasonal</v>
          </cell>
          <cell r="C12" t="str">
            <v>Mexico</v>
          </cell>
        </row>
        <row r="13">
          <cell r="A13" t="str">
            <v>Patio&amp;Lawn&amp;Garden</v>
          </cell>
          <cell r="C13" t="str">
            <v xml:space="preserve">Pakistan </v>
          </cell>
        </row>
        <row r="14">
          <cell r="A14" t="str">
            <v>Furniture</v>
          </cell>
          <cell r="C14" t="str">
            <v>Portugal</v>
          </cell>
        </row>
        <row r="15">
          <cell r="A15" t="str">
            <v>Home Appliance</v>
          </cell>
          <cell r="C15" t="str">
            <v>Singapore</v>
          </cell>
        </row>
        <row r="16">
          <cell r="A16" t="str">
            <v>Lighting</v>
          </cell>
          <cell r="C16" t="str">
            <v>Taiwan</v>
          </cell>
        </row>
        <row r="17">
          <cell r="C17" t="str">
            <v>Thailand</v>
          </cell>
        </row>
        <row r="18">
          <cell r="C18" t="str">
            <v>Turkey</v>
          </cell>
        </row>
        <row r="19">
          <cell r="C19" t="str">
            <v>Vietnam</v>
          </cell>
        </row>
        <row r="20">
          <cell r="C20" t="str">
            <v>Turkey</v>
          </cell>
        </row>
        <row r="21">
          <cell r="C21" t="str">
            <v>Vietnam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JAN-FEB RECEIPTS"/>
      <sheetName val="mytex - x-Vendor Instructions"/>
      <sheetName val="mytex - x-Vendor Specs"/>
      <sheetName val="mytex - x-Vendor CTPAT"/>
      <sheetName val="mytex - x-Vendor 10+2"/>
      <sheetName val="mytex - x-Lacy Act"/>
      <sheetName val="mytex - x-IFI"/>
      <sheetName val="mytex - x-Fish &amp; Wildlife"/>
      <sheetName val="Volume Ranks"/>
      <sheetName val="Ticket-Item Setup"/>
      <sheetName val="x-Lists"/>
      <sheetName val="x-impor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(1) COATS</v>
          </cell>
          <cell r="B2" t="str">
            <v>53- NJ</v>
          </cell>
          <cell r="D2" t="str">
            <v>YES</v>
          </cell>
          <cell r="E2">
            <v>4</v>
          </cell>
          <cell r="H2" t="str">
            <v xml:space="preserve">BULK </v>
          </cell>
          <cell r="I2" t="str">
            <v>VENDOR PAYS 0%</v>
          </cell>
          <cell r="L2" t="str">
            <v>0-REPLEN</v>
          </cell>
          <cell r="N2" t="str">
            <v>GUMMY</v>
          </cell>
          <cell r="O2" t="str">
            <v>BASE</v>
          </cell>
          <cell r="P2" t="str">
            <v>QUEUING</v>
          </cell>
          <cell r="Q2" t="str">
            <v>POE</v>
          </cell>
          <cell r="R2" t="str">
            <v>BULK TO PREPACK</v>
          </cell>
          <cell r="T2" t="str">
            <v>CLASSIC</v>
          </cell>
          <cell r="W2" t="str">
            <v>UP-FRONT PRODUCTION</v>
          </cell>
          <cell r="X2" t="str">
            <v>BOYS_4-7</v>
          </cell>
          <cell r="Y2" t="str">
            <v>BABY CUPS-TOTES</v>
          </cell>
          <cell r="Z2" t="str">
            <v>NA</v>
          </cell>
          <cell r="AB2" t="str">
            <v>NA</v>
          </cell>
          <cell r="AC2" t="str">
            <v>NA</v>
          </cell>
          <cell r="AD2" t="str">
            <v>NA</v>
          </cell>
          <cell r="AE2" t="str">
            <v>NA</v>
          </cell>
          <cell r="AF2" t="str">
            <v>NA</v>
          </cell>
          <cell r="AG2" t="str">
            <v>NA</v>
          </cell>
          <cell r="AH2" t="str">
            <v>NA</v>
          </cell>
          <cell r="AI2" t="str">
            <v>NA</v>
          </cell>
          <cell r="AJ2" t="str">
            <v>NA</v>
          </cell>
          <cell r="AK2" t="str">
            <v>NA</v>
          </cell>
          <cell r="AL2" t="str">
            <v>NA</v>
          </cell>
          <cell r="AM2" t="str">
            <v>NA</v>
          </cell>
          <cell r="AN2" t="str">
            <v>NA</v>
          </cell>
          <cell r="AO2" t="str">
            <v>NA</v>
          </cell>
          <cell r="AP2" t="str">
            <v>NA</v>
          </cell>
          <cell r="AQ2" t="str">
            <v>NA</v>
          </cell>
          <cell r="AR2" t="str">
            <v>NA</v>
          </cell>
          <cell r="AS2" t="str">
            <v>NA</v>
          </cell>
          <cell r="AT2" t="str">
            <v>NA</v>
          </cell>
          <cell r="AU2" t="str">
            <v>NA</v>
          </cell>
          <cell r="AV2" t="str">
            <v>NA</v>
          </cell>
        </row>
        <row r="3">
          <cell r="A3" t="str">
            <v>(2) SPORTSWEAR</v>
          </cell>
          <cell r="B3" t="str">
            <v>512- CA</v>
          </cell>
          <cell r="D3" t="str">
            <v>NO</v>
          </cell>
          <cell r="E3">
            <v>3</v>
          </cell>
          <cell r="H3" t="str">
            <v>INNERS</v>
          </cell>
          <cell r="I3" t="str">
            <v>VENDOR PAYS 50%</v>
          </cell>
          <cell r="L3" t="str">
            <v>1-BASIC/REORDER</v>
          </cell>
          <cell r="N3" t="str">
            <v>GUMMY-SMALL</v>
          </cell>
          <cell r="O3" t="str">
            <v>BASE-COLD</v>
          </cell>
          <cell r="R3" t="str">
            <v>CHANGE BULK ITEMS - SEE NOTES</v>
          </cell>
          <cell r="T3" t="str">
            <v>CONTEMPORARY</v>
          </cell>
          <cell r="W3" t="str">
            <v>PACK AND HOLD</v>
          </cell>
          <cell r="X3" t="str">
            <v>BOYS_8-20</v>
          </cell>
          <cell r="Y3" t="str">
            <v>BATH AND BODY</v>
          </cell>
          <cell r="Z3" t="str">
            <v>LOW</v>
          </cell>
          <cell r="AB3" t="str">
            <v>ASST.</v>
          </cell>
          <cell r="AC3" t="str">
            <v>ASSORTED</v>
          </cell>
          <cell r="AD3" t="str">
            <v>BOY</v>
          </cell>
          <cell r="AE3" t="str">
            <v>ACRYLIC</v>
          </cell>
          <cell r="AF3" t="str">
            <v>3D SOLID</v>
          </cell>
          <cell r="AG3" t="str">
            <v>BATH</v>
          </cell>
          <cell r="AH3" t="str">
            <v>CAMPUS KIT</v>
          </cell>
          <cell r="AI3" t="str">
            <v>HEAVY WEIGHT</v>
          </cell>
          <cell r="AJ3" t="str">
            <v>FOAMBACK</v>
          </cell>
          <cell r="AK3" t="str">
            <v>BALL</v>
          </cell>
          <cell r="AL3">
            <v>63</v>
          </cell>
          <cell r="AM3" t="str">
            <v>1-2 IN</v>
          </cell>
          <cell r="AN3">
            <v>120</v>
          </cell>
          <cell r="AO3" t="str">
            <v>1-PC</v>
          </cell>
          <cell r="AP3" t="str">
            <v>BACK TO CAMPUS</v>
          </cell>
          <cell r="AQ3" t="str">
            <v>2015 GIFT STRATEGY</v>
          </cell>
          <cell r="AR3" t="str">
            <v>FEATHER</v>
          </cell>
          <cell r="AS3" t="str">
            <v>AMERICANA</v>
          </cell>
          <cell r="AT3" t="str">
            <v>3D</v>
          </cell>
          <cell r="AU3" t="str">
            <v>2PK BED PILLOW</v>
          </cell>
          <cell r="AV3" t="str">
            <v>TESTING</v>
          </cell>
        </row>
        <row r="4">
          <cell r="A4" t="str">
            <v>(3) KIDS</v>
          </cell>
          <cell r="B4" t="str">
            <v>53-SHIP-TO-MARK-FOR</v>
          </cell>
          <cell r="E4">
            <v>2</v>
          </cell>
          <cell r="H4" t="str">
            <v>SHIPPABLE</v>
          </cell>
          <cell r="I4" t="str">
            <v>VENDOR PAYS 100%</v>
          </cell>
          <cell r="L4" t="str">
            <v>5-SPRING 2015</v>
          </cell>
          <cell r="N4" t="str">
            <v>HANGTAG</v>
          </cell>
          <cell r="O4" t="str">
            <v>BASE-COLD-HOT</v>
          </cell>
          <cell r="R4" t="str">
            <v>CHANGE PACK QTY</v>
          </cell>
          <cell r="T4" t="str">
            <v>UPDATED</v>
          </cell>
          <cell r="W4" t="str">
            <v>IN-SEASON PRODUCTION</v>
          </cell>
          <cell r="X4" t="str">
            <v>BOYS_COATS</v>
          </cell>
          <cell r="Y4" t="str">
            <v>BEVERAGE</v>
          </cell>
          <cell r="Z4" t="str">
            <v>MID</v>
          </cell>
          <cell r="AB4" t="str">
            <v>BEIGE</v>
          </cell>
          <cell r="AC4" t="str">
            <v>BEIGE-TAN</v>
          </cell>
          <cell r="AD4" t="str">
            <v>GIRL</v>
          </cell>
          <cell r="AE4" t="str">
            <v>BAMBOO</v>
          </cell>
          <cell r="AF4" t="str">
            <v>ANIMAL</v>
          </cell>
          <cell r="AG4" t="str">
            <v>BOWL BRUSH</v>
          </cell>
          <cell r="AH4" t="str">
            <v>CANOPY</v>
          </cell>
          <cell r="AI4" t="str">
            <v>LIGHT WEIGHT</v>
          </cell>
          <cell r="AJ4" t="str">
            <v>LINED</v>
          </cell>
          <cell r="AK4" t="str">
            <v>DISK</v>
          </cell>
          <cell r="AL4">
            <v>72</v>
          </cell>
          <cell r="AM4" t="str">
            <v>1-4 IN</v>
          </cell>
          <cell r="AN4">
            <v>180</v>
          </cell>
          <cell r="AO4" t="str">
            <v>2-PC</v>
          </cell>
          <cell r="AP4" t="str">
            <v>CHRISTMAS</v>
          </cell>
          <cell r="AQ4" t="str">
            <v>BACK TO CAMPUS 2015</v>
          </cell>
          <cell r="AR4" t="str">
            <v>POLY FILL</v>
          </cell>
          <cell r="AS4" t="str">
            <v>BASIC</v>
          </cell>
          <cell r="AT4" t="str">
            <v>APPLIQUE</v>
          </cell>
          <cell r="AU4" t="str">
            <v>2PK DEC PILLOW</v>
          </cell>
        </row>
        <row r="5">
          <cell r="A5" t="str">
            <v>(4) MENS</v>
          </cell>
          <cell r="B5" t="str">
            <v>512-SHIP-TO-MARK-FOR</v>
          </cell>
          <cell r="E5">
            <v>1</v>
          </cell>
          <cell r="I5" t="str">
            <v>FOB PORT OF ORIGIN</v>
          </cell>
          <cell r="L5" t="str">
            <v>6-FALL 2015</v>
          </cell>
          <cell r="N5" t="str">
            <v>HANGTAG-SMALL</v>
          </cell>
          <cell r="O5" t="str">
            <v>BASE-EXHOT-HOT</v>
          </cell>
          <cell r="R5" t="str">
            <v>DC BUILD ASSORTMENT</v>
          </cell>
          <cell r="T5" t="str">
            <v>URBAN</v>
          </cell>
          <cell r="W5" t="str">
            <v>CLOSE OUT</v>
          </cell>
          <cell r="X5" t="str">
            <v>BOYS_HUSKY</v>
          </cell>
          <cell r="Y5" t="str">
            <v>BOWLS</v>
          </cell>
          <cell r="Z5" t="str">
            <v>HIGH</v>
          </cell>
          <cell r="AB5" t="str">
            <v>CLEAR</v>
          </cell>
          <cell r="AC5" t="str">
            <v>BLACK</v>
          </cell>
          <cell r="AD5" t="str">
            <v>UNISEX</v>
          </cell>
          <cell r="AE5" t="str">
            <v>BASIC FOAM-EGG CRATE</v>
          </cell>
          <cell r="AF5" t="str">
            <v>AZTEC</v>
          </cell>
          <cell r="AG5" t="str">
            <v>BOXED</v>
          </cell>
          <cell r="AH5" t="str">
            <v>LAMPS</v>
          </cell>
          <cell r="AI5" t="str">
            <v>MEDIUM WEIGHT</v>
          </cell>
          <cell r="AJ5" t="str">
            <v>LINED-INTERLINED</v>
          </cell>
          <cell r="AK5" t="str">
            <v>LAMPPOST</v>
          </cell>
          <cell r="AL5">
            <v>84</v>
          </cell>
          <cell r="AM5" t="str">
            <v>3-4 IN</v>
          </cell>
          <cell r="AN5">
            <v>200</v>
          </cell>
          <cell r="AO5" t="str">
            <v>3-PC</v>
          </cell>
          <cell r="AP5" t="str">
            <v>EASTER</v>
          </cell>
          <cell r="AQ5" t="str">
            <v>BAKING</v>
          </cell>
          <cell r="AR5" t="str">
            <v>DOWN ALT</v>
          </cell>
          <cell r="AS5" t="str">
            <v>COASTAL</v>
          </cell>
          <cell r="AT5" t="str">
            <v>BRUSHED</v>
          </cell>
          <cell r="AU5" t="str">
            <v>ACRYLIC</v>
          </cell>
        </row>
        <row r="6">
          <cell r="A6" t="str">
            <v>(5) ACCESSORIES</v>
          </cell>
          <cell r="B6" t="str">
            <v>SHIP TO STORES</v>
          </cell>
          <cell r="L6" t="str">
            <v>7-SPRING 2016</v>
          </cell>
          <cell r="N6" t="str">
            <v>RAT TAIL</v>
          </cell>
          <cell r="O6" t="str">
            <v>BASE-HOT</v>
          </cell>
          <cell r="R6" t="str">
            <v>DO NOT SIZE BREAK</v>
          </cell>
          <cell r="X6" t="str">
            <v>COMFORTER_OVER</v>
          </cell>
          <cell r="Y6" t="str">
            <v>CANDY</v>
          </cell>
          <cell r="AB6" t="str">
            <v>FROST</v>
          </cell>
          <cell r="AC6" t="str">
            <v>BLUE</v>
          </cell>
          <cell r="AE6" t="str">
            <v>BLEND</v>
          </cell>
          <cell r="AF6" t="str">
            <v>BIRDS</v>
          </cell>
          <cell r="AG6" t="str">
            <v>CADDYS-SHOWER</v>
          </cell>
          <cell r="AH6" t="str">
            <v>OTHER</v>
          </cell>
          <cell r="AJ6" t="str">
            <v>ROOM DARKENING</v>
          </cell>
          <cell r="AK6" t="str">
            <v>OPEN WORK</v>
          </cell>
          <cell r="AL6">
            <v>95</v>
          </cell>
          <cell r="AM6" t="str">
            <v>5-6 IN</v>
          </cell>
          <cell r="AN6" t="str">
            <v>200 OR LESS</v>
          </cell>
          <cell r="AO6" t="str">
            <v>4-PC</v>
          </cell>
          <cell r="AP6" t="str">
            <v>GRADUATION</v>
          </cell>
          <cell r="AQ6" t="str">
            <v>BARWARE</v>
          </cell>
          <cell r="AR6" t="str">
            <v>MEMORY FOAM</v>
          </cell>
          <cell r="AS6" t="str">
            <v>DEN</v>
          </cell>
          <cell r="AT6" t="str">
            <v>BURNOUT</v>
          </cell>
          <cell r="AU6" t="str">
            <v>BASIC MIRRORS</v>
          </cell>
        </row>
        <row r="7">
          <cell r="A7" t="str">
            <v>(6) LINENS</v>
          </cell>
          <cell r="N7" t="str">
            <v>SHELF PRICING</v>
          </cell>
          <cell r="O7" t="str">
            <v>COLD</v>
          </cell>
          <cell r="R7" t="str">
            <v>FLAT BREAKDOWN</v>
          </cell>
          <cell r="X7" t="str">
            <v>DRESS SHIRTS_BIG_TALL</v>
          </cell>
          <cell r="Y7" t="str">
            <v>COOKBOOKS</v>
          </cell>
          <cell r="AB7" t="str">
            <v>WHITE</v>
          </cell>
          <cell r="AC7" t="str">
            <v>BROWN</v>
          </cell>
          <cell r="AE7" t="str">
            <v>BURLAP</v>
          </cell>
          <cell r="AF7" t="str">
            <v>BROCADE</v>
          </cell>
          <cell r="AG7" t="str">
            <v>CADDYS-STORAGE</v>
          </cell>
          <cell r="AH7" t="str">
            <v>PILLOW</v>
          </cell>
          <cell r="AJ7" t="str">
            <v>WOVEN BLACKOUT</v>
          </cell>
          <cell r="AK7" t="str">
            <v>OVAL</v>
          </cell>
          <cell r="AL7">
            <v>108</v>
          </cell>
          <cell r="AM7" t="str">
            <v>5-8 IN</v>
          </cell>
          <cell r="AN7" t="str">
            <v>200-299</v>
          </cell>
          <cell r="AO7" t="str">
            <v>5-PC</v>
          </cell>
          <cell r="AP7" t="str">
            <v>HALLOWEEN</v>
          </cell>
          <cell r="AQ7" t="str">
            <v>ENTERTAINMENT-BARWARE</v>
          </cell>
          <cell r="AR7" t="str">
            <v>COTTON</v>
          </cell>
          <cell r="AS7" t="str">
            <v>FEMININE</v>
          </cell>
          <cell r="AT7" t="str">
            <v>CHENILLE</v>
          </cell>
          <cell r="AU7" t="str">
            <v>BBQ</v>
          </cell>
        </row>
        <row r="8">
          <cell r="A8" t="str">
            <v xml:space="preserve">(7) YOUTH </v>
          </cell>
          <cell r="N8" t="str">
            <v>SHIP LABEL</v>
          </cell>
          <cell r="O8" t="str">
            <v>EXHOT</v>
          </cell>
          <cell r="R8" t="str">
            <v>FRAGILE</v>
          </cell>
          <cell r="X8" t="str">
            <v>DRESS SHIRTS_MENS</v>
          </cell>
          <cell r="Y8" t="str">
            <v>COOKWARE</v>
          </cell>
          <cell r="AC8" t="str">
            <v>GREEN</v>
          </cell>
          <cell r="AE8" t="str">
            <v>BURNOUT</v>
          </cell>
          <cell r="AF8" t="str">
            <v>CAMO</v>
          </cell>
          <cell r="AG8" t="str">
            <v>CADDYS-SUCTION</v>
          </cell>
          <cell r="AH8" t="str">
            <v>SAUCER CHAIR</v>
          </cell>
          <cell r="AK8" t="str">
            <v>SERPENT-SCROLL</v>
          </cell>
          <cell r="AL8" t="str">
            <v>13X18</v>
          </cell>
          <cell r="AM8" t="str">
            <v>1 IN</v>
          </cell>
          <cell r="AN8">
            <v>220</v>
          </cell>
          <cell r="AO8" t="str">
            <v>6-PC</v>
          </cell>
          <cell r="AP8" t="str">
            <v>HARVEST</v>
          </cell>
          <cell r="AQ8" t="str">
            <v>ROASTING A-Z</v>
          </cell>
          <cell r="AS8" t="str">
            <v>GLAMOUR</v>
          </cell>
          <cell r="AT8" t="str">
            <v>COLOR BLOCK</v>
          </cell>
          <cell r="AU8" t="str">
            <v>HEALTHY FOODS</v>
          </cell>
        </row>
        <row r="9">
          <cell r="A9" t="str">
            <v>(8) OUTERWEAR</v>
          </cell>
          <cell r="O9" t="str">
            <v>HOT</v>
          </cell>
          <cell r="R9" t="str">
            <v>FRAGRANCE</v>
          </cell>
          <cell r="X9" t="str">
            <v>DRESS SHIRTS_TALL</v>
          </cell>
          <cell r="Y9" t="str">
            <v>COSMETICS</v>
          </cell>
          <cell r="AC9" t="str">
            <v>GREY</v>
          </cell>
          <cell r="AE9" t="str">
            <v>CANVAS</v>
          </cell>
          <cell r="AF9" t="str">
            <v>CHEVRON</v>
          </cell>
          <cell r="AG9" t="str">
            <v>CANISTER</v>
          </cell>
          <cell r="AH9" t="str">
            <v>SHEETS</v>
          </cell>
          <cell r="AK9" t="str">
            <v>SQUARE</v>
          </cell>
          <cell r="AL9" t="str">
            <v>14X14</v>
          </cell>
          <cell r="AM9" t="str">
            <v>5 IN</v>
          </cell>
          <cell r="AN9">
            <v>230</v>
          </cell>
          <cell r="AO9" t="str">
            <v>7-PC</v>
          </cell>
          <cell r="AP9" t="str">
            <v>MOTHERS DAY</v>
          </cell>
          <cell r="AS9" t="str">
            <v>GLOBAL</v>
          </cell>
          <cell r="AT9" t="str">
            <v>CRUSHED</v>
          </cell>
          <cell r="AU9" t="str">
            <v>HYDRATION</v>
          </cell>
        </row>
        <row r="10">
          <cell r="O10" t="str">
            <v>HOT-EXHOT</v>
          </cell>
          <cell r="R10" t="str">
            <v>JEWELRY</v>
          </cell>
          <cell r="X10" t="str">
            <v>DUVET_DOWN_COVERS</v>
          </cell>
          <cell r="Y10" t="str">
            <v>DRINKWARE</v>
          </cell>
          <cell r="AC10" t="str">
            <v>METALLIC</v>
          </cell>
          <cell r="AE10" t="str">
            <v>CERAMIC</v>
          </cell>
          <cell r="AF10" t="str">
            <v>COLOR BLOCK</v>
          </cell>
          <cell r="AG10" t="str">
            <v>COSMETIC</v>
          </cell>
          <cell r="AH10" t="str">
            <v>SIGN</v>
          </cell>
          <cell r="AK10" t="str">
            <v>SWIRL CAGE</v>
          </cell>
          <cell r="AL10" t="str">
            <v>16X16</v>
          </cell>
          <cell r="AN10">
            <v>250</v>
          </cell>
          <cell r="AO10" t="str">
            <v>8-PC</v>
          </cell>
          <cell r="AP10" t="str">
            <v>VALENTINES DAY</v>
          </cell>
          <cell r="AS10" t="str">
            <v>HOLIDAY-SEASONAL</v>
          </cell>
          <cell r="AT10" t="str">
            <v>EMBELLISHMENT</v>
          </cell>
          <cell r="AU10" t="str">
            <v>LED</v>
          </cell>
        </row>
        <row r="11">
          <cell r="O11" t="str">
            <v>PUERTO RICO</v>
          </cell>
          <cell r="R11" t="str">
            <v>LIQUID</v>
          </cell>
          <cell r="X11" t="str">
            <v>GIRLS_4-6</v>
          </cell>
          <cell r="Y11" t="str">
            <v>DVD-VIDEO GAMES</v>
          </cell>
          <cell r="AC11" t="str">
            <v>MULTI-COLOR</v>
          </cell>
          <cell r="AE11" t="str">
            <v>CHENILLE</v>
          </cell>
          <cell r="AF11" t="str">
            <v>DAMASK</v>
          </cell>
          <cell r="AG11" t="str">
            <v>ENSEMBLE SET</v>
          </cell>
          <cell r="AH11" t="str">
            <v>STOOL</v>
          </cell>
          <cell r="AL11" t="str">
            <v>17X17</v>
          </cell>
          <cell r="AN11">
            <v>300</v>
          </cell>
          <cell r="AO11" t="str">
            <v>9-PC</v>
          </cell>
          <cell r="AS11" t="str">
            <v>MASCULINE</v>
          </cell>
          <cell r="AT11" t="str">
            <v>EMBOSSED</v>
          </cell>
          <cell r="AU11" t="str">
            <v>LICENSE</v>
          </cell>
        </row>
        <row r="12">
          <cell r="R12" t="str">
            <v>OVERSIZED PTL</v>
          </cell>
          <cell r="X12" t="str">
            <v>GIRLS_7-16</v>
          </cell>
          <cell r="Y12" t="str">
            <v>EYEWEAR</v>
          </cell>
          <cell r="AC12" t="str">
            <v>NAVY</v>
          </cell>
          <cell r="AE12" t="str">
            <v>CHROME</v>
          </cell>
          <cell r="AF12" t="str">
            <v>DIAMOND</v>
          </cell>
          <cell r="AG12" t="str">
            <v>ENERGY SOLUTIONS</v>
          </cell>
          <cell r="AH12" t="str">
            <v>THROW</v>
          </cell>
          <cell r="AL12" t="str">
            <v>17X24</v>
          </cell>
          <cell r="AN12" t="str">
            <v>300-399</v>
          </cell>
          <cell r="AO12" t="str">
            <v>10-PC</v>
          </cell>
          <cell r="AS12" t="str">
            <v>MODERN</v>
          </cell>
          <cell r="AT12" t="str">
            <v>EMBROIDERY</v>
          </cell>
          <cell r="AU12" t="str">
            <v>LIGHTWEIGHT-ULTRA LUGGAGE</v>
          </cell>
        </row>
        <row r="13">
          <cell r="R13" t="str">
            <v>PREPACK TO BULK</v>
          </cell>
          <cell r="X13" t="str">
            <v>GIRLS_PLUS</v>
          </cell>
          <cell r="Y13" t="str">
            <v>FITNESS</v>
          </cell>
          <cell r="AC13" t="str">
            <v>OFF WHITE-NATURAL</v>
          </cell>
          <cell r="AE13" t="str">
            <v>CLOQUE</v>
          </cell>
          <cell r="AF13" t="str">
            <v>DOTS</v>
          </cell>
          <cell r="AG13" t="str">
            <v>FINGERTIP</v>
          </cell>
          <cell r="AL13" t="str">
            <v>18X18</v>
          </cell>
          <cell r="AN13">
            <v>320</v>
          </cell>
          <cell r="AO13" t="str">
            <v>11-PC</v>
          </cell>
          <cell r="AS13" t="str">
            <v>SEASONAL</v>
          </cell>
          <cell r="AT13" t="str">
            <v>FLOCK</v>
          </cell>
          <cell r="AU13" t="str">
            <v>MONOGRAM</v>
          </cell>
        </row>
        <row r="14">
          <cell r="R14" t="str">
            <v>RETICKET</v>
          </cell>
          <cell r="X14" t="str">
            <v>INFANT</v>
          </cell>
          <cell r="Y14" t="str">
            <v>FLASHLIGHT-CABLE</v>
          </cell>
          <cell r="AC14" t="str">
            <v>ORANGE</v>
          </cell>
          <cell r="AE14" t="str">
            <v>CORN HUSK</v>
          </cell>
          <cell r="AF14" t="str">
            <v>EMBELLISHED</v>
          </cell>
          <cell r="AG14" t="str">
            <v>FOLDED</v>
          </cell>
          <cell r="AL14" t="str">
            <v>18X8</v>
          </cell>
          <cell r="AN14">
            <v>400</v>
          </cell>
          <cell r="AO14" t="str">
            <v>12-PC</v>
          </cell>
          <cell r="AS14" t="str">
            <v>TYPOGRAPHY</v>
          </cell>
          <cell r="AT14" t="str">
            <v>GLITTER</v>
          </cell>
          <cell r="AU14" t="str">
            <v>NOVELTY MUGS</v>
          </cell>
        </row>
        <row r="15">
          <cell r="R15" t="str">
            <v>UNDEFINED ASSORTMENT</v>
          </cell>
          <cell r="X15" t="str">
            <v>JUNIORS</v>
          </cell>
          <cell r="Y15" t="str">
            <v>FRAGRANCE MINIS</v>
          </cell>
          <cell r="AC15" t="str">
            <v>PINK</v>
          </cell>
          <cell r="AE15" t="str">
            <v>COTTON</v>
          </cell>
          <cell r="AF15" t="str">
            <v>EMBROIDERY</v>
          </cell>
          <cell r="AG15" t="str">
            <v>FURNITURE</v>
          </cell>
          <cell r="AL15" t="str">
            <v>20X20</v>
          </cell>
          <cell r="AN15" t="str">
            <v>400-499</v>
          </cell>
          <cell r="AO15" t="str">
            <v>14-PC</v>
          </cell>
          <cell r="AT15" t="str">
            <v>GLOBAL</v>
          </cell>
          <cell r="AU15" t="str">
            <v>OTD HOOKS</v>
          </cell>
        </row>
        <row r="16">
          <cell r="X16" t="str">
            <v>JUNIORS_PLUS</v>
          </cell>
          <cell r="Y16" t="str">
            <v>GIFT BAGS</v>
          </cell>
          <cell r="AC16" t="str">
            <v>PURPLE</v>
          </cell>
          <cell r="AE16" t="str">
            <v>DOWN</v>
          </cell>
          <cell r="AF16" t="str">
            <v>FANCY</v>
          </cell>
          <cell r="AG16" t="str">
            <v>GROMMET</v>
          </cell>
          <cell r="AL16" t="str">
            <v>21X34</v>
          </cell>
          <cell r="AN16">
            <v>450</v>
          </cell>
          <cell r="AO16" t="str">
            <v>15-PC</v>
          </cell>
          <cell r="AT16" t="str">
            <v>JACQUARD</v>
          </cell>
          <cell r="AU16" t="str">
            <v>SHAG RUGS</v>
          </cell>
        </row>
        <row r="17">
          <cell r="X17" t="str">
            <v>LINEN_SHEET</v>
          </cell>
          <cell r="Y17" t="str">
            <v>GREENERY</v>
          </cell>
          <cell r="AC17" t="str">
            <v>RED</v>
          </cell>
          <cell r="AE17" t="str">
            <v>DRYLON</v>
          </cell>
          <cell r="AF17" t="str">
            <v>FASHION</v>
          </cell>
          <cell r="AG17" t="str">
            <v>GUSSETED</v>
          </cell>
          <cell r="AL17" t="str">
            <v>24X40</v>
          </cell>
          <cell r="AN17">
            <v>500</v>
          </cell>
          <cell r="AO17" t="str">
            <v>16-PC</v>
          </cell>
          <cell r="AT17" t="str">
            <v>LUREX</v>
          </cell>
          <cell r="AU17" t="str">
            <v>TYPOGRAPHY</v>
          </cell>
        </row>
        <row r="18">
          <cell r="X18" t="str">
            <v>MAT_BOTTOM</v>
          </cell>
          <cell r="Y18" t="str">
            <v>HAIR CARE</v>
          </cell>
          <cell r="AC18" t="str">
            <v>WHITE</v>
          </cell>
          <cell r="AE18" t="str">
            <v>EGYPTIAN COTTON</v>
          </cell>
          <cell r="AF18" t="str">
            <v>FLORAL</v>
          </cell>
          <cell r="AG18" t="str">
            <v>HAND</v>
          </cell>
          <cell r="AL18" t="str">
            <v>BED REST</v>
          </cell>
          <cell r="AN18" t="str">
            <v>500-599</v>
          </cell>
          <cell r="AO18" t="str">
            <v>17-PC</v>
          </cell>
          <cell r="AT18" t="str">
            <v>METALLIC-APPLIQUE</v>
          </cell>
        </row>
        <row r="19">
          <cell r="X19" t="str">
            <v>MAT_TOP</v>
          </cell>
          <cell r="Y19" t="str">
            <v>HANGER</v>
          </cell>
          <cell r="AC19" t="str">
            <v>YELLOW</v>
          </cell>
          <cell r="AE19" t="str">
            <v>EMBROIDERY</v>
          </cell>
          <cell r="AF19" t="str">
            <v>GEOMETRIC</v>
          </cell>
          <cell r="AG19" t="str">
            <v>HANGING</v>
          </cell>
          <cell r="AL19" t="str">
            <v>BODY PILLOW</v>
          </cell>
          <cell r="AN19">
            <v>550</v>
          </cell>
          <cell r="AO19" t="str">
            <v>18-PC</v>
          </cell>
          <cell r="AT19" t="str">
            <v>METALLIC-PRINT</v>
          </cell>
        </row>
        <row r="20">
          <cell r="X20" t="str">
            <v>MATT_DEPTH</v>
          </cell>
          <cell r="Y20" t="str">
            <v>HOLIDAY ORNAMENTS</v>
          </cell>
          <cell r="AE20" t="str">
            <v>FAUX FUR</v>
          </cell>
          <cell r="AF20" t="str">
            <v>GREEK KEY</v>
          </cell>
          <cell r="AG20" t="str">
            <v>HARDWARE</v>
          </cell>
          <cell r="AL20" t="str">
            <v>CAL KING</v>
          </cell>
          <cell r="AN20">
            <v>600</v>
          </cell>
          <cell r="AO20" t="str">
            <v>20-PC</v>
          </cell>
          <cell r="AT20" t="str">
            <v>PINTUCK</v>
          </cell>
        </row>
        <row r="21">
          <cell r="X21" t="str">
            <v>MATTRESS</v>
          </cell>
          <cell r="Y21" t="str">
            <v>HOME FRAGRANCE</v>
          </cell>
          <cell r="AE21" t="str">
            <v>FAUX LINEN</v>
          </cell>
          <cell r="AF21" t="str">
            <v>HOTEL</v>
          </cell>
          <cell r="AG21" t="str">
            <v>HOLDBACK</v>
          </cell>
          <cell r="AL21" t="str">
            <v>CHAIR PAD</v>
          </cell>
          <cell r="AN21" t="str">
            <v>600 OR MORE</v>
          </cell>
          <cell r="AO21" t="str">
            <v>22-PC</v>
          </cell>
          <cell r="AT21" t="str">
            <v>PLUSH</v>
          </cell>
        </row>
        <row r="22">
          <cell r="X22" t="str">
            <v>MEN_BIG_REG</v>
          </cell>
          <cell r="Y22" t="str">
            <v>IPOD</v>
          </cell>
          <cell r="AE22" t="str">
            <v>FAUX SILK</v>
          </cell>
          <cell r="AF22" t="str">
            <v>IKAT</v>
          </cell>
          <cell r="AG22" t="str">
            <v>JUVENILE</v>
          </cell>
          <cell r="AL22" t="str">
            <v>CHAIR PAD-2PK</v>
          </cell>
          <cell r="AN22">
            <v>630</v>
          </cell>
          <cell r="AO22" t="str">
            <v>24-PC</v>
          </cell>
          <cell r="AT22" t="str">
            <v>PRINT</v>
          </cell>
        </row>
        <row r="23">
          <cell r="X23" t="str">
            <v>MEN_BIG_TALL</v>
          </cell>
          <cell r="Y23" t="str">
            <v>K-CUPS</v>
          </cell>
          <cell r="AE23" t="str">
            <v>FEATHER</v>
          </cell>
          <cell r="AF23" t="str">
            <v>JACQUARD</v>
          </cell>
          <cell r="AG23" t="str">
            <v>KITCHEN TIER</v>
          </cell>
          <cell r="AL23" t="str">
            <v>CONTOUR</v>
          </cell>
          <cell r="AN23">
            <v>700</v>
          </cell>
          <cell r="AO23" t="str">
            <v>25-PC</v>
          </cell>
          <cell r="AT23" t="str">
            <v>QUILTED</v>
          </cell>
        </row>
        <row r="24">
          <cell r="X24" t="str">
            <v>MEN_REG</v>
          </cell>
          <cell r="Y24" t="str">
            <v>LADIES GIFTS</v>
          </cell>
          <cell r="AE24" t="str">
            <v>FLANNEL</v>
          </cell>
          <cell r="AF24" t="str">
            <v>LACE</v>
          </cell>
          <cell r="AG24" t="str">
            <v>LINERS</v>
          </cell>
          <cell r="AL24" t="str">
            <v>DOUBLE</v>
          </cell>
          <cell r="AN24">
            <v>740</v>
          </cell>
          <cell r="AO24" t="str">
            <v>50-PC</v>
          </cell>
          <cell r="AT24" t="str">
            <v>RHINESTONES</v>
          </cell>
        </row>
        <row r="25">
          <cell r="X25" t="str">
            <v>MEN_TALL_REG</v>
          </cell>
          <cell r="Y25" t="str">
            <v>LINGERIE</v>
          </cell>
          <cell r="AE25" t="str">
            <v>FLEECE</v>
          </cell>
          <cell r="AF25" t="str">
            <v>LATTICE</v>
          </cell>
          <cell r="AG25" t="str">
            <v>LOTION</v>
          </cell>
          <cell r="AL25" t="str">
            <v>DOUBLE OVER DRAPE</v>
          </cell>
          <cell r="AN25">
            <v>750</v>
          </cell>
          <cell r="AO25" t="str">
            <v>56-PC</v>
          </cell>
          <cell r="AT25" t="str">
            <v>RUFFLE</v>
          </cell>
        </row>
        <row r="26">
          <cell r="X26" t="str">
            <v>MISSY_2-16</v>
          </cell>
          <cell r="Y26" t="str">
            <v>LUNCH TOTES</v>
          </cell>
          <cell r="AE26" t="str">
            <v>FLOCK</v>
          </cell>
          <cell r="AF26" t="str">
            <v>LEAVES</v>
          </cell>
          <cell r="AG26" t="str">
            <v>MAGAZINE</v>
          </cell>
          <cell r="AL26" t="str">
            <v>DRAPE</v>
          </cell>
          <cell r="AN26">
            <v>800</v>
          </cell>
          <cell r="AO26" t="str">
            <v>10 SHELF</v>
          </cell>
          <cell r="AT26" t="str">
            <v>SEQUINS</v>
          </cell>
        </row>
        <row r="27">
          <cell r="X27" t="str">
            <v>MISSY_S-XL</v>
          </cell>
          <cell r="Y27" t="str">
            <v>MENS FRAGRANCE SINGLES</v>
          </cell>
          <cell r="AE27" t="str">
            <v>FUR</v>
          </cell>
          <cell r="AF27" t="str">
            <v>LODGE</v>
          </cell>
          <cell r="AG27" t="str">
            <v>MATS</v>
          </cell>
          <cell r="AL27" t="str">
            <v>EURO</v>
          </cell>
          <cell r="AN27">
            <v>1000</v>
          </cell>
          <cell r="AO27" t="str">
            <v>3 SECTION</v>
          </cell>
          <cell r="AT27" t="str">
            <v>SOLID</v>
          </cell>
        </row>
        <row r="28">
          <cell r="X28" t="str">
            <v>NEWBORN</v>
          </cell>
          <cell r="Y28" t="str">
            <v>MENS GIFTS</v>
          </cell>
          <cell r="AE28" t="str">
            <v>FX FUR REVERSE MINK</v>
          </cell>
          <cell r="AF28" t="str">
            <v>MEDALLION</v>
          </cell>
          <cell r="AG28" t="str">
            <v>MIRROR</v>
          </cell>
          <cell r="AL28" t="str">
            <v>FULL</v>
          </cell>
          <cell r="AO28" t="str">
            <v>4 SECTION</v>
          </cell>
          <cell r="AT28" t="str">
            <v>TEXTURE</v>
          </cell>
        </row>
        <row r="29">
          <cell r="X29" t="str">
            <v>ONE SIZE</v>
          </cell>
          <cell r="Y29" t="str">
            <v>MENS SOCKS</v>
          </cell>
          <cell r="AE29" t="str">
            <v>FX FUR REVERSE SHERPA</v>
          </cell>
          <cell r="AF29" t="str">
            <v>METALLIC PRINT</v>
          </cell>
          <cell r="AG29" t="str">
            <v>NIGHT LIGHT</v>
          </cell>
          <cell r="AL29" t="str">
            <v>FULL SET</v>
          </cell>
          <cell r="AO29" t="str">
            <v>6 SECTION</v>
          </cell>
        </row>
        <row r="30">
          <cell r="X30" t="str">
            <v>PETITE_BOTTOMS</v>
          </cell>
          <cell r="Y30" t="str">
            <v>NEOPRENE-FREEZER</v>
          </cell>
          <cell r="AE30" t="str">
            <v>GEL</v>
          </cell>
          <cell r="AF30" t="str">
            <v>MOSAIC</v>
          </cell>
          <cell r="AG30" t="str">
            <v>OTD HOOKS</v>
          </cell>
          <cell r="AL30" t="str">
            <v>FULL-QUEEN</v>
          </cell>
          <cell r="AO30" t="str">
            <v>9 SECTION</v>
          </cell>
        </row>
        <row r="31">
          <cell r="X31" t="str">
            <v>PETITE_TOPS</v>
          </cell>
          <cell r="Y31" t="str">
            <v>NOVELTY OFFICE</v>
          </cell>
          <cell r="AE31" t="str">
            <v>GLASS</v>
          </cell>
          <cell r="AF31" t="str">
            <v>MULTI RUG</v>
          </cell>
          <cell r="AG31" t="str">
            <v>OTHER</v>
          </cell>
          <cell r="AL31" t="str">
            <v>JUMBO</v>
          </cell>
          <cell r="AO31" t="str">
            <v>12 SECTION</v>
          </cell>
        </row>
        <row r="32">
          <cell r="X32" t="str">
            <v>PILLOW_CASE</v>
          </cell>
          <cell r="Y32" t="str">
            <v>PET CARE</v>
          </cell>
          <cell r="AE32" t="str">
            <v>HOOKS-COTTON</v>
          </cell>
          <cell r="AF32" t="str">
            <v>OMBRE</v>
          </cell>
          <cell r="AG32" t="str">
            <v>OTTOMANS</v>
          </cell>
          <cell r="AL32" t="str">
            <v>KING</v>
          </cell>
          <cell r="AO32" t="str">
            <v>3-PC BHT</v>
          </cell>
        </row>
        <row r="33">
          <cell r="X33" t="str">
            <v>PREEMIE</v>
          </cell>
          <cell r="Y33" t="str">
            <v>PET FOOD</v>
          </cell>
          <cell r="AE33" t="str">
            <v>HOOKS-FLOCK</v>
          </cell>
          <cell r="AF33" t="str">
            <v>PAISLEY</v>
          </cell>
          <cell r="AG33" t="str">
            <v>PINCH PLEAT</v>
          </cell>
          <cell r="AL33" t="str">
            <v>KING CASE</v>
          </cell>
          <cell r="AO33" t="str">
            <v>3-PC BHW</v>
          </cell>
        </row>
        <row r="34">
          <cell r="X34" t="str">
            <v>SHOES_BIG KIDS_7-12</v>
          </cell>
          <cell r="Y34" t="str">
            <v>PET TOYS</v>
          </cell>
          <cell r="AE34" t="str">
            <v>HOOKS-MICROFIBER</v>
          </cell>
          <cell r="AF34" t="str">
            <v>PATCH</v>
          </cell>
          <cell r="AG34" t="str">
            <v>PLUNGER</v>
          </cell>
          <cell r="AL34" t="str">
            <v>LARGE</v>
          </cell>
          <cell r="AO34" t="str">
            <v>6-PC BHW</v>
          </cell>
        </row>
        <row r="35">
          <cell r="X35" t="str">
            <v>SHOES_INFANT</v>
          </cell>
          <cell r="Y35" t="str">
            <v>PET TREATS</v>
          </cell>
          <cell r="AE35" t="str">
            <v>HOOKS-PEVA</v>
          </cell>
          <cell r="AF35" t="str">
            <v>PLAID</v>
          </cell>
          <cell r="AG35" t="str">
            <v>POLE CADDY</v>
          </cell>
          <cell r="AL35" t="str">
            <v>LID</v>
          </cell>
        </row>
        <row r="36">
          <cell r="X36" t="str">
            <v>SHOES_LITTLE KIDS_4-7</v>
          </cell>
          <cell r="Y36" t="str">
            <v>PILLOWS</v>
          </cell>
          <cell r="AE36" t="str">
            <v>HOOKS-POLY</v>
          </cell>
          <cell r="AF36" t="str">
            <v>PRINT</v>
          </cell>
          <cell r="AG36" t="str">
            <v>POLES</v>
          </cell>
          <cell r="AL36" t="str">
            <v>MEDIUM</v>
          </cell>
        </row>
        <row r="37">
          <cell r="X37" t="str">
            <v>SHOES_MEN</v>
          </cell>
          <cell r="Y37" t="str">
            <v>READING GLASSES</v>
          </cell>
          <cell r="AE37" t="str">
            <v>HOOKS-POLY COTTON</v>
          </cell>
          <cell r="AF37" t="str">
            <v>SCROLL</v>
          </cell>
          <cell r="AG37" t="str">
            <v>RESERVES</v>
          </cell>
          <cell r="AL37" t="str">
            <v>OBLONG</v>
          </cell>
        </row>
        <row r="38">
          <cell r="X38" t="str">
            <v>SHOES_TODDLER_9MO-4</v>
          </cell>
          <cell r="Y38" t="str">
            <v>REUSABLE TOTES</v>
          </cell>
          <cell r="AE38" t="str">
            <v>HOOKS-SATIN</v>
          </cell>
          <cell r="AF38" t="str">
            <v>SCULPTED</v>
          </cell>
          <cell r="AG38" t="str">
            <v>ROD POCKET</v>
          </cell>
          <cell r="AL38" t="str">
            <v>OD-17X17</v>
          </cell>
        </row>
        <row r="39">
          <cell r="X39" t="str">
            <v>SHOES_WOMEN</v>
          </cell>
          <cell r="Y39" t="str">
            <v>SHOE CARE</v>
          </cell>
          <cell r="AE39" t="str">
            <v>JACQUARD</v>
          </cell>
          <cell r="AF39" t="str">
            <v>SHELLS</v>
          </cell>
          <cell r="AG39" t="str">
            <v>ROLLED</v>
          </cell>
          <cell r="AL39" t="str">
            <v>OD-18X18</v>
          </cell>
        </row>
        <row r="40">
          <cell r="X40" t="str">
            <v>TODDLER</v>
          </cell>
          <cell r="Y40" t="str">
            <v>SOCKS</v>
          </cell>
          <cell r="AE40" t="str">
            <v>JUTE</v>
          </cell>
          <cell r="AF40" t="str">
            <v>SKIN</v>
          </cell>
          <cell r="AG40" t="str">
            <v>SCALE</v>
          </cell>
          <cell r="AL40" t="str">
            <v>OD-OBLONG</v>
          </cell>
        </row>
        <row r="41">
          <cell r="X41" t="str">
            <v>WOM_MISS_COAT</v>
          </cell>
          <cell r="Y41" t="str">
            <v>STAIN REMOVAL</v>
          </cell>
          <cell r="AE41" t="str">
            <v>LACE</v>
          </cell>
          <cell r="AF41" t="str">
            <v>SOLID</v>
          </cell>
          <cell r="AG41" t="str">
            <v>SHEER</v>
          </cell>
          <cell r="AL41" t="str">
            <v>OD-ROUND</v>
          </cell>
        </row>
        <row r="42">
          <cell r="X42" t="str">
            <v>WOM_PETIT_COAT</v>
          </cell>
          <cell r="Y42" t="str">
            <v>STATIONERY</v>
          </cell>
          <cell r="AE42" t="str">
            <v>LEATHER</v>
          </cell>
          <cell r="AF42" t="str">
            <v>SOLID W TRIM</v>
          </cell>
          <cell r="AG42" t="str">
            <v>SHEET</v>
          </cell>
          <cell r="AL42" t="str">
            <v>OVERSIZED</v>
          </cell>
        </row>
        <row r="43">
          <cell r="X43" t="str">
            <v>WOM_PLUS_COAT</v>
          </cell>
          <cell r="Y43" t="str">
            <v>TEAM GOODS</v>
          </cell>
          <cell r="AE43" t="str">
            <v>LINEN</v>
          </cell>
          <cell r="AF43" t="str">
            <v>SOUTHWEST</v>
          </cell>
          <cell r="AG43" t="str">
            <v>SHOWER-HEADS</v>
          </cell>
          <cell r="AL43" t="str">
            <v>OVERSIZED-OBLONG</v>
          </cell>
        </row>
        <row r="44">
          <cell r="X44" t="str">
            <v>WOM_STD_COAT</v>
          </cell>
          <cell r="Y44" t="str">
            <v>TECH AND ACCESSORIES</v>
          </cell>
          <cell r="AE44" t="str">
            <v>LUCITE</v>
          </cell>
          <cell r="AF44" t="str">
            <v>STRIPE</v>
          </cell>
          <cell r="AG44" t="str">
            <v>SHOWER-HOOKS</v>
          </cell>
          <cell r="AL44" t="str">
            <v>PILLOW-2PK</v>
          </cell>
        </row>
        <row r="45">
          <cell r="X45" t="str">
            <v>WOM_SWIMWEAR</v>
          </cell>
          <cell r="Y45" t="str">
            <v>TODDLER GIFT BAGS</v>
          </cell>
          <cell r="AE45" t="str">
            <v>MAIZE</v>
          </cell>
          <cell r="AF45" t="str">
            <v>TEAM</v>
          </cell>
          <cell r="AG45" t="str">
            <v>SHOWER-RODS</v>
          </cell>
          <cell r="AL45" t="str">
            <v>PILLOW-SINGLE</v>
          </cell>
        </row>
        <row r="46">
          <cell r="X46" t="str">
            <v>YOUNG MENS</v>
          </cell>
          <cell r="Y46" t="str">
            <v>TOYS</v>
          </cell>
          <cell r="AE46" t="str">
            <v>MARBLE</v>
          </cell>
          <cell r="AF46" t="str">
            <v>TEXTURE</v>
          </cell>
          <cell r="AG46" t="str">
            <v>SOAP DISH</v>
          </cell>
          <cell r="AL46" t="str">
            <v>QUEEN</v>
          </cell>
        </row>
        <row r="47">
          <cell r="Y47" t="str">
            <v>TRAVEL ACCESSORIES</v>
          </cell>
          <cell r="AE47" t="str">
            <v>MEMORY FOAM</v>
          </cell>
          <cell r="AF47" t="str">
            <v>TRELLIS</v>
          </cell>
          <cell r="AG47" t="str">
            <v>SPA-PILLOWS</v>
          </cell>
          <cell r="AL47" t="str">
            <v>QUEEN SET</v>
          </cell>
        </row>
        <row r="48">
          <cell r="Y48" t="str">
            <v>UMBRELLAS</v>
          </cell>
          <cell r="AE48" t="str">
            <v>MERCURY</v>
          </cell>
          <cell r="AF48" t="str">
            <v>TROPICAL</v>
          </cell>
          <cell r="AG48" t="str">
            <v>SPA-TOWER</v>
          </cell>
          <cell r="AL48" t="str">
            <v>ROUND</v>
          </cell>
        </row>
        <row r="49">
          <cell r="Y49" t="str">
            <v>WINE GLASSES</v>
          </cell>
          <cell r="AE49" t="str">
            <v>METAL</v>
          </cell>
          <cell r="AF49" t="str">
            <v>TYPOGRAPHY</v>
          </cell>
          <cell r="AG49" t="str">
            <v>STEP CANS</v>
          </cell>
          <cell r="AL49" t="str">
            <v>SEAT CUSHION</v>
          </cell>
        </row>
        <row r="50">
          <cell r="Y50" t="str">
            <v>WOMENS FRAGRANCE SINGLES</v>
          </cell>
          <cell r="AE50" t="str">
            <v>MICROFIBER</v>
          </cell>
          <cell r="AG50" t="str">
            <v>STOOLS</v>
          </cell>
          <cell r="AL50" t="str">
            <v>SETTEE</v>
          </cell>
        </row>
        <row r="51">
          <cell r="AE51" t="str">
            <v>MICROFIBER REVERSE SHERPA</v>
          </cell>
          <cell r="AG51" t="str">
            <v>TAB TOP</v>
          </cell>
          <cell r="AL51" t="str">
            <v>SHAM</v>
          </cell>
        </row>
        <row r="52">
          <cell r="AE52" t="str">
            <v>MOSAIC</v>
          </cell>
          <cell r="AG52" t="str">
            <v>TBH</v>
          </cell>
          <cell r="AL52" t="str">
            <v>SHAPE</v>
          </cell>
        </row>
        <row r="53">
          <cell r="AE53" t="str">
            <v>NATURAL</v>
          </cell>
          <cell r="AG53" t="str">
            <v>TISSUE</v>
          </cell>
          <cell r="AL53" t="str">
            <v>SINGLE</v>
          </cell>
        </row>
        <row r="54">
          <cell r="AE54" t="str">
            <v>NYLON</v>
          </cell>
          <cell r="AG54" t="str">
            <v>TOILET SEAT</v>
          </cell>
          <cell r="AL54" t="str">
            <v>SINGLE U</v>
          </cell>
        </row>
        <row r="55">
          <cell r="AE55" t="str">
            <v>ONYX</v>
          </cell>
          <cell r="AG55" t="str">
            <v>TOOTHBRUSH HOLDER</v>
          </cell>
          <cell r="AL55" t="str">
            <v>SINGLE U-2PK</v>
          </cell>
        </row>
        <row r="56">
          <cell r="AE56" t="str">
            <v>ORB</v>
          </cell>
          <cell r="AG56" t="str">
            <v>TP STAND</v>
          </cell>
          <cell r="AL56" t="str">
            <v>SMALL</v>
          </cell>
        </row>
        <row r="57">
          <cell r="AE57" t="str">
            <v>PAPER ROPE</v>
          </cell>
          <cell r="AG57" t="str">
            <v>TRAY</v>
          </cell>
          <cell r="AL57" t="str">
            <v>STALL</v>
          </cell>
        </row>
        <row r="58">
          <cell r="AE58" t="str">
            <v>PEVA</v>
          </cell>
          <cell r="AG58" t="str">
            <v>TUMBLERS</v>
          </cell>
          <cell r="AL58" t="str">
            <v>STANDARD</v>
          </cell>
        </row>
        <row r="59">
          <cell r="AE59" t="str">
            <v>PLASTIC</v>
          </cell>
          <cell r="AG59" t="str">
            <v>VALANCE</v>
          </cell>
          <cell r="AL59" t="str">
            <v>STANDARD CASE</v>
          </cell>
        </row>
        <row r="60">
          <cell r="AE60" t="str">
            <v>PLUSH</v>
          </cell>
          <cell r="AG60" t="str">
            <v>WASH</v>
          </cell>
          <cell r="AL60" t="str">
            <v>TWIN</v>
          </cell>
        </row>
        <row r="61">
          <cell r="AE61" t="str">
            <v>PLUSH REVERSE FX FUR</v>
          </cell>
          <cell r="AG61" t="str">
            <v>WASTE BASKET</v>
          </cell>
          <cell r="AL61" t="str">
            <v>TWIN SET</v>
          </cell>
        </row>
        <row r="62">
          <cell r="AE62" t="str">
            <v>PLUSH REVERSE SHERPA</v>
          </cell>
          <cell r="AG62" t="str">
            <v>WRAPS</v>
          </cell>
          <cell r="AL62" t="str">
            <v>TWIN XL</v>
          </cell>
        </row>
        <row r="63">
          <cell r="AE63" t="str">
            <v>POLY</v>
          </cell>
          <cell r="AL63" t="str">
            <v>TWIN XL SET</v>
          </cell>
        </row>
        <row r="64">
          <cell r="AE64" t="str">
            <v>POLY COTTON</v>
          </cell>
          <cell r="AL64" t="str">
            <v>VALANCE</v>
          </cell>
        </row>
        <row r="65">
          <cell r="AE65" t="str">
            <v>POLYFILL</v>
          </cell>
          <cell r="AL65" t="str">
            <v>XLARGE</v>
          </cell>
        </row>
        <row r="66">
          <cell r="AE66" t="str">
            <v>PREMIUM</v>
          </cell>
          <cell r="AL66" t="str">
            <v>XSMALL</v>
          </cell>
        </row>
        <row r="67">
          <cell r="AE67" t="str">
            <v>QUILTED</v>
          </cell>
        </row>
        <row r="68">
          <cell r="AE68" t="str">
            <v>RESIN</v>
          </cell>
        </row>
        <row r="69">
          <cell r="AE69" t="str">
            <v>RUBBER</v>
          </cell>
        </row>
        <row r="70">
          <cell r="AE70" t="str">
            <v>SATIN</v>
          </cell>
        </row>
        <row r="71">
          <cell r="AE71" t="str">
            <v>SATIN NICKEL</v>
          </cell>
        </row>
        <row r="72">
          <cell r="AE72" t="str">
            <v>SEAGRASS</v>
          </cell>
        </row>
        <row r="73">
          <cell r="AE73" t="str">
            <v>SHEER</v>
          </cell>
        </row>
        <row r="74">
          <cell r="AE74" t="str">
            <v>SHERPA</v>
          </cell>
        </row>
        <row r="75">
          <cell r="AE75" t="str">
            <v>SHRINK YARN</v>
          </cell>
        </row>
        <row r="76">
          <cell r="AE76" t="str">
            <v>SOLUTION</v>
          </cell>
        </row>
        <row r="77">
          <cell r="AE77" t="str">
            <v>STAINLESS STEEL</v>
          </cell>
        </row>
        <row r="78">
          <cell r="AE78" t="str">
            <v>STRAW</v>
          </cell>
        </row>
        <row r="79">
          <cell r="AE79" t="str">
            <v>SUEDE</v>
          </cell>
        </row>
        <row r="80">
          <cell r="AE80" t="str">
            <v>SYNTHETIC</v>
          </cell>
        </row>
        <row r="81">
          <cell r="AE81" t="str">
            <v>VELVET</v>
          </cell>
        </row>
        <row r="82">
          <cell r="AE82" t="str">
            <v>VINYL</v>
          </cell>
        </row>
        <row r="83">
          <cell r="AE83" t="str">
            <v>WOVEN</v>
          </cell>
        </row>
      </sheetData>
      <sheetData sheetId="11">
        <row r="2">
          <cell r="A2" t="str">
            <v>CY</v>
          </cell>
          <cell r="B2" t="str">
            <v>USNYC</v>
          </cell>
          <cell r="C2" t="str">
            <v>CHINA DALIAN - CNDLC</v>
          </cell>
          <cell r="E2" t="str">
            <v>Letter of Credit</v>
          </cell>
        </row>
        <row r="3">
          <cell r="A3" t="str">
            <v>CFS</v>
          </cell>
          <cell r="B3" t="str">
            <v>USLAX</v>
          </cell>
          <cell r="C3" t="str">
            <v>CHINA FUZHOU - CNFOC</v>
          </cell>
          <cell r="E3" t="str">
            <v>Open Account</v>
          </cell>
        </row>
        <row r="4">
          <cell r="C4" t="str">
            <v>CHINA HONG KONG - HKHKG</v>
          </cell>
        </row>
        <row r="5">
          <cell r="C5" t="str">
            <v>CHINA NINGBO - CNNGB</v>
          </cell>
        </row>
        <row r="6">
          <cell r="C6" t="str">
            <v>CHINA QINGDAO - CNTAO</v>
          </cell>
        </row>
        <row r="7">
          <cell r="C7" t="str">
            <v>CHINA SHANGHAI - CNSHA</v>
          </cell>
        </row>
        <row r="8">
          <cell r="C8" t="str">
            <v>CHINA SHENZHEN - CNSZX</v>
          </cell>
        </row>
        <row r="9">
          <cell r="C9" t="str">
            <v>CHINA TIANJIN / XINGANG - CNTSN</v>
          </cell>
        </row>
        <row r="10">
          <cell r="C10" t="str">
            <v>CHINA XIAMEN - CNXMN</v>
          </cell>
        </row>
        <row r="11">
          <cell r="C11" t="str">
            <v>CHINA YANTIAN - CNYTN</v>
          </cell>
        </row>
        <row r="12">
          <cell r="C12" t="str">
            <v>CHINA NANJING - CNNKG</v>
          </cell>
        </row>
        <row r="13">
          <cell r="C13" t="str">
            <v>DOMINICAN REPUBLIC RIO HAINA - DOHAI</v>
          </cell>
        </row>
        <row r="14">
          <cell r="C14" t="str">
            <v>INDIA MUMBAI / NAVA SHEVA - INBOM</v>
          </cell>
        </row>
        <row r="15">
          <cell r="C15" t="str">
            <v>INDIA CHENNAI - INMAA</v>
          </cell>
        </row>
        <row r="16">
          <cell r="C16" t="str">
            <v>INDONESIA JAKARTA - IDOJA</v>
          </cell>
        </row>
        <row r="17">
          <cell r="C17" t="str">
            <v>INDONESIA SURABAYA - IDSUB</v>
          </cell>
        </row>
        <row r="18">
          <cell r="C18" t="str">
            <v>INDONESIA SEMERANG - IDTES</v>
          </cell>
        </row>
        <row r="19">
          <cell r="C19" t="str">
            <v>ITALY GENOA - ITGOA</v>
          </cell>
        </row>
        <row r="20">
          <cell r="C20" t="str">
            <v>ITALY NAPOLI - ITNAP</v>
          </cell>
        </row>
        <row r="21">
          <cell r="C21" t="str">
            <v>JAPAN NAGOYA - JPNGO</v>
          </cell>
        </row>
        <row r="22">
          <cell r="C22" t="str">
            <v>KOREA BUSAN - KRPUS</v>
          </cell>
        </row>
        <row r="23">
          <cell r="C23" t="str">
            <v>PAKISTAN KARACHI / PT QASIM - PKKHI</v>
          </cell>
        </row>
        <row r="24">
          <cell r="C24" t="str">
            <v>PHILIPPINES CEBU - PHCEB</v>
          </cell>
        </row>
        <row r="25">
          <cell r="C25" t="str">
            <v>PHILIPPINES MANILA - PHMNL</v>
          </cell>
        </row>
        <row r="26">
          <cell r="C26" t="str">
            <v>PORTUGAL LEIXOES - PTLEI</v>
          </cell>
        </row>
        <row r="27">
          <cell r="C27" t="str">
            <v>SINGAPORE - SGSIN</v>
          </cell>
        </row>
        <row r="28">
          <cell r="C28" t="str">
            <v>SPAIN BARCELONA / VALENCIA - ESBCN</v>
          </cell>
        </row>
        <row r="29">
          <cell r="C29" t="str">
            <v>TURKEY ISTANBUL - TRIST</v>
          </cell>
        </row>
        <row r="30">
          <cell r="C30" t="str">
            <v>TURKEY MERSIN - TRMER</v>
          </cell>
        </row>
        <row r="31">
          <cell r="C31" t="str">
            <v>TAIWAN KAOHSIUNG - TWKHH</v>
          </cell>
        </row>
        <row r="32">
          <cell r="C32" t="str">
            <v>TAIWAN KEELUNG / TAOYUNG - TWKEL</v>
          </cell>
        </row>
        <row r="33">
          <cell r="C33" t="str">
            <v>TAIWAN TAICHUNG - TWTXG</v>
          </cell>
        </row>
        <row r="34">
          <cell r="C34" t="str">
            <v>THAILAND BANGKOK - THBKK</v>
          </cell>
        </row>
        <row r="35">
          <cell r="C35" t="str">
            <v>THAILAND LAEM CHABANG - THLCH</v>
          </cell>
        </row>
        <row r="36">
          <cell r="C36" t="str">
            <v>UNITED KINGDOM FELIXTOWE - GBFXT</v>
          </cell>
        </row>
        <row r="37">
          <cell r="C37" t="str">
            <v>UNITED KINGDOM LIVERPOOL - GBLIV</v>
          </cell>
        </row>
        <row r="38">
          <cell r="C38" t="str">
            <v>VIETNAM TAN CANG / CAI MEP - VNTCG</v>
          </cell>
        </row>
        <row r="39">
          <cell r="C39" t="str">
            <v>VIETNAM HAIPHONG - VNHPH</v>
          </cell>
        </row>
        <row r="40">
          <cell r="C40" t="str">
            <v>VIETNAM HO CHI MINH - VNSGN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Data"/>
      <sheetName val="a"/>
      <sheetName val="Costs"/>
    </sheetNames>
    <sheetDataSet>
      <sheetData sheetId="0"/>
      <sheetData sheetId="1">
        <row r="1">
          <cell r="D1" t="str">
            <v>CAN</v>
          </cell>
        </row>
        <row r="2">
          <cell r="B2" t="str">
            <v>DOZEN  qty=12 (DZ)</v>
          </cell>
          <cell r="D2" t="str">
            <v>DOZEN  qty=12 (DZ)</v>
          </cell>
          <cell r="F2">
            <v>50</v>
          </cell>
          <cell r="H2" t="str">
            <v>Yes (Y)</v>
          </cell>
          <cell r="J2" t="str">
            <v>Yes (Y)</v>
          </cell>
          <cell r="L2" t="str">
            <v>None ( 886)</v>
          </cell>
          <cell r="N2" t="str">
            <v>Yes ( 895)</v>
          </cell>
          <cell r="P2" t="str">
            <v>CAN</v>
          </cell>
          <cell r="R2" t="str">
            <v>Afghanistan (AFG)</v>
          </cell>
          <cell r="T2" t="str">
            <v>NA ( 725)</v>
          </cell>
          <cell r="V2" t="str">
            <v>NA ( 730)</v>
          </cell>
          <cell r="X2" t="str">
            <v>NA ( 738)</v>
          </cell>
          <cell r="Z2" t="str">
            <v>None ( 754)</v>
          </cell>
          <cell r="AB2" t="str">
            <v>Yes ( 775)</v>
          </cell>
          <cell r="AD2" t="str">
            <v>NA ( 766)</v>
          </cell>
          <cell r="AF2" t="str">
            <v>Yes (Y)</v>
          </cell>
          <cell r="AG2" t="str">
            <v>N/A</v>
          </cell>
          <cell r="AH2" t="str">
            <v>N/A</v>
          </cell>
          <cell r="AI2" t="str">
            <v>N/A</v>
          </cell>
          <cell r="AJ2" t="str">
            <v>N/A</v>
          </cell>
          <cell r="AK2" t="str">
            <v>N/A</v>
          </cell>
          <cell r="AL2" t="str">
            <v>N/A</v>
          </cell>
          <cell r="AM2" t="str">
            <v>N/A</v>
          </cell>
          <cell r="AN2" t="str">
            <v>N/A</v>
          </cell>
          <cell r="AO2" t="str">
            <v>N/A</v>
          </cell>
          <cell r="AP2" t="str">
            <v>N/A</v>
          </cell>
          <cell r="AQ2" t="str">
            <v>N/A</v>
          </cell>
          <cell r="AR2" t="str">
            <v>N/A</v>
          </cell>
          <cell r="AT2" t="str">
            <v>Yes (Y)</v>
          </cell>
          <cell r="AV2" t="str">
            <v>Yes (Y)</v>
          </cell>
          <cell r="AX2" t="str">
            <v>Yes (Y)</v>
          </cell>
          <cell r="AZ2" t="str">
            <v>Yes (Y)</v>
          </cell>
          <cell r="BB2" t="str">
            <v>Yes (Y)</v>
          </cell>
          <cell r="BD2" t="str">
            <v>Yes (Y)</v>
          </cell>
          <cell r="BF2" t="str">
            <v>Yes (Y)</v>
          </cell>
          <cell r="BH2" t="str">
            <v>Yes (Y)</v>
          </cell>
          <cell r="BJ2" t="str">
            <v>Yes (Y)</v>
          </cell>
          <cell r="BL2" t="str">
            <v>Not auth to distro in country- Alt source available (1)</v>
          </cell>
        </row>
        <row r="3">
          <cell r="B3" t="str">
            <v>EACHES  qty=1 (EA)</v>
          </cell>
          <cell r="D3" t="str">
            <v>EACHES  qty=1 (EA)</v>
          </cell>
          <cell r="F3">
            <v>55</v>
          </cell>
          <cell r="H3" t="str">
            <v>No (N)</v>
          </cell>
          <cell r="J3" t="str">
            <v>No (N)</v>
          </cell>
          <cell r="L3" t="str">
            <v>Antibacterial ( 887)</v>
          </cell>
          <cell r="N3" t="str">
            <v>No ( 896)</v>
          </cell>
          <cell r="P3" t="str">
            <v>MEX</v>
          </cell>
          <cell r="R3" t="str">
            <v>Aland Islands (ALA)</v>
          </cell>
          <cell r="T3" t="str">
            <v>Name &amp; Address ( 726)</v>
          </cell>
          <cell r="V3" t="str">
            <v>No Care Labeling ( 731)</v>
          </cell>
          <cell r="X3" t="str">
            <v>Fabric Content Not Indicated ( 739)</v>
          </cell>
          <cell r="Z3" t="str">
            <v>EnglishImperial Only - Info on Item and Package ( 755)</v>
          </cell>
          <cell r="AB3" t="str">
            <v>No Must purchase from CA Div. ( 776)</v>
          </cell>
          <cell r="AD3" t="str">
            <v>Ontario ( 767)</v>
          </cell>
          <cell r="AF3" t="str">
            <v>No (N)</v>
          </cell>
          <cell r="AG3" t="str">
            <v>Allergy free and microbial treated</v>
          </cell>
          <cell r="AH3" t="str">
            <v>Fits mattresses up to 8" deep</v>
          </cell>
          <cell r="AI3" t="str">
            <v>Percale weave</v>
          </cell>
          <cell r="AJ3" t="str">
            <v>Combed cotton</v>
          </cell>
          <cell r="AK3" t="str">
            <v>Made with organic cotton</v>
          </cell>
          <cell r="AL3" t="str">
            <v>CL</v>
          </cell>
          <cell r="AM3" t="str">
            <v>Dry clean only</v>
          </cell>
          <cell r="AN3" t="str">
            <v>Exclusive to BBBY (indefinitely)</v>
          </cell>
          <cell r="AO3" t="str">
            <v>Flat+ fitted+ 2 pillowcases(twin - 1)</v>
          </cell>
          <cell r="AP3" t="str">
            <v>Constructed in USA</v>
          </cell>
          <cell r="AQ3" t="str">
            <v>140 thread count</v>
          </cell>
          <cell r="AR3" t="str">
            <v>100% Acrylic</v>
          </cell>
          <cell r="AT3" t="str">
            <v>No (N)</v>
          </cell>
          <cell r="AV3" t="str">
            <v>No (N)</v>
          </cell>
          <cell r="AX3" t="str">
            <v>No (N)</v>
          </cell>
          <cell r="AZ3" t="str">
            <v>No (N)</v>
          </cell>
          <cell r="BB3" t="str">
            <v>No (N)</v>
          </cell>
          <cell r="BD3" t="str">
            <v>No (N)</v>
          </cell>
          <cell r="BF3" t="str">
            <v>No (N)</v>
          </cell>
          <cell r="BH3" t="str">
            <v>No (N)</v>
          </cell>
          <cell r="BJ3" t="str">
            <v>No (N)</v>
          </cell>
          <cell r="BL3" t="str">
            <v>Not auth to distro in country- No alt source (2)</v>
          </cell>
        </row>
        <row r="4">
          <cell r="B4" t="str">
            <v>GROSS  qty=144 (GRS)</v>
          </cell>
          <cell r="D4" t="str">
            <v>GROSS  qty=144 (GRS)</v>
          </cell>
          <cell r="F4">
            <v>60</v>
          </cell>
          <cell r="L4" t="str">
            <v>Mold Resistant ( 888)</v>
          </cell>
          <cell r="R4" t="str">
            <v>Albania (ALB)</v>
          </cell>
          <cell r="T4" t="str">
            <v>Name-No Address ( 727)</v>
          </cell>
          <cell r="V4" t="str">
            <v>Universal Care Symbols ( 732)</v>
          </cell>
          <cell r="X4" t="str">
            <v>EnglishFrenchSpanish (non-permanent label) ( 740)</v>
          </cell>
          <cell r="Z4" t="str">
            <v>EnglishImperial Only - Info on Package Only ( 756)</v>
          </cell>
          <cell r="AB4" t="str">
            <v>No Must purchase from unrelated vendor ( 777)</v>
          </cell>
          <cell r="AD4" t="str">
            <v>Quebec ( 768)</v>
          </cell>
          <cell r="AG4" t="str">
            <v>Allergy Free</v>
          </cell>
          <cell r="AH4" t="str">
            <v>Fits mattresses up to 9" deep</v>
          </cell>
          <cell r="AI4" t="str">
            <v>Pinpoint weave</v>
          </cell>
          <cell r="AJ4" t="str">
            <v>Compact cotton</v>
          </cell>
          <cell r="AK4" t="str">
            <v>Made with certified organic cotton</v>
          </cell>
          <cell r="AL4" t="str">
            <v>Copyright</v>
          </cell>
          <cell r="AM4" t="str">
            <v>Easy to clean</v>
          </cell>
          <cell r="AN4" t="str">
            <v>Exclusive to BBBY for 30 days</v>
          </cell>
          <cell r="AO4" t="str">
            <v>Flat+ fitted+ 2 pillowcases</v>
          </cell>
          <cell r="AP4" t="str">
            <v>Fill from England</v>
          </cell>
          <cell r="AQ4" t="str">
            <v>150 thread count</v>
          </cell>
          <cell r="AR4" t="str">
            <v>100% Aegean Cotton</v>
          </cell>
          <cell r="BJ4" t="str">
            <v>Pending (Cannot be Sold in) (P)</v>
          </cell>
          <cell r="BL4" t="str">
            <v>Insufficient vendor identity labeling-Textiles (3)</v>
          </cell>
        </row>
        <row r="5">
          <cell r="B5" t="str">
            <v>PAIR  qty=2 (PR)</v>
          </cell>
          <cell r="D5" t="str">
            <v>PAIR  qty=2 (PR)</v>
          </cell>
          <cell r="F5">
            <v>65</v>
          </cell>
          <cell r="L5" t="str">
            <v>Mildew Resistant ( 889)</v>
          </cell>
          <cell r="R5" t="str">
            <v>Algeria (DZA)</v>
          </cell>
          <cell r="T5" t="str">
            <v>No Identity Indicated ( 728)</v>
          </cell>
          <cell r="V5" t="str">
            <v>English  French  Spanish ( 733)</v>
          </cell>
          <cell r="X5" t="str">
            <v>English (non-permanent label) ( 741)</v>
          </cell>
          <cell r="Z5" t="str">
            <v>EnglishImperial Only - Info on Item Only ( 879)</v>
          </cell>
          <cell r="AB5" t="str">
            <v>No Source unknown ( 778)</v>
          </cell>
          <cell r="AD5" t="str">
            <v>Manitoba ( 769)</v>
          </cell>
          <cell r="AG5" t="str">
            <v>Allergy free components</v>
          </cell>
          <cell r="AH5" t="str">
            <v>Fits mattresses up to 10" deep</v>
          </cell>
          <cell r="AI5" t="str">
            <v>Sateen weave</v>
          </cell>
          <cell r="AJ5" t="str">
            <v>Flannel</v>
          </cell>
          <cell r="AK5" t="str">
            <v>Natural and unbleached fibers</v>
          </cell>
          <cell r="AL5" t="str">
            <v>CUL</v>
          </cell>
          <cell r="AM5" t="str">
            <v>Hand wash only</v>
          </cell>
          <cell r="AN5" t="str">
            <v>Exclusive to BBBY for 60 days</v>
          </cell>
          <cell r="AO5" t="str">
            <v>Flat+ fitted+ 1 pillowcase</v>
          </cell>
          <cell r="AP5" t="str">
            <v>Imported</v>
          </cell>
          <cell r="AQ5" t="str">
            <v>160 thread count</v>
          </cell>
          <cell r="AR5" t="str">
            <v>100% Aegean Cotton Loops</v>
          </cell>
          <cell r="BL5" t="str">
            <v>Insufficient declaration fabric contents-Textiles (4)</v>
          </cell>
        </row>
        <row r="6">
          <cell r="B6" t="str">
            <v>SET  qty=1 (SET)</v>
          </cell>
          <cell r="D6" t="str">
            <v>SET  qty=1 (SET)</v>
          </cell>
          <cell r="F6">
            <v>70</v>
          </cell>
          <cell r="L6" t="str">
            <v>Germ Resistant ( 890)</v>
          </cell>
          <cell r="R6" t="str">
            <v>American Samoa (ASM)</v>
          </cell>
          <cell r="T6" t="str">
            <v>Name &amp; Address - Non perm label ( 729)</v>
          </cell>
          <cell r="V6" t="str">
            <v>English  French ( 734)</v>
          </cell>
          <cell r="X6" t="str">
            <v>Inactive ( 742)</v>
          </cell>
          <cell r="Z6" t="str">
            <v>Metric Only - Info on Item Only ( 880)</v>
          </cell>
          <cell r="AD6" t="str">
            <v>STUFFED NO REGISTRATION ( 789)</v>
          </cell>
          <cell r="AG6" t="str">
            <v>Anti-allergen barrier weave</v>
          </cell>
          <cell r="AH6" t="str">
            <v>Fits mattresses up to 11" deep</v>
          </cell>
          <cell r="AI6" t="str">
            <v>Twill weave</v>
          </cell>
          <cell r="AJ6" t="str">
            <v>Jersey knit</v>
          </cell>
          <cell r="AK6" t="str">
            <v>Eco-friendly dyes</v>
          </cell>
          <cell r="AL6" t="str">
            <v>ETL listed</v>
          </cell>
          <cell r="AM6" t="str">
            <v>Hand washable fabric</v>
          </cell>
          <cell r="AN6" t="str">
            <v>Exclusive to BBBY for 90 days</v>
          </cell>
          <cell r="AP6" t="str">
            <v>Made in Canada</v>
          </cell>
          <cell r="AQ6" t="str">
            <v>170 thread count</v>
          </cell>
          <cell r="AR6" t="str">
            <v>100% Bamboo</v>
          </cell>
          <cell r="BL6" t="str">
            <v>No provincial "stuffed articles" registration (5)</v>
          </cell>
        </row>
        <row r="7">
          <cell r="B7" t="str">
            <v>TEN  qty=10 (TEN)</v>
          </cell>
          <cell r="D7" t="str">
            <v>TEN  qty=10 (TEN)</v>
          </cell>
          <cell r="F7">
            <v>77.5</v>
          </cell>
          <cell r="L7" t="str">
            <v>Dust Mite Resistant ( 891)</v>
          </cell>
          <cell r="R7" t="str">
            <v>Andorra (AND)</v>
          </cell>
          <cell r="T7" t="str">
            <v>Duplicate ( 795)</v>
          </cell>
          <cell r="V7" t="str">
            <v>English  Spanish ( 735)</v>
          </cell>
          <cell r="X7" t="str">
            <v>English permanent label ( 743)</v>
          </cell>
          <cell r="Z7" t="str">
            <v>Metric Only - Info on Package Only ( 881)</v>
          </cell>
          <cell r="AG7" t="str">
            <v>Anti-bacterial</v>
          </cell>
          <cell r="AH7" t="str">
            <v>Fits mattresses up to 12" deep</v>
          </cell>
          <cell r="AI7" t="str">
            <v>Jacquard weave</v>
          </cell>
          <cell r="AK7" t="str">
            <v>Certified organic</v>
          </cell>
          <cell r="AL7" t="str">
            <v>Service mark - SM</v>
          </cell>
          <cell r="AM7" t="str">
            <v>Machine wash in commercial washer</v>
          </cell>
          <cell r="AN7" t="str">
            <v>Exclusive to BBBY for 120 days</v>
          </cell>
          <cell r="AP7" t="str">
            <v>Made in China</v>
          </cell>
          <cell r="AQ7" t="str">
            <v>180 thread count</v>
          </cell>
          <cell r="AR7" t="str">
            <v>100% Bamboo Cotton</v>
          </cell>
          <cell r="BL7" t="str">
            <v>Insufficient Chemicals labeling (6)</v>
          </cell>
        </row>
        <row r="8">
          <cell r="B8" t="str">
            <v>YARD  qty=1 (YD)</v>
          </cell>
          <cell r="D8" t="str">
            <v>YARD  qty=1 (YD)</v>
          </cell>
          <cell r="F8">
            <v>85</v>
          </cell>
          <cell r="L8" t="str">
            <v>Bed Bug Resistant ( 892)</v>
          </cell>
          <cell r="R8" t="str">
            <v>Angola (AGO)</v>
          </cell>
          <cell r="T8" t="str">
            <v>Name Only - Non Perm Label ( 796)</v>
          </cell>
          <cell r="V8" t="str">
            <v>English Only ( 736)</v>
          </cell>
          <cell r="X8" t="str">
            <v>EnglishFrench (permanent label) ( 744)</v>
          </cell>
          <cell r="Z8" t="str">
            <v>English &amp; Metric - Info on Item and Package ( 882)</v>
          </cell>
          <cell r="AG8" t="str">
            <v>Certified asthma and allergy friendly</v>
          </cell>
          <cell r="AH8" t="str">
            <v>Fits mattresses up to 13" deep</v>
          </cell>
          <cell r="AK8" t="str">
            <v>Skal certified organic</v>
          </cell>
          <cell r="AL8" t="str">
            <v>TM and UL listed</v>
          </cell>
          <cell r="AM8" t="str">
            <v>Machine washable seat cushion</v>
          </cell>
          <cell r="AN8" t="str">
            <v>Exclusive to BBBY for 150 days</v>
          </cell>
          <cell r="AP8" t="str">
            <v>Made in Sweden</v>
          </cell>
          <cell r="AQ8" t="str">
            <v>190 thread count</v>
          </cell>
          <cell r="AR8" t="str">
            <v>100% Certified Organic Cotton</v>
          </cell>
          <cell r="BL8" t="str">
            <v>Insufficient food/nutritional labeling (7)</v>
          </cell>
        </row>
        <row r="9">
          <cell r="B9" t="str">
            <v>CASE  qty=1 (CA)</v>
          </cell>
          <cell r="D9" t="str">
            <v>CASE  qty=1 (CA)</v>
          </cell>
          <cell r="F9">
            <v>92.5</v>
          </cell>
          <cell r="L9" t="str">
            <v>Virus Resistant ( 893)</v>
          </cell>
          <cell r="R9" t="str">
            <v>Anguilla (AIA)</v>
          </cell>
          <cell r="V9" t="str">
            <v>Unversal +Others ( 737)</v>
          </cell>
          <cell r="X9" t="str">
            <v>EnglishSpanish (permanent label) ( 745)</v>
          </cell>
          <cell r="Z9" t="str">
            <v>English &amp; Metric - Info on Item Only ( 883)</v>
          </cell>
          <cell r="AG9" t="str">
            <v>Microbial treated</v>
          </cell>
          <cell r="AH9" t="str">
            <v>Fits mattresses up to 14" deep</v>
          </cell>
          <cell r="AK9" t="str">
            <v>Bleach resistant colors</v>
          </cell>
          <cell r="AL9" t="str">
            <v>TM &amp; copyright</v>
          </cell>
          <cell r="AM9" t="str">
            <v>Machine wash and dry</v>
          </cell>
          <cell r="AN9" t="str">
            <v>Exclusive to BBBY for 180 days</v>
          </cell>
          <cell r="AP9" t="str">
            <v>Made in the USA</v>
          </cell>
          <cell r="AQ9" t="str">
            <v>200 thread count</v>
          </cell>
          <cell r="AR9" t="str">
            <v>100% Cotton</v>
          </cell>
          <cell r="BL9" t="str">
            <v>Lack of electrical testing certification (8)</v>
          </cell>
        </row>
        <row r="10">
          <cell r="B10" t="str">
            <v>SET OF 2  qty=2 (S/2)</v>
          </cell>
          <cell r="D10" t="str">
            <v>SET OF 2  qty=2 (S/2)</v>
          </cell>
          <cell r="F10">
            <v>100</v>
          </cell>
          <cell r="L10" t="str">
            <v>Antimicrobial ( 894)</v>
          </cell>
          <cell r="R10" t="str">
            <v>Antarctica (ATA)</v>
          </cell>
          <cell r="X10" t="str">
            <v>EnglishFrench (non-permanent label) ( 746)</v>
          </cell>
          <cell r="Z10" t="str">
            <v>English &amp; Metric - Info on Package Only ( 884)</v>
          </cell>
          <cell r="AG10" t="str">
            <v>Anti-microbial treated fabric</v>
          </cell>
          <cell r="AH10" t="str">
            <v>Fits mattresses up to 15" deep</v>
          </cell>
          <cell r="AK10" t="str">
            <v>ISO certified organic</v>
          </cell>
          <cell r="AL10" t="str">
            <v>TM &amp; Vendor registered trademark &amp; UL listed</v>
          </cell>
          <cell r="AM10" t="str">
            <v>Machine wash/line dry</v>
          </cell>
          <cell r="AP10" t="str">
            <v>Made in the USA of imported materials</v>
          </cell>
          <cell r="AQ10" t="str">
            <v>210 thread count</v>
          </cell>
          <cell r="AR10" t="str">
            <v>100% Cotton percale</v>
          </cell>
          <cell r="BL10" t="str">
            <v>Insufficient product identity on package (9)</v>
          </cell>
        </row>
        <row r="11">
          <cell r="B11" t="str">
            <v>SET OF 3  qty=3 (S/3)</v>
          </cell>
          <cell r="D11" t="str">
            <v>SET OF 3  qty=3 (S/3)</v>
          </cell>
          <cell r="F11">
            <v>110</v>
          </cell>
          <cell r="R11" t="str">
            <v>Antigua And Barbuda (ATG)</v>
          </cell>
          <cell r="X11" t="str">
            <v>EnglishSpanish (non-permanent label) ( 747)</v>
          </cell>
          <cell r="Z11" t="str">
            <v>Metric Only - Info on Item and Package ( 885)</v>
          </cell>
          <cell r="AG11" t="str">
            <v>Allergy free and anti-microbial treated fabric</v>
          </cell>
          <cell r="AH11" t="str">
            <v>Fits mattresses up to 16" deep</v>
          </cell>
          <cell r="AK11" t="str">
            <v>Eco Friendly</v>
          </cell>
          <cell r="AL11" t="str">
            <v>TM &amp; Vendor registered trademark</v>
          </cell>
          <cell r="AM11" t="str">
            <v>Machine wash, cold water</v>
          </cell>
          <cell r="AP11" t="str">
            <v>Made in India</v>
          </cell>
          <cell r="AQ11" t="str">
            <v>220 thread count</v>
          </cell>
          <cell r="AR11" t="str">
            <v>100% Cotton sateen</v>
          </cell>
          <cell r="BL11" t="str">
            <v>Insufficient declaration of quantity (10)</v>
          </cell>
        </row>
        <row r="12">
          <cell r="B12" t="str">
            <v>SET OF 4  qty=4 (S/4)</v>
          </cell>
          <cell r="D12" t="str">
            <v>SET OF 4  qty=4 (S/4)</v>
          </cell>
          <cell r="F12">
            <v>125</v>
          </cell>
          <cell r="R12" t="str">
            <v>Argentina (ARG)</v>
          </cell>
          <cell r="X12" t="str">
            <v>EnglishFrenchSpanish (permanent label) ( 748)</v>
          </cell>
          <cell r="AG12" t="str">
            <v>Ionic anti-allergen treatment</v>
          </cell>
          <cell r="AH12" t="str">
            <v>Fits mattresses up to 17" deep</v>
          </cell>
          <cell r="AK12" t="str">
            <v>IMO certified cotton</v>
          </cell>
          <cell r="AL12" t="str">
            <v>TM</v>
          </cell>
          <cell r="AM12" t="str">
            <v>Commercial washing machine</v>
          </cell>
          <cell r="AP12" t="str">
            <v>Made in Ireland</v>
          </cell>
          <cell r="AQ12" t="str">
            <v>230 thread count</v>
          </cell>
          <cell r="AR12" t="str">
            <v>100% Dupioni Silk</v>
          </cell>
          <cell r="BL12" t="str">
            <v>Lack of metric measurements (11)</v>
          </cell>
        </row>
        <row r="13">
          <cell r="B13" t="str">
            <v>SET OF 6  qty=6 (S/6)</v>
          </cell>
          <cell r="D13" t="str">
            <v>SET OF 6  qty=6 (S/6)</v>
          </cell>
          <cell r="F13">
            <v>150</v>
          </cell>
          <cell r="R13" t="str">
            <v>Armenia (ARM)</v>
          </cell>
          <cell r="AG13" t="str">
            <v>Hypo-allergenic and anti-bacterial components</v>
          </cell>
          <cell r="AH13" t="str">
            <v>Fits mattresses up to 18" deep</v>
          </cell>
          <cell r="AK13" t="str">
            <v>EKO certified cotton</v>
          </cell>
          <cell r="AL13" t="str">
            <v>TUV</v>
          </cell>
          <cell r="AM13" t="str">
            <v>Machine wash, dry cleaning recommended</v>
          </cell>
          <cell r="AP13" t="str">
            <v>Made in Poland</v>
          </cell>
          <cell r="AQ13" t="str">
            <v>240 thread count</v>
          </cell>
          <cell r="AR13" t="str">
            <v>100% Egyptian cotton</v>
          </cell>
          <cell r="BL13" t="str">
            <v>Insufficient vendor identity -Non-Textile (12)</v>
          </cell>
        </row>
        <row r="14">
          <cell r="B14" t="str">
            <v>4 PIECES  qty=4 (4)</v>
          </cell>
          <cell r="D14" t="str">
            <v>4 PIECES  qty=4 (4)</v>
          </cell>
          <cell r="F14">
            <v>175</v>
          </cell>
          <cell r="R14" t="str">
            <v>Aruba (ABW)</v>
          </cell>
          <cell r="AG14" t="str">
            <v>Hypo-allergenic components</v>
          </cell>
          <cell r="AH14" t="str">
            <v>Fits mattresses up to 19" deep</v>
          </cell>
          <cell r="AK14" t="str">
            <v>GOTS</v>
          </cell>
          <cell r="AL14" t="str">
            <v>UL listed</v>
          </cell>
          <cell r="AM14" t="str">
            <v>Removable, hand washable fabric</v>
          </cell>
          <cell r="AP14" t="str">
            <v>Made in Spain</v>
          </cell>
          <cell r="AQ14" t="str">
            <v>250 thread count</v>
          </cell>
          <cell r="AR14" t="str">
            <v>100% Egyptian cotton percale</v>
          </cell>
        </row>
        <row r="15">
          <cell r="B15" t="str">
            <v>5 PIECES  qty=5 (5)</v>
          </cell>
          <cell r="D15" t="str">
            <v>5 PIECES  qty=5 (5)</v>
          </cell>
          <cell r="F15">
            <v>200</v>
          </cell>
          <cell r="R15" t="str">
            <v>Australia (AUS)</v>
          </cell>
          <cell r="AG15" t="str">
            <v>Bed bug protectant/shield</v>
          </cell>
          <cell r="AH15" t="str">
            <v>Fits mattresses up to 20" deep</v>
          </cell>
          <cell r="AK15" t="str">
            <v>Skin Friendly</v>
          </cell>
          <cell r="AL15" t="str">
            <v>Vendor registered trademark &amp; copyright</v>
          </cell>
          <cell r="AM15" t="str">
            <v>Removable, washable seat cushion</v>
          </cell>
          <cell r="AP15" t="str">
            <v>Made in Thailand</v>
          </cell>
          <cell r="AQ15" t="str">
            <v>260 thread count</v>
          </cell>
          <cell r="AR15" t="str">
            <v>100% Egyptian Cotton Loops</v>
          </cell>
        </row>
        <row r="16">
          <cell r="B16" t="str">
            <v>6 PIECES  qty=6 (6)</v>
          </cell>
          <cell r="D16" t="str">
            <v>6 PIECES  qty=6 (6)</v>
          </cell>
          <cell r="F16">
            <v>250</v>
          </cell>
          <cell r="R16" t="str">
            <v>Austria (AUT)</v>
          </cell>
          <cell r="AG16" t="str">
            <v>Allergen barrier fabric</v>
          </cell>
          <cell r="AH16" t="str">
            <v>Fits mattresses up to 21" deep</v>
          </cell>
          <cell r="AL16" t="str">
            <v>Vendor registered trademark &amp; UL listed</v>
          </cell>
          <cell r="AM16" t="str">
            <v>Soil and Stain resistant</v>
          </cell>
          <cell r="AP16" t="str">
            <v>Made in Italy</v>
          </cell>
          <cell r="AQ16" t="str">
            <v>270 thread count</v>
          </cell>
          <cell r="AR16" t="str">
            <v>100% Linen</v>
          </cell>
        </row>
        <row r="17">
          <cell r="B17" t="str">
            <v>7 PIECES  qty=7 (7)</v>
          </cell>
          <cell r="D17" t="str">
            <v>7 PIECES  qty=7 (7)</v>
          </cell>
          <cell r="F17">
            <v>300</v>
          </cell>
          <cell r="R17" t="str">
            <v>Azerbaijan (AZE)</v>
          </cell>
          <cell r="AG17" t="str">
            <v>Bed bug protectant/shield and allergen barrier fabric</v>
          </cell>
          <cell r="AH17" t="str">
            <v>Fits mattresses up to 22" deep</v>
          </cell>
          <cell r="AL17" t="str">
            <v>Vendor registered trademark</v>
          </cell>
          <cell r="AM17" t="str">
            <v>Spot clean only</v>
          </cell>
          <cell r="AP17" t="str">
            <v>Made in Germany</v>
          </cell>
          <cell r="AQ17" t="str">
            <v>280 thread count</v>
          </cell>
          <cell r="AR17" t="str">
            <v>100% Modal</v>
          </cell>
        </row>
        <row r="18">
          <cell r="B18" t="str">
            <v>8 PIECES  qty=8 (8)</v>
          </cell>
          <cell r="D18" t="str">
            <v>8 PIECES  qty=8 (8)</v>
          </cell>
          <cell r="F18">
            <v>400</v>
          </cell>
          <cell r="R18" t="str">
            <v>Bahamas (BHS)</v>
          </cell>
          <cell r="AG18" t="str">
            <v>Stain resistant fabric</v>
          </cell>
          <cell r="AH18" t="str">
            <v>Fits mattresses up to 23" deep</v>
          </cell>
          <cell r="AM18" t="str">
            <v>Spot clean/dry clean</v>
          </cell>
          <cell r="AP18" t="str">
            <v>Made in Turkey</v>
          </cell>
          <cell r="AQ18" t="str">
            <v>290 thread count</v>
          </cell>
          <cell r="AR18" t="str">
            <v>100% Nylon</v>
          </cell>
        </row>
        <row r="19">
          <cell r="B19" t="str">
            <v>9 PIECES  qty=9 (9)</v>
          </cell>
          <cell r="D19" t="str">
            <v>9 PIECES  qty=9 (9)</v>
          </cell>
          <cell r="F19">
            <v>500</v>
          </cell>
          <cell r="R19" t="str">
            <v>Bahrain (BHR)</v>
          </cell>
          <cell r="AG19" t="str">
            <v>Stain resistant and allergen barrier fabric</v>
          </cell>
          <cell r="AH19" t="str">
            <v>Fits mattresses up to 24" deep</v>
          </cell>
          <cell r="AM19" t="str">
            <v>Stain resistant</v>
          </cell>
          <cell r="AP19" t="str">
            <v>Made in Latvia</v>
          </cell>
          <cell r="AQ19" t="str">
            <v>300 thread count</v>
          </cell>
          <cell r="AR19" t="str">
            <v>100% Organic cotton</v>
          </cell>
        </row>
        <row r="20">
          <cell r="B20" t="str">
            <v>11 PIECES  qty=11 (11)</v>
          </cell>
          <cell r="D20" t="str">
            <v>11 PIECES  qty=11 (11)</v>
          </cell>
          <cell r="R20" t="str">
            <v>Bangladesh (BGD)</v>
          </cell>
          <cell r="AG20" t="str">
            <v>Anti-bacterial and anti-microbial treated fabric</v>
          </cell>
          <cell r="AH20" t="str">
            <v>Fits mattresses up to 25" deep</v>
          </cell>
          <cell r="AM20" t="str">
            <v>Machine washable seat pad</v>
          </cell>
          <cell r="AP20" t="str">
            <v>Made in Turkey and China</v>
          </cell>
          <cell r="AQ20" t="str">
            <v>310 thread count</v>
          </cell>
          <cell r="AR20" t="str">
            <v>100% Pima cotton</v>
          </cell>
        </row>
        <row r="21">
          <cell r="B21" t="str">
            <v>14 PIECES  qty=14 (14)</v>
          </cell>
          <cell r="D21" t="str">
            <v>14 PIECES  qty=14 (14)</v>
          </cell>
          <cell r="R21" t="str">
            <v>Barbados (BRB)</v>
          </cell>
          <cell r="AH21" t="str">
            <v>Fits mattresses up to 26" deep</v>
          </cell>
          <cell r="AM21" t="str">
            <v>Washable seat pad (not incl)</v>
          </cell>
          <cell r="AQ21" t="str">
            <v>320 thread count</v>
          </cell>
          <cell r="AR21" t="str">
            <v>100% Pima Cotton Loops</v>
          </cell>
        </row>
        <row r="22">
          <cell r="B22" t="str">
            <v>15 PIECES  qty=15 (15)</v>
          </cell>
          <cell r="D22" t="str">
            <v>15 PIECES  qty=15 (15)</v>
          </cell>
          <cell r="R22" t="str">
            <v>Belarus (BLR)</v>
          </cell>
          <cell r="AH22" t="str">
            <v>F/Q/K fits up to 15"+ T fits up to 13"</v>
          </cell>
          <cell r="AQ22" t="str">
            <v>330 thread count</v>
          </cell>
          <cell r="AR22" t="str">
            <v>100% Polyester</v>
          </cell>
        </row>
        <row r="23">
          <cell r="B23" t="str">
            <v>16 PIECES  qty=16 (16)</v>
          </cell>
          <cell r="D23" t="str">
            <v>16 PIECES  qty=16 (16)</v>
          </cell>
          <cell r="R23" t="str">
            <v>Belgium (BEL)</v>
          </cell>
          <cell r="AH23" t="str">
            <v>F/Q/K fits up to 17"+ T fits up to 15"</v>
          </cell>
          <cell r="AQ23" t="str">
            <v>340 thread count</v>
          </cell>
          <cell r="AR23" t="str">
            <v>100% Pure Brazil Cotton</v>
          </cell>
        </row>
        <row r="24">
          <cell r="B24" t="str">
            <v>17 PIECES  qty=17 (17)</v>
          </cell>
          <cell r="D24" t="str">
            <v>17 PIECES  qty=17 (17)</v>
          </cell>
          <cell r="R24" t="str">
            <v>Belize (BLZ)</v>
          </cell>
          <cell r="AH24" t="str">
            <v>F/Q/K fits up to 18"+ T fits up to 15"</v>
          </cell>
          <cell r="AQ24" t="str">
            <v>350 thread count</v>
          </cell>
          <cell r="AR24" t="str">
            <v>100% Rayon</v>
          </cell>
        </row>
        <row r="25">
          <cell r="B25" t="str">
            <v>18 PIECES  qty=18 (18)</v>
          </cell>
          <cell r="D25" t="str">
            <v>18 PIECES  qty=18 (18)</v>
          </cell>
          <cell r="R25" t="str">
            <v>Benin (BEN)</v>
          </cell>
          <cell r="AH25" t="str">
            <v>F/Q/K fits up to 20"+ T fits up to 18"</v>
          </cell>
          <cell r="AQ25" t="str">
            <v>360 thread count</v>
          </cell>
          <cell r="AR25" t="str">
            <v>100% Silk</v>
          </cell>
        </row>
        <row r="26">
          <cell r="B26" t="str">
            <v>19 PIECES  qty=19 (19)</v>
          </cell>
          <cell r="D26" t="str">
            <v>19 PIECES  qty=19 (19)</v>
          </cell>
          <cell r="R26" t="str">
            <v>Bermuda (BMU)</v>
          </cell>
          <cell r="AQ26" t="str">
            <v>370 thread count</v>
          </cell>
          <cell r="AR26" t="str">
            <v>100% Standard Cotton</v>
          </cell>
        </row>
        <row r="27">
          <cell r="B27" t="str">
            <v>20 PIECES  qty=20 (20)</v>
          </cell>
          <cell r="D27" t="str">
            <v>20 PIECES  qty=20 (20)</v>
          </cell>
          <cell r="R27" t="str">
            <v>Bhutan (BTN)</v>
          </cell>
          <cell r="AQ27" t="str">
            <v>380 thread count</v>
          </cell>
          <cell r="AR27" t="str">
            <v>100% Supima Cotton</v>
          </cell>
        </row>
        <row r="28">
          <cell r="B28" t="str">
            <v>24 PC ASST  qty=24 (24)</v>
          </cell>
          <cell r="D28" t="str">
            <v>24 PC ASST  qty=24 (24)</v>
          </cell>
          <cell r="R28" t="str">
            <v>Bolivia (BOL)</v>
          </cell>
          <cell r="AQ28" t="str">
            <v>385 thread count</v>
          </cell>
          <cell r="AR28" t="str">
            <v>100% Supima Cotton Loops</v>
          </cell>
        </row>
        <row r="29">
          <cell r="B29" t="str">
            <v>25 PIECES  qty=25 (25)</v>
          </cell>
          <cell r="D29" t="str">
            <v>25 PIECES  qty=25 (25)</v>
          </cell>
          <cell r="R29" t="str">
            <v>Bosnia And Herzegovina (BIH)</v>
          </cell>
          <cell r="AQ29" t="str">
            <v>390 thread count</v>
          </cell>
          <cell r="AR29" t="str">
            <v>100% Tencel</v>
          </cell>
        </row>
        <row r="30">
          <cell r="B30" t="str">
            <v>26 PIECES  qty=26 (26)</v>
          </cell>
          <cell r="D30" t="str">
            <v>26  PIECES  qty=26 (26)</v>
          </cell>
          <cell r="R30" t="str">
            <v>Botswana (BWA)</v>
          </cell>
          <cell r="AQ30" t="str">
            <v>400 thread count</v>
          </cell>
          <cell r="AR30" t="str">
            <v>100% Turkish Cotton</v>
          </cell>
        </row>
        <row r="31">
          <cell r="B31" t="str">
            <v>28 PIECES  qty=28 (28)</v>
          </cell>
          <cell r="D31" t="str">
            <v>28  PIECES  qty=28 (28)</v>
          </cell>
          <cell r="R31" t="str">
            <v>Bouvet Island (BVT)</v>
          </cell>
          <cell r="AQ31" t="str">
            <v>410 thread count</v>
          </cell>
          <cell r="AR31" t="str">
            <v>100% Turkish Cotton Loops</v>
          </cell>
        </row>
        <row r="32">
          <cell r="B32" t="str">
            <v>30 PIECES  qty=30 (30)</v>
          </cell>
          <cell r="D32" t="str">
            <v>30 PIECES  qty=30 (30)</v>
          </cell>
          <cell r="R32" t="str">
            <v>Brazil (BRA)</v>
          </cell>
          <cell r="AQ32" t="str">
            <v>420 thread count</v>
          </cell>
          <cell r="AR32" t="str">
            <v>100% Viscose</v>
          </cell>
        </row>
        <row r="33">
          <cell r="B33" t="str">
            <v>32 PIECES  qty=32 (32)</v>
          </cell>
          <cell r="D33" t="str">
            <v>32 PIECES  qty=32 (32)</v>
          </cell>
          <cell r="R33" t="str">
            <v>British Indian Ocean Terr (IOT)</v>
          </cell>
          <cell r="AQ33" t="str">
            <v>430 thread count</v>
          </cell>
          <cell r="AR33" t="str">
            <v>100% Woven cotton</v>
          </cell>
        </row>
        <row r="34">
          <cell r="B34" t="str">
            <v>33 PIECES  qty=33 (33)</v>
          </cell>
          <cell r="D34" t="str">
            <v>33 PIECES  qty=33 (33)</v>
          </cell>
          <cell r="R34" t="str">
            <v>Brunei Darussalam (BRN)</v>
          </cell>
          <cell r="AQ34" t="str">
            <v>440 thread count</v>
          </cell>
          <cell r="AR34" t="str">
            <v>50% Cotton/50% Polyester</v>
          </cell>
        </row>
        <row r="35">
          <cell r="B35" t="str">
            <v>36 PIECES  qty=36 (36)</v>
          </cell>
          <cell r="D35" t="str">
            <v>36 PIECES  qty=36 (36)</v>
          </cell>
          <cell r="R35" t="str">
            <v>Bulgaria (BGR)</v>
          </cell>
          <cell r="AQ35" t="str">
            <v>450 thread count</v>
          </cell>
          <cell r="AR35" t="str">
            <v>55% Cotton/45% Polyester</v>
          </cell>
        </row>
        <row r="36">
          <cell r="B36" t="str">
            <v>45 PIECES  qty=45 (45)</v>
          </cell>
          <cell r="D36" t="str">
            <v>48 PCS  qty=48 (48)</v>
          </cell>
          <cell r="R36" t="str">
            <v>Burkina Faso (BFA)</v>
          </cell>
          <cell r="AQ36" t="str">
            <v>460 thread count</v>
          </cell>
          <cell r="AR36" t="str">
            <v>55% Linen/45% Cotton</v>
          </cell>
        </row>
        <row r="37">
          <cell r="B37" t="str">
            <v>48 PCS  qty=48 (48)</v>
          </cell>
          <cell r="D37" t="str">
            <v>50 PIECES  qty=50 (50)</v>
          </cell>
          <cell r="R37" t="str">
            <v>Burundi (BDI)</v>
          </cell>
          <cell r="AQ37" t="str">
            <v>470 thread count</v>
          </cell>
          <cell r="AR37" t="str">
            <v>60% Cotton/40% Bamboo</v>
          </cell>
        </row>
        <row r="38">
          <cell r="B38" t="str">
            <v>50 PIECES  qty=50 (50)</v>
          </cell>
          <cell r="D38" t="str">
            <v>52 PIECES  qty=52 (52)</v>
          </cell>
          <cell r="R38" t="str">
            <v>Cambodia (KHM)</v>
          </cell>
          <cell r="AQ38" t="str">
            <v>480 thread count</v>
          </cell>
          <cell r="AR38" t="str">
            <v>60% Cotton/40% Modal</v>
          </cell>
        </row>
        <row r="39">
          <cell r="B39" t="str">
            <v>52 PIECES  qty=52 (52)</v>
          </cell>
          <cell r="D39" t="str">
            <v>54  qty=54 (54)</v>
          </cell>
          <cell r="R39" t="str">
            <v>Cameroon (CMR)</v>
          </cell>
          <cell r="AQ39" t="str">
            <v>490 thread count</v>
          </cell>
          <cell r="AR39" t="str">
            <v>60% Cotton/40% Polyester</v>
          </cell>
        </row>
        <row r="40">
          <cell r="B40" t="str">
            <v>54  qty=54 (54)</v>
          </cell>
          <cell r="D40" t="str">
            <v>56 PIECES  qty=56 (56)</v>
          </cell>
          <cell r="R40" t="str">
            <v>Canada (CAN)</v>
          </cell>
          <cell r="AQ40" t="str">
            <v>500 thread count</v>
          </cell>
          <cell r="AR40" t="str">
            <v>60% Polyester/40% Cotton</v>
          </cell>
        </row>
        <row r="41">
          <cell r="B41" t="str">
            <v>56 PIECES  qty=56 (56)</v>
          </cell>
          <cell r="D41" t="str">
            <v>60 PIECES  qty=60 (60)</v>
          </cell>
          <cell r="R41" t="str">
            <v>Cape Verde (CPV)</v>
          </cell>
          <cell r="AQ41" t="str">
            <v>510 thread count</v>
          </cell>
          <cell r="AR41" t="str">
            <v>65% cotton/35% modal</v>
          </cell>
        </row>
        <row r="42">
          <cell r="B42" t="str">
            <v>60 PIECES  qty=60 (60)</v>
          </cell>
          <cell r="D42" t="str">
            <v>64 PIECES  qty=64 (64)</v>
          </cell>
          <cell r="R42" t="str">
            <v>Cayman Islands (CYM)</v>
          </cell>
          <cell r="AQ42" t="str">
            <v>520 thread count</v>
          </cell>
          <cell r="AR42" t="str">
            <v>65% Cotton/35% Polyester</v>
          </cell>
        </row>
        <row r="43">
          <cell r="B43" t="str">
            <v>64 PIECES  qty=64 (64)</v>
          </cell>
          <cell r="D43" t="str">
            <v>72 PC ASST  qty=72 (72)</v>
          </cell>
          <cell r="R43" t="str">
            <v>Central African Republic (CAF)</v>
          </cell>
          <cell r="AQ43" t="str">
            <v>530 thread count</v>
          </cell>
          <cell r="AR43" t="str">
            <v>65% Polyester/35% Cotton</v>
          </cell>
        </row>
        <row r="44">
          <cell r="B44" t="str">
            <v>72 PC ASST  qty=72 (72)</v>
          </cell>
          <cell r="D44" t="str">
            <v>78 PIECES  qty=78 (78)</v>
          </cell>
          <cell r="R44" t="str">
            <v>Chad (TCD)</v>
          </cell>
          <cell r="AQ44" t="str">
            <v>540 thread count</v>
          </cell>
          <cell r="AR44" t="str">
            <v>70% Cotton/30% Bamboo</v>
          </cell>
        </row>
        <row r="45">
          <cell r="B45" t="str">
            <v>78 PIECES  qty=78 (78)</v>
          </cell>
          <cell r="D45" t="str">
            <v>79 PIECES  qty=79 (79)</v>
          </cell>
          <cell r="R45" t="str">
            <v>Chile (CHL)</v>
          </cell>
          <cell r="AQ45" t="str">
            <v>550 thread count</v>
          </cell>
          <cell r="AR45" t="str">
            <v>70% Cotton/30% Polyester</v>
          </cell>
        </row>
        <row r="46">
          <cell r="B46" t="str">
            <v>79 PIECES  qty=79 (79)</v>
          </cell>
          <cell r="D46" t="str">
            <v>84PC  qty=84 (84)</v>
          </cell>
          <cell r="R46" t="str">
            <v>China (CHN)</v>
          </cell>
          <cell r="AQ46" t="str">
            <v>560 thread count</v>
          </cell>
          <cell r="AR46" t="str">
            <v>75% Cotton/25% Polyester</v>
          </cell>
        </row>
        <row r="47">
          <cell r="B47" t="str">
            <v>80 PIECES  qty=80 (80)</v>
          </cell>
          <cell r="D47" t="str">
            <v>88 PIECES  qty=88 (88)</v>
          </cell>
          <cell r="R47" t="str">
            <v>Christmas Island (CXR)</v>
          </cell>
          <cell r="AQ47" t="str">
            <v>570 thread count</v>
          </cell>
          <cell r="AR47" t="str">
            <v>75% Polyester/25% Rayon</v>
          </cell>
        </row>
        <row r="48">
          <cell r="B48" t="str">
            <v>84 PC  qty=84 (84)</v>
          </cell>
          <cell r="D48" t="str">
            <v>96 PC ASST  qty=96 (96)</v>
          </cell>
          <cell r="R48" t="str">
            <v>Cocos (Keeling) Islands (CCK)</v>
          </cell>
          <cell r="AQ48" t="str">
            <v>580 thread count</v>
          </cell>
          <cell r="AR48" t="str">
            <v>75% Silk/25% Polyester</v>
          </cell>
        </row>
        <row r="49">
          <cell r="B49" t="str">
            <v>88 PIECES  qty=88 (88)</v>
          </cell>
          <cell r="D49" t="str">
            <v>HUNDRED  qty=100 (100)</v>
          </cell>
          <cell r="R49" t="str">
            <v>Colombia (COL)</v>
          </cell>
          <cell r="AQ49" t="str">
            <v>590 thread count</v>
          </cell>
          <cell r="AR49" t="str">
            <v>70% Silk/30% Polyester</v>
          </cell>
        </row>
        <row r="50">
          <cell r="B50" t="str">
            <v>96 PC ASST  qty=96 (96)</v>
          </cell>
          <cell r="D50" t="str">
            <v>120 PIECES  qty=120 (120)</v>
          </cell>
          <cell r="R50" t="str">
            <v>Comoros (COM)</v>
          </cell>
          <cell r="AQ50" t="str">
            <v>600 thread count</v>
          </cell>
          <cell r="AR50" t="str">
            <v>65% Silk/35% Polyester</v>
          </cell>
        </row>
        <row r="51">
          <cell r="B51" t="str">
            <v>HUNDRED  qty=100 (100)</v>
          </cell>
          <cell r="D51" t="str">
            <v>192 PCS  qty=192 (192)</v>
          </cell>
          <cell r="R51" t="str">
            <v>Congo (COG)</v>
          </cell>
          <cell r="AQ51" t="str">
            <v>610 thread count</v>
          </cell>
          <cell r="AR51" t="str">
            <v>80% Cotton/20% Polyester</v>
          </cell>
        </row>
        <row r="52">
          <cell r="B52" t="str">
            <v>120 PIECES  qty=120 (120)</v>
          </cell>
          <cell r="D52" t="str">
            <v>204 PC ASST  qty=204 (204)</v>
          </cell>
          <cell r="R52" t="str">
            <v>Congo, The Democratic Rep (COD)</v>
          </cell>
          <cell r="AQ52" t="str">
            <v>620 thread count</v>
          </cell>
          <cell r="AR52" t="str">
            <v>80% Polyester/20% Nylon</v>
          </cell>
        </row>
        <row r="53">
          <cell r="B53" t="str">
            <v>192 PCS  qty=192 (192)</v>
          </cell>
          <cell r="D53" t="str">
            <v>504PC  qty=504 (504)</v>
          </cell>
          <cell r="R53" t="str">
            <v>Cook Islands (COK)</v>
          </cell>
          <cell r="AQ53" t="str">
            <v>630 thread count</v>
          </cell>
          <cell r="AR53" t="str">
            <v>85% Cotton/15% Polyester</v>
          </cell>
        </row>
        <row r="54">
          <cell r="B54" t="str">
            <v>204 PC ASST  qty=204 (204)</v>
          </cell>
          <cell r="R54" t="str">
            <v>Costa Rica (CRI)</v>
          </cell>
          <cell r="AQ54" t="str">
            <v>640 thread count</v>
          </cell>
          <cell r="AR54" t="str">
            <v>85% Polyester/15% Nylon</v>
          </cell>
        </row>
        <row r="55">
          <cell r="B55" t="str">
            <v>504 PC  qty=504 (504)</v>
          </cell>
          <cell r="R55" t="str">
            <v>Cote D'ivoire (CIV)</v>
          </cell>
          <cell r="AQ55" t="str">
            <v>650 thread count</v>
          </cell>
          <cell r="AR55" t="str">
            <v>85% Rayon/15% Polyester</v>
          </cell>
        </row>
        <row r="56">
          <cell r="R56" t="str">
            <v>Croatia (HRV)</v>
          </cell>
          <cell r="AQ56" t="str">
            <v>660 thread count</v>
          </cell>
          <cell r="AR56" t="str">
            <v>90% Cotton/10% Polyester</v>
          </cell>
        </row>
        <row r="57">
          <cell r="R57" t="str">
            <v>Cuba (CUB)</v>
          </cell>
          <cell r="AQ57" t="str">
            <v>670 thread count</v>
          </cell>
          <cell r="AR57" t="str">
            <v>90% Polyester/10% Nylon</v>
          </cell>
        </row>
        <row r="58">
          <cell r="R58" t="str">
            <v>Cyprus (CYP)</v>
          </cell>
          <cell r="AQ58" t="str">
            <v>680 thread count</v>
          </cell>
          <cell r="AR58" t="str">
            <v>95% Cotton/5% Polyester</v>
          </cell>
        </row>
        <row r="59">
          <cell r="R59" t="str">
            <v>Czech Republic (CZE)</v>
          </cell>
          <cell r="AQ59" t="str">
            <v>690 thread count</v>
          </cell>
          <cell r="AR59" t="str">
            <v>95% Viscose/15% Nylon</v>
          </cell>
        </row>
        <row r="60">
          <cell r="R60" t="str">
            <v>Denmark (DNK)</v>
          </cell>
          <cell r="AQ60" t="str">
            <v>700 thread count</v>
          </cell>
          <cell r="AR60" t="str">
            <v>Cotton/linen blend</v>
          </cell>
        </row>
        <row r="61">
          <cell r="R61" t="str">
            <v>Djibouti (DJI)</v>
          </cell>
          <cell r="AQ61" t="str">
            <v>710 thread count</v>
          </cell>
          <cell r="AR61" t="str">
            <v>Cotton/poly blend</v>
          </cell>
        </row>
        <row r="62">
          <cell r="R62" t="str">
            <v>Dominica (DMA)</v>
          </cell>
          <cell r="AQ62" t="str">
            <v>720 thread count</v>
          </cell>
          <cell r="AR62" t="str">
            <v>Cotton/rayon blend</v>
          </cell>
        </row>
        <row r="63">
          <cell r="R63" t="str">
            <v>Dominican Republic (DOM)</v>
          </cell>
          <cell r="AQ63" t="str">
            <v>730 thread count</v>
          </cell>
          <cell r="AR63" t="str">
            <v>Flannel</v>
          </cell>
        </row>
        <row r="64">
          <cell r="R64" t="str">
            <v>Ecuador (ECU)</v>
          </cell>
          <cell r="AQ64" t="str">
            <v>740 thread count</v>
          </cell>
          <cell r="AR64" t="str">
            <v>Fleece</v>
          </cell>
        </row>
        <row r="65">
          <cell r="R65" t="str">
            <v>Egypt (EGY)</v>
          </cell>
          <cell r="AQ65" t="str">
            <v>750 thread count</v>
          </cell>
          <cell r="AR65" t="str">
            <v>Heavyweight Flannel</v>
          </cell>
        </row>
        <row r="66">
          <cell r="R66" t="str">
            <v>El Salvador (SLV)</v>
          </cell>
          <cell r="AQ66" t="str">
            <v>760 thread count</v>
          </cell>
          <cell r="AR66" t="str">
            <v>Linen</v>
          </cell>
        </row>
        <row r="67">
          <cell r="R67" t="str">
            <v>Equatorial Guinea (GNQ)</v>
          </cell>
          <cell r="AQ67" t="str">
            <v>770 thread count</v>
          </cell>
          <cell r="AR67" t="str">
            <v>Linen/Cotton blend</v>
          </cell>
        </row>
        <row r="68">
          <cell r="R68" t="str">
            <v>Eritrea (ERI)</v>
          </cell>
          <cell r="AQ68" t="str">
            <v>780 thread count</v>
          </cell>
          <cell r="AR68" t="str">
            <v>Micro fiber</v>
          </cell>
        </row>
        <row r="69">
          <cell r="R69" t="str">
            <v>Estonia (EST)</v>
          </cell>
          <cell r="AQ69" t="str">
            <v>790 thread count</v>
          </cell>
          <cell r="AR69" t="str">
            <v>Micro fleece</v>
          </cell>
        </row>
        <row r="70">
          <cell r="R70" t="str">
            <v>Ethiopia (ETH)</v>
          </cell>
          <cell r="AQ70" t="str">
            <v>800 thread count</v>
          </cell>
          <cell r="AR70" t="str">
            <v>Poly/Rayon blend</v>
          </cell>
        </row>
        <row r="71">
          <cell r="R71" t="str">
            <v>Falkland Islands (Malvina (FLK)</v>
          </cell>
          <cell r="AQ71" t="str">
            <v>900 thread count</v>
          </cell>
          <cell r="AR71" t="str">
            <v>Silk Rich</v>
          </cell>
        </row>
        <row r="72">
          <cell r="R72" t="str">
            <v>Faroe Islands (FRO)</v>
          </cell>
          <cell r="AQ72" t="str">
            <v>1000 thread count</v>
          </cell>
          <cell r="AR72" t="str">
            <v>Silk/Polyester blend</v>
          </cell>
        </row>
        <row r="73">
          <cell r="R73" t="str">
            <v>Fiji (FJI)</v>
          </cell>
          <cell r="AR73" t="str">
            <v>Wool</v>
          </cell>
        </row>
        <row r="74">
          <cell r="R74" t="str">
            <v>Finland (FIN)</v>
          </cell>
          <cell r="AR74" t="str">
            <v>Flexible 3D mesh</v>
          </cell>
        </row>
        <row r="75">
          <cell r="R75" t="str">
            <v>France (FRA)</v>
          </cell>
          <cell r="AR75" t="str">
            <v>Polyester/cotton fabric</v>
          </cell>
        </row>
        <row r="76">
          <cell r="R76" t="str">
            <v>French Guiana (GUF)</v>
          </cell>
          <cell r="AR76" t="str">
            <v>Breathable 3D mesh fabric</v>
          </cell>
        </row>
        <row r="77">
          <cell r="R77" t="str">
            <v>French Polynesia (PYF)</v>
          </cell>
          <cell r="AR77" t="str">
            <v>400 thread cotton lining/hood</v>
          </cell>
        </row>
        <row r="78">
          <cell r="R78" t="str">
            <v>French Southern Territori (ATF)</v>
          </cell>
          <cell r="AR78" t="str">
            <v>Organic cotton lining/hood</v>
          </cell>
        </row>
        <row r="79">
          <cell r="R79" t="str">
            <v>Gabon (GAB)</v>
          </cell>
          <cell r="AR79" t="str">
            <v>Made of soft sueded fabric</v>
          </cell>
        </row>
        <row r="80">
          <cell r="R80" t="str">
            <v>Gambia (GMB)</v>
          </cell>
          <cell r="AR80" t="str">
            <v>Damask cloth cover</v>
          </cell>
        </row>
        <row r="81">
          <cell r="R81" t="str">
            <v>Georgia (GEO)</v>
          </cell>
          <cell r="AR81" t="str">
            <v>Vinyl cover</v>
          </cell>
        </row>
        <row r="82">
          <cell r="R82" t="str">
            <v>Germany (DEU)</v>
          </cell>
          <cell r="AR82" t="str">
            <v>Nylon cover</v>
          </cell>
        </row>
        <row r="83">
          <cell r="R83" t="str">
            <v>Ghana (GHA)</v>
          </cell>
          <cell r="AR83" t="str">
            <v>Vinyl/damask sides</v>
          </cell>
        </row>
        <row r="84">
          <cell r="R84" t="str">
            <v>Gibraltar (GIB)</v>
          </cell>
          <cell r="AR84" t="str">
            <v>Organic cotton cover</v>
          </cell>
        </row>
        <row r="85">
          <cell r="R85" t="str">
            <v>Greece (GRC)</v>
          </cell>
        </row>
        <row r="86">
          <cell r="R86" t="str">
            <v>Greenland (GRL)</v>
          </cell>
        </row>
        <row r="87">
          <cell r="R87" t="str">
            <v>Grenada (GRD)</v>
          </cell>
        </row>
        <row r="88">
          <cell r="R88" t="str">
            <v>Guadeloupe (GLP)</v>
          </cell>
        </row>
        <row r="89">
          <cell r="R89" t="str">
            <v>Guam (GUM)</v>
          </cell>
        </row>
        <row r="90">
          <cell r="R90" t="str">
            <v>Guatemala (GTM)</v>
          </cell>
        </row>
        <row r="91">
          <cell r="R91" t="str">
            <v>Guernsey (GGY)</v>
          </cell>
        </row>
        <row r="92">
          <cell r="R92" t="str">
            <v>Guinea-Bissau (GNB)</v>
          </cell>
        </row>
        <row r="93">
          <cell r="R93" t="str">
            <v>Guinea (GIN)</v>
          </cell>
        </row>
        <row r="94">
          <cell r="R94" t="str">
            <v>Guyana (GUY)</v>
          </cell>
        </row>
        <row r="95">
          <cell r="R95" t="str">
            <v>Haiti (HTI)</v>
          </cell>
        </row>
        <row r="96">
          <cell r="R96" t="str">
            <v>Heard Island &amp; Mcdonald I (HMD)</v>
          </cell>
        </row>
        <row r="97">
          <cell r="R97" t="str">
            <v>Holy See (Vatican City St (VAT)</v>
          </cell>
        </row>
        <row r="98">
          <cell r="R98" t="str">
            <v>Honduras (HND)</v>
          </cell>
        </row>
        <row r="99">
          <cell r="R99" t="str">
            <v>Hong Kong (HKG)</v>
          </cell>
        </row>
        <row r="100">
          <cell r="R100" t="str">
            <v>Hungary (HUN)</v>
          </cell>
        </row>
        <row r="101">
          <cell r="R101" t="str">
            <v>Iceland (ISL)</v>
          </cell>
        </row>
        <row r="102">
          <cell r="R102" t="str">
            <v>India (IND)</v>
          </cell>
        </row>
        <row r="103">
          <cell r="R103" t="str">
            <v>Indonesia (IDN)</v>
          </cell>
        </row>
        <row r="104">
          <cell r="R104" t="str">
            <v>Iran, Islamic Republic Of (IRN)</v>
          </cell>
        </row>
        <row r="105">
          <cell r="R105" t="str">
            <v>Iraq (IRQ)</v>
          </cell>
        </row>
        <row r="106">
          <cell r="R106" t="str">
            <v>Ireland (IRL)</v>
          </cell>
        </row>
        <row r="107">
          <cell r="R107" t="str">
            <v>Isle Of Man (IMN)</v>
          </cell>
        </row>
        <row r="108">
          <cell r="R108" t="str">
            <v>Israel (ISR)</v>
          </cell>
        </row>
        <row r="109">
          <cell r="R109" t="str">
            <v>Italy (ITA)</v>
          </cell>
        </row>
        <row r="110">
          <cell r="R110" t="str">
            <v>Jamaica (JAM)</v>
          </cell>
        </row>
        <row r="111">
          <cell r="R111" t="str">
            <v>Japan (JPN)</v>
          </cell>
        </row>
        <row r="112">
          <cell r="R112" t="str">
            <v>Jersey (JEY)</v>
          </cell>
        </row>
        <row r="113">
          <cell r="R113" t="str">
            <v>Jordan (JOR)</v>
          </cell>
        </row>
        <row r="114">
          <cell r="R114" t="str">
            <v>Kazakhstan (KAZ)</v>
          </cell>
        </row>
        <row r="115">
          <cell r="R115" t="str">
            <v>Kenya (KEN)</v>
          </cell>
        </row>
        <row r="116">
          <cell r="R116" t="str">
            <v>Kiribati (KIR)</v>
          </cell>
        </row>
        <row r="117">
          <cell r="R117" t="str">
            <v>Korea, Democratic People' (PRK)</v>
          </cell>
        </row>
        <row r="118">
          <cell r="R118" t="str">
            <v>Korea, Republic Of (KOR)</v>
          </cell>
        </row>
        <row r="119">
          <cell r="R119" t="str">
            <v>Kuwait (KWT)</v>
          </cell>
        </row>
        <row r="120">
          <cell r="R120" t="str">
            <v>Kyrgyzstan (KGZ)</v>
          </cell>
        </row>
        <row r="121">
          <cell r="R121" t="str">
            <v>Lao People's Democratic R (LAO)</v>
          </cell>
        </row>
        <row r="122">
          <cell r="R122" t="str">
            <v>Latvia (LVA)</v>
          </cell>
        </row>
        <row r="123">
          <cell r="R123" t="str">
            <v>Lebanon (LBN)</v>
          </cell>
        </row>
        <row r="124">
          <cell r="R124" t="str">
            <v>Lesotho (LSO)</v>
          </cell>
        </row>
        <row r="125">
          <cell r="R125" t="str">
            <v>Liberia (LBR)</v>
          </cell>
        </row>
        <row r="126">
          <cell r="R126" t="str">
            <v>Libyan Arab Jamahiriya (LBY)</v>
          </cell>
        </row>
        <row r="127">
          <cell r="R127" t="str">
            <v>Liechtenstein (LIE)</v>
          </cell>
        </row>
        <row r="128">
          <cell r="R128" t="str">
            <v>Lithuania (LTU)</v>
          </cell>
        </row>
        <row r="129">
          <cell r="R129" t="str">
            <v>Luxembourg (LUX)</v>
          </cell>
        </row>
        <row r="130">
          <cell r="R130" t="str">
            <v>Macau (MAC)</v>
          </cell>
        </row>
        <row r="131">
          <cell r="R131" t="str">
            <v>Macedonia, The Former Yug (MKD)</v>
          </cell>
        </row>
        <row r="132">
          <cell r="R132" t="str">
            <v>Madagascar (MDG)</v>
          </cell>
        </row>
        <row r="133">
          <cell r="R133" t="str">
            <v>Malawi (MWI)</v>
          </cell>
        </row>
        <row r="134">
          <cell r="R134" t="str">
            <v>Malaysia (MYS)</v>
          </cell>
        </row>
        <row r="135">
          <cell r="R135" t="str">
            <v>Maldives (MDV)</v>
          </cell>
        </row>
        <row r="136">
          <cell r="R136" t="str">
            <v>Mali (MLI)</v>
          </cell>
        </row>
        <row r="137">
          <cell r="R137" t="str">
            <v>Malta (MLT)</v>
          </cell>
        </row>
        <row r="138">
          <cell r="R138" t="str">
            <v>Marshall Islands (MHL)</v>
          </cell>
        </row>
        <row r="139">
          <cell r="R139" t="str">
            <v>Martinique (MTQ)</v>
          </cell>
        </row>
        <row r="140">
          <cell r="R140" t="str">
            <v>Mauritania (MRT)</v>
          </cell>
        </row>
        <row r="141">
          <cell r="R141" t="str">
            <v>Mauritius (MUS)</v>
          </cell>
        </row>
        <row r="142">
          <cell r="R142" t="str">
            <v>Mayotte (MYT)</v>
          </cell>
        </row>
        <row r="143">
          <cell r="R143" t="str">
            <v>Mexico (MEX)</v>
          </cell>
        </row>
        <row r="144">
          <cell r="R144" t="str">
            <v>Micronesia, Federated Sta (FSM)</v>
          </cell>
        </row>
        <row r="145">
          <cell r="R145" t="str">
            <v>Moldova, Republic Of (MDA)</v>
          </cell>
        </row>
        <row r="146">
          <cell r="R146" t="str">
            <v>Monaco (MCO)</v>
          </cell>
        </row>
        <row r="147">
          <cell r="R147" t="str">
            <v>Mongolia (MNG)</v>
          </cell>
        </row>
        <row r="148">
          <cell r="R148" t="str">
            <v>Montenegro (MNE)</v>
          </cell>
        </row>
        <row r="149">
          <cell r="R149" t="str">
            <v>Montserrat (MSR)</v>
          </cell>
        </row>
        <row r="150">
          <cell r="R150" t="str">
            <v>Morocco (MAR)</v>
          </cell>
        </row>
        <row r="151">
          <cell r="R151" t="str">
            <v>Mozambique (MOZ)</v>
          </cell>
        </row>
        <row r="152">
          <cell r="R152" t="str">
            <v>Myanmar (MMR)</v>
          </cell>
        </row>
        <row r="153">
          <cell r="R153" t="str">
            <v>Namibia (NAM)</v>
          </cell>
        </row>
        <row r="154">
          <cell r="R154" t="str">
            <v>Nauru (NRU)</v>
          </cell>
        </row>
        <row r="155">
          <cell r="R155" t="str">
            <v>Nepal (NPL)</v>
          </cell>
        </row>
        <row r="156">
          <cell r="R156" t="str">
            <v>Netherlands Antilles (ANT)</v>
          </cell>
        </row>
        <row r="157">
          <cell r="R157" t="str">
            <v>Netherlands (NLD)</v>
          </cell>
        </row>
        <row r="158">
          <cell r="R158" t="str">
            <v>New Caledonia (NCL)</v>
          </cell>
        </row>
        <row r="159">
          <cell r="R159" t="str">
            <v>New Zealand (NZL)</v>
          </cell>
        </row>
        <row r="160">
          <cell r="R160" t="str">
            <v>Nicaragua (NIC)</v>
          </cell>
        </row>
        <row r="161">
          <cell r="R161" t="str">
            <v>Niger (NER)</v>
          </cell>
        </row>
        <row r="162">
          <cell r="R162" t="str">
            <v>Nigeria (NGA)</v>
          </cell>
        </row>
        <row r="163">
          <cell r="R163" t="str">
            <v>Niue (NIU)</v>
          </cell>
        </row>
        <row r="164">
          <cell r="R164" t="str">
            <v>Norfolk Island (NFK)</v>
          </cell>
        </row>
        <row r="165">
          <cell r="R165" t="str">
            <v>Northern Mariana Islands (MNP)</v>
          </cell>
        </row>
        <row r="166">
          <cell r="R166" t="str">
            <v>Norway (NOR)</v>
          </cell>
        </row>
        <row r="167">
          <cell r="R167" t="str">
            <v>Oman (OMN)</v>
          </cell>
        </row>
        <row r="168">
          <cell r="R168" t="str">
            <v>Pakistan (PAK)</v>
          </cell>
        </row>
        <row r="169">
          <cell r="R169" t="str">
            <v>Palau (PLW)</v>
          </cell>
        </row>
        <row r="170">
          <cell r="R170" t="str">
            <v>Palestinian Territory, Oc (PSE)</v>
          </cell>
        </row>
        <row r="171">
          <cell r="R171" t="str">
            <v>Panama (PAN)</v>
          </cell>
        </row>
        <row r="172">
          <cell r="R172" t="str">
            <v>Papua New Guinea (PNG)</v>
          </cell>
        </row>
        <row r="173">
          <cell r="R173" t="str">
            <v>Paraguay (PRY)</v>
          </cell>
        </row>
        <row r="174">
          <cell r="R174" t="str">
            <v>Peru (PER)</v>
          </cell>
        </row>
        <row r="175">
          <cell r="R175" t="str">
            <v>Philippines (PHL)</v>
          </cell>
        </row>
        <row r="176">
          <cell r="R176" t="str">
            <v>Pitcairn (PCN)</v>
          </cell>
        </row>
        <row r="177">
          <cell r="R177" t="str">
            <v>Poland (POL)</v>
          </cell>
        </row>
        <row r="178">
          <cell r="R178" t="str">
            <v>Portugal (PRT)</v>
          </cell>
        </row>
        <row r="179">
          <cell r="R179" t="str">
            <v>Puerto Rico (PRI)</v>
          </cell>
        </row>
        <row r="180">
          <cell r="R180" t="str">
            <v>Qatar (QAT)</v>
          </cell>
        </row>
        <row r="181">
          <cell r="R181" t="str">
            <v>Reunion (REU)</v>
          </cell>
        </row>
        <row r="182">
          <cell r="R182" t="str">
            <v>Romania (ROU)</v>
          </cell>
        </row>
        <row r="183">
          <cell r="R183" t="str">
            <v>Russian Federation (RUS)</v>
          </cell>
        </row>
        <row r="184">
          <cell r="R184" t="str">
            <v>Rwanda (RWA)</v>
          </cell>
        </row>
        <row r="185">
          <cell r="R185" t="str">
            <v>Saint Helena (SHN)</v>
          </cell>
        </row>
        <row r="186">
          <cell r="R186" t="str">
            <v>Saint Kitts And Nevis (KNA)</v>
          </cell>
        </row>
        <row r="187">
          <cell r="R187" t="str">
            <v>Saint Lucia (LCA)</v>
          </cell>
        </row>
        <row r="188">
          <cell r="R188" t="str">
            <v>Saint Pierre And Miquelon (SPM)</v>
          </cell>
        </row>
        <row r="189">
          <cell r="R189" t="str">
            <v>Saint Vincent And The Gre (VCT)</v>
          </cell>
        </row>
        <row r="190">
          <cell r="R190" t="str">
            <v>Samoa (WSM)</v>
          </cell>
        </row>
        <row r="191">
          <cell r="R191" t="str">
            <v>San Marino (SMR)</v>
          </cell>
        </row>
        <row r="192">
          <cell r="R192" t="str">
            <v>Sao Tome And Principe (STP)</v>
          </cell>
        </row>
        <row r="193">
          <cell r="R193" t="str">
            <v>Saudi Arabia (SAU)</v>
          </cell>
        </row>
        <row r="194">
          <cell r="R194" t="str">
            <v>Senegal (SEN)</v>
          </cell>
        </row>
        <row r="195">
          <cell r="R195" t="str">
            <v>Serbia (SRB)</v>
          </cell>
        </row>
        <row r="196">
          <cell r="R196" t="str">
            <v>Seychelles (SYC)</v>
          </cell>
        </row>
        <row r="197">
          <cell r="R197" t="str">
            <v>Sierra Leone (SLE)</v>
          </cell>
        </row>
        <row r="198">
          <cell r="R198" t="str">
            <v>Singapore (SGP)</v>
          </cell>
        </row>
        <row r="199">
          <cell r="R199" t="str">
            <v>Slovakia (SVK)</v>
          </cell>
        </row>
        <row r="200">
          <cell r="R200" t="str">
            <v>Slovenia (SVN)</v>
          </cell>
        </row>
        <row r="201">
          <cell r="R201" t="str">
            <v>Solomon Islands (SLB)</v>
          </cell>
        </row>
        <row r="202">
          <cell r="R202" t="str">
            <v>Somalia (SOM)</v>
          </cell>
        </row>
        <row r="203">
          <cell r="R203" t="str">
            <v>South Africa (ZAF)</v>
          </cell>
        </row>
        <row r="204">
          <cell r="R204" t="str">
            <v>South Georgia And The Sou (SGS)</v>
          </cell>
        </row>
        <row r="205">
          <cell r="R205" t="str">
            <v>Spain (ESP)</v>
          </cell>
        </row>
        <row r="206">
          <cell r="R206" t="str">
            <v>Sri Lanka (LKA)</v>
          </cell>
        </row>
        <row r="207">
          <cell r="R207" t="str">
            <v>Sudan (SDN)</v>
          </cell>
        </row>
        <row r="208">
          <cell r="R208" t="str">
            <v>Suriname (SUR)</v>
          </cell>
        </row>
        <row r="209">
          <cell r="R209" t="str">
            <v>Svalbard And Jan Mayen Is (SJM)</v>
          </cell>
        </row>
        <row r="210">
          <cell r="R210" t="str">
            <v>Swaziland (SWZ)</v>
          </cell>
        </row>
        <row r="211">
          <cell r="R211" t="str">
            <v>Sweden (SWE)</v>
          </cell>
        </row>
        <row r="212">
          <cell r="R212" t="str">
            <v>Switzerland (CHE)</v>
          </cell>
        </row>
        <row r="213">
          <cell r="R213" t="str">
            <v>Syrian Arab Republic (SYR)</v>
          </cell>
        </row>
        <row r="214">
          <cell r="R214" t="str">
            <v>Taiwan, Province Of China (TWN)</v>
          </cell>
        </row>
        <row r="215">
          <cell r="R215" t="str">
            <v>Tajikistan (TJK)</v>
          </cell>
        </row>
        <row r="216">
          <cell r="R216" t="str">
            <v>Tanzania, United Republic (TZA)</v>
          </cell>
        </row>
        <row r="217">
          <cell r="R217" t="str">
            <v>Thailand (THA)</v>
          </cell>
        </row>
        <row r="218">
          <cell r="R218" t="str">
            <v>Timor-Leste (TLS)</v>
          </cell>
        </row>
        <row r="219">
          <cell r="R219" t="str">
            <v>Togo (TGO)</v>
          </cell>
        </row>
        <row r="220">
          <cell r="R220" t="str">
            <v>Tokelau (TKL)</v>
          </cell>
        </row>
        <row r="221">
          <cell r="R221" t="str">
            <v>Tonga (TON)</v>
          </cell>
        </row>
        <row r="222">
          <cell r="R222" t="str">
            <v>Trinidad And Tobago (TTO)</v>
          </cell>
        </row>
        <row r="223">
          <cell r="R223" t="str">
            <v>Tunisia (TUN)</v>
          </cell>
        </row>
        <row r="224">
          <cell r="R224" t="str">
            <v>Turkey (TUR)</v>
          </cell>
        </row>
        <row r="225">
          <cell r="R225" t="str">
            <v>Turkmenistan (TKM)</v>
          </cell>
        </row>
        <row r="226">
          <cell r="R226" t="str">
            <v>Turks And Caicos Islands (TCA)</v>
          </cell>
        </row>
        <row r="227">
          <cell r="R227" t="str">
            <v>Tuvalu (TUV)</v>
          </cell>
        </row>
        <row r="228">
          <cell r="R228" t="str">
            <v>Uganda (UGA)</v>
          </cell>
        </row>
        <row r="229">
          <cell r="R229" t="str">
            <v>Ukraine (UKR)</v>
          </cell>
        </row>
        <row r="230">
          <cell r="R230" t="str">
            <v>United Arab Emirates (ARE)</v>
          </cell>
        </row>
        <row r="231">
          <cell r="R231" t="str">
            <v>United Kingdom (GBR)</v>
          </cell>
        </row>
        <row r="232">
          <cell r="R232" t="str">
            <v>United States Minor Outly (UMI)</v>
          </cell>
        </row>
        <row r="233">
          <cell r="R233" t="str">
            <v>United States (USA)</v>
          </cell>
        </row>
        <row r="234">
          <cell r="R234" t="str">
            <v>Uruguay (URY)</v>
          </cell>
        </row>
        <row r="235">
          <cell r="R235" t="str">
            <v>Uzbekistan (UZB)</v>
          </cell>
        </row>
        <row r="236">
          <cell r="R236" t="str">
            <v>Vanuatu (VUT)</v>
          </cell>
        </row>
        <row r="237">
          <cell r="R237" t="str">
            <v>Venezuela (VEN)</v>
          </cell>
        </row>
        <row r="238">
          <cell r="R238" t="str">
            <v>Viet Nam (VNM)</v>
          </cell>
        </row>
        <row r="239">
          <cell r="R239" t="str">
            <v>Virgin Islands, British (VGB)</v>
          </cell>
        </row>
        <row r="240">
          <cell r="R240" t="str">
            <v>Virgin Islands, U.S. (VIR)</v>
          </cell>
        </row>
        <row r="241">
          <cell r="R241" t="str">
            <v>Wallis And Futuna (WLF)</v>
          </cell>
        </row>
        <row r="242">
          <cell r="R242" t="str">
            <v>Western Sahara (ESH)</v>
          </cell>
        </row>
        <row r="243">
          <cell r="R243" t="str">
            <v>Yemen (YEM)</v>
          </cell>
        </row>
        <row r="244">
          <cell r="R244" t="str">
            <v>Zambia (ZMB)</v>
          </cell>
        </row>
        <row r="245">
          <cell r="R245" t="str">
            <v>Zimbabwe (ZWE)</v>
          </cell>
        </row>
      </sheetData>
      <sheetData sheetId="2" refreshError="1"/>
      <sheetData sheetId="3">
        <row r="1">
          <cell r="D1" t="str">
            <v>CAN</v>
          </cell>
        </row>
        <row r="2">
          <cell r="D2" t="str">
            <v>MEX</v>
          </cell>
        </row>
        <row r="3">
          <cell r="D3" t="str">
            <v>USA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Data"/>
      <sheetName val="Window"/>
      <sheetName val="Furniture Protector"/>
      <sheetName val="Shower Curtain"/>
      <sheetName val="Sheet Pillowcase"/>
      <sheetName val="Pillow"/>
      <sheetName val="Mattress"/>
      <sheetName val="Blanket Throw"/>
      <sheetName val="Bedding Set"/>
      <sheetName val="Bedding Accessories"/>
      <sheetName val="Bath Rug"/>
      <sheetName val="Bath Accessories"/>
      <sheetName val="Mapping"/>
      <sheetName val="LIST"/>
      <sheetName val="a"/>
      <sheetName val="Furniture_Protector"/>
      <sheetName val="Shower_Curtain"/>
      <sheetName val="Sheet_Pillowcase"/>
      <sheetName val="Blanket_Throw"/>
      <sheetName val="Bedding_Set"/>
      <sheetName val="Bedding_Accessories"/>
      <sheetName val="Bath_Rug"/>
      <sheetName val="Bath_Accessories"/>
      <sheetName val="COO"/>
    </sheetNames>
    <sheetDataSet>
      <sheetData sheetId="0">
        <row r="2">
          <cell r="DS2" t="str">
            <v>KD</v>
          </cell>
          <cell r="DW2" t="str">
            <v>2 seater sofa</v>
          </cell>
          <cell r="EA2" t="str">
            <v xml:space="preserve">ANILINE DYE  </v>
          </cell>
          <cell r="EC2" t="str">
            <v>CA standard</v>
          </cell>
          <cell r="EE2" t="str">
            <v>Carton</v>
          </cell>
          <cell r="EF2" t="str">
            <v>S/1</v>
          </cell>
          <cell r="EG2" t="str">
            <v>Oak</v>
          </cell>
          <cell r="EH2" t="str">
            <v>BEIGE RAFFIA</v>
          </cell>
        </row>
        <row r="3">
          <cell r="DW3" t="str">
            <v>3 seater sofa</v>
          </cell>
          <cell r="EA3" t="str">
            <v>Bycast Buffalo</v>
          </cell>
          <cell r="EC3" t="str">
            <v>UK standard</v>
          </cell>
          <cell r="EE3" t="str">
            <v>Soft wrap</v>
          </cell>
          <cell r="EF3" t="str">
            <v>S/2</v>
          </cell>
          <cell r="EG3" t="str">
            <v>Ash</v>
          </cell>
          <cell r="EH3" t="str">
            <v>Black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ain"/>
      <sheetName val="Mapping"/>
      <sheetName val="Office Use"/>
      <sheetName val="COO"/>
      <sheetName val="MultiSelects"/>
      <sheetName val="Currency"/>
      <sheetName val="Sheet1"/>
    </sheetNames>
    <sheetDataSet>
      <sheetData sheetId="0" refreshError="1"/>
      <sheetData sheetId="1">
        <row r="2">
          <cell r="AR2" t="str">
            <v>N/A</v>
          </cell>
        </row>
        <row r="3">
          <cell r="AR3" t="str">
            <v>100% Acrylic</v>
          </cell>
        </row>
        <row r="4">
          <cell r="AR4" t="str">
            <v>100% Aegean Cotton</v>
          </cell>
        </row>
        <row r="5">
          <cell r="AR5" t="str">
            <v>100% Aegean Cotton Loops</v>
          </cell>
        </row>
        <row r="6">
          <cell r="AR6" t="str">
            <v>100% Bamboo</v>
          </cell>
        </row>
        <row r="7">
          <cell r="AR7" t="str">
            <v>100% Bamboo Cotton</v>
          </cell>
        </row>
        <row r="8">
          <cell r="AR8" t="str">
            <v>100% Certified Organic Cotton</v>
          </cell>
        </row>
        <row r="9">
          <cell r="AR9" t="str">
            <v>100% Cotton</v>
          </cell>
        </row>
        <row r="10">
          <cell r="AR10" t="str">
            <v>100% Cotton percale</v>
          </cell>
        </row>
        <row r="11">
          <cell r="AR11" t="str">
            <v>100% Cotton sateen</v>
          </cell>
        </row>
        <row r="12">
          <cell r="AR12" t="str">
            <v>100% Dupioni Silk</v>
          </cell>
        </row>
        <row r="13">
          <cell r="AR13" t="str">
            <v>100% Egyptian cotton</v>
          </cell>
        </row>
        <row r="14">
          <cell r="AR14" t="str">
            <v>100% Egyptian cotton percale</v>
          </cell>
        </row>
        <row r="15">
          <cell r="AR15" t="str">
            <v>100% Egyptian Cotton Loops</v>
          </cell>
        </row>
        <row r="16">
          <cell r="AR16" t="str">
            <v>100% Linen</v>
          </cell>
        </row>
        <row r="17">
          <cell r="AR17" t="str">
            <v>100% Modal</v>
          </cell>
        </row>
        <row r="18">
          <cell r="AR18" t="str">
            <v>100% Nylon</v>
          </cell>
        </row>
        <row r="19">
          <cell r="AR19" t="str">
            <v>100% Organic cotton</v>
          </cell>
        </row>
        <row r="20">
          <cell r="AR20" t="str">
            <v>100% Pima cotton</v>
          </cell>
        </row>
        <row r="21">
          <cell r="AR21" t="str">
            <v>100% Pima Cotton Loops</v>
          </cell>
        </row>
        <row r="22">
          <cell r="AR22" t="str">
            <v>100% Polyester</v>
          </cell>
        </row>
        <row r="23">
          <cell r="AR23" t="str">
            <v>100% Pure Brazil Cotton</v>
          </cell>
        </row>
        <row r="24">
          <cell r="AR24" t="str">
            <v>100% Rayon</v>
          </cell>
        </row>
        <row r="25">
          <cell r="AR25" t="str">
            <v>100% Silk</v>
          </cell>
        </row>
        <row r="26">
          <cell r="AR26" t="str">
            <v>100% Standard Cotton</v>
          </cell>
        </row>
        <row r="27">
          <cell r="AR27" t="str">
            <v>100% Supima Cotton</v>
          </cell>
        </row>
        <row r="28">
          <cell r="AR28" t="str">
            <v>100% Supima Cotton Loops</v>
          </cell>
        </row>
        <row r="29">
          <cell r="AR29" t="str">
            <v>100% Tencel</v>
          </cell>
        </row>
        <row r="30">
          <cell r="AR30" t="str">
            <v>100% Turkish Cotton</v>
          </cell>
        </row>
        <row r="31">
          <cell r="AR31" t="str">
            <v>100% Turkish Cotton Loops</v>
          </cell>
        </row>
        <row r="32">
          <cell r="AR32" t="str">
            <v>100% Viscose</v>
          </cell>
        </row>
        <row r="33">
          <cell r="AR33" t="str">
            <v>100% Woven cotton</v>
          </cell>
        </row>
        <row r="34">
          <cell r="AR34" t="str">
            <v>50% Cotton/50% Polyester</v>
          </cell>
        </row>
        <row r="35">
          <cell r="AR35" t="str">
            <v>55% Cotton/45% Polyester</v>
          </cell>
        </row>
        <row r="36">
          <cell r="AR36" t="str">
            <v>55% Linen/45% Cotton</v>
          </cell>
        </row>
        <row r="37">
          <cell r="AR37" t="str">
            <v>60% Cotton/40% Bamboo</v>
          </cell>
        </row>
        <row r="38">
          <cell r="AR38" t="str">
            <v>60% Cotton/40% Modal</v>
          </cell>
        </row>
        <row r="39">
          <cell r="AR39" t="str">
            <v>60% Cotton/40% Polyester</v>
          </cell>
        </row>
        <row r="40">
          <cell r="AR40" t="str">
            <v>60% Polyester/40% Cotton</v>
          </cell>
        </row>
        <row r="41">
          <cell r="AR41" t="str">
            <v>65% cotton/35% modal</v>
          </cell>
        </row>
        <row r="42">
          <cell r="AR42" t="str">
            <v>65% Cotton/35% Polyester</v>
          </cell>
        </row>
        <row r="43">
          <cell r="AR43" t="str">
            <v>65% Polyester/35% Cotton</v>
          </cell>
        </row>
        <row r="44">
          <cell r="AR44" t="str">
            <v>70% Cotton/30% Bamboo</v>
          </cell>
        </row>
        <row r="45">
          <cell r="AR45" t="str">
            <v>70% Cotton/30% Polyester</v>
          </cell>
        </row>
        <row r="46">
          <cell r="AR46" t="str">
            <v>75% Cotton/25% Polyester</v>
          </cell>
        </row>
        <row r="47">
          <cell r="AR47" t="str">
            <v>75% Polyester/25% Rayon</v>
          </cell>
        </row>
        <row r="48">
          <cell r="AR48" t="str">
            <v>75% Silk/25% Polyester</v>
          </cell>
        </row>
        <row r="49">
          <cell r="AR49" t="str">
            <v>70% Silk/30% Polyester</v>
          </cell>
        </row>
        <row r="50">
          <cell r="AR50" t="str">
            <v>65% Silk/35% Polyester</v>
          </cell>
        </row>
        <row r="51">
          <cell r="AR51" t="str">
            <v>80% Cotton/20% Polyester</v>
          </cell>
        </row>
        <row r="52">
          <cell r="AR52" t="str">
            <v>80% Polyester/20% Nylon</v>
          </cell>
        </row>
        <row r="53">
          <cell r="AR53" t="str">
            <v>85% Cotton/15% Polyester</v>
          </cell>
        </row>
        <row r="54">
          <cell r="AR54" t="str">
            <v>85% Polyester/15% Nylon</v>
          </cell>
        </row>
        <row r="55">
          <cell r="AR55" t="str">
            <v>85% Rayon/15% Polyester</v>
          </cell>
        </row>
        <row r="56">
          <cell r="AR56" t="str">
            <v>90% Cotton/10% Polyester</v>
          </cell>
        </row>
        <row r="57">
          <cell r="AR57" t="str">
            <v>90% Polyester/10% Nylon</v>
          </cell>
        </row>
        <row r="58">
          <cell r="AR58" t="str">
            <v>95% Cotton/5% Polyester</v>
          </cell>
        </row>
        <row r="59">
          <cell r="AR59" t="str">
            <v>95% Viscose/15% Nylon</v>
          </cell>
        </row>
        <row r="60">
          <cell r="AR60" t="str">
            <v>Cotton/linen blend</v>
          </cell>
        </row>
        <row r="61">
          <cell r="AR61" t="str">
            <v>Cotton/poly blend</v>
          </cell>
        </row>
        <row r="62">
          <cell r="AR62" t="str">
            <v>Cotton/rayon blend</v>
          </cell>
        </row>
        <row r="63">
          <cell r="AR63" t="str">
            <v>Flannel</v>
          </cell>
        </row>
        <row r="64">
          <cell r="AR64" t="str">
            <v>Fleece</v>
          </cell>
        </row>
        <row r="65">
          <cell r="AR65" t="str">
            <v>Heavyweight Flannel</v>
          </cell>
        </row>
        <row r="66">
          <cell r="AR66" t="str">
            <v>Linen</v>
          </cell>
        </row>
        <row r="67">
          <cell r="AR67" t="str">
            <v>Linen/Cotton blend</v>
          </cell>
        </row>
        <row r="68">
          <cell r="AR68" t="str">
            <v>Micro fiber</v>
          </cell>
        </row>
        <row r="69">
          <cell r="AR69" t="str">
            <v>Micro fleece</v>
          </cell>
        </row>
        <row r="70">
          <cell r="AR70" t="str">
            <v>Poly/Rayon blend</v>
          </cell>
        </row>
        <row r="71">
          <cell r="AR71" t="str">
            <v>Silk Rich</v>
          </cell>
        </row>
        <row r="72">
          <cell r="AR72" t="str">
            <v>Silk/Polyester blend</v>
          </cell>
        </row>
        <row r="73">
          <cell r="AR73" t="str">
            <v>Wool</v>
          </cell>
        </row>
        <row r="74">
          <cell r="AR74" t="str">
            <v>Flexible 3D mesh</v>
          </cell>
        </row>
        <row r="75">
          <cell r="AR75" t="str">
            <v>Polyester/cotton fabric</v>
          </cell>
        </row>
        <row r="76">
          <cell r="AR76" t="str">
            <v>Breathable 3D mesh fabric</v>
          </cell>
        </row>
        <row r="77">
          <cell r="AR77" t="str">
            <v>400 thread cotton lining/hood</v>
          </cell>
        </row>
        <row r="78">
          <cell r="AR78" t="str">
            <v>Organic cotton lining/hood</v>
          </cell>
        </row>
        <row r="79">
          <cell r="AR79" t="str">
            <v>Made of soft sueded fabric</v>
          </cell>
        </row>
        <row r="80">
          <cell r="AR80" t="str">
            <v>Damask cloth cover</v>
          </cell>
        </row>
        <row r="81">
          <cell r="AR81" t="str">
            <v>Vinyl cover</v>
          </cell>
        </row>
        <row r="82">
          <cell r="AR82" t="str">
            <v>Nylon cover</v>
          </cell>
        </row>
        <row r="83">
          <cell r="AR83" t="str">
            <v>Vinyl/damask sides</v>
          </cell>
        </row>
        <row r="84">
          <cell r="AR84" t="str">
            <v>Organic cotton cover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uote Sheet"/>
      <sheetName val="example"/>
      <sheetName val="a"/>
      <sheetName val="Data"/>
      <sheetName val="BBB"/>
      <sheetName val="Amazon"/>
    </sheetNames>
    <sheetDataSet>
      <sheetData sheetId="0" refreshError="1"/>
      <sheetData sheetId="1" refreshError="1"/>
      <sheetData sheetId="2" refreshError="1">
        <row r="10">
          <cell r="A10" t="str">
            <v>China (Port Specific)</v>
          </cell>
        </row>
        <row r="11">
          <cell r="A11" t="str">
            <v xml:space="preserve">Xingang     </v>
          </cell>
          <cell r="B11">
            <v>1.0808897876643073</v>
          </cell>
        </row>
        <row r="12">
          <cell r="A12" t="str">
            <v xml:space="preserve">Ningbo     </v>
          </cell>
          <cell r="B12">
            <v>1.0626895854398382</v>
          </cell>
        </row>
        <row r="13">
          <cell r="A13" t="str">
            <v xml:space="preserve">Fuzhou     </v>
          </cell>
          <cell r="B13">
            <v>1.0303336703741153</v>
          </cell>
        </row>
        <row r="14">
          <cell r="A14" t="str">
            <v xml:space="preserve">Dalian     </v>
          </cell>
          <cell r="B14">
            <v>1.0728008088978767</v>
          </cell>
        </row>
        <row r="15">
          <cell r="A15" t="str">
            <v xml:space="preserve">Qingdao     </v>
          </cell>
          <cell r="B15">
            <v>1.0207280080889787</v>
          </cell>
        </row>
        <row r="16">
          <cell r="A16" t="str">
            <v xml:space="preserve">Shanghai     </v>
          </cell>
          <cell r="B16">
            <v>1.0267947421638017</v>
          </cell>
        </row>
        <row r="17">
          <cell r="A17" t="str">
            <v xml:space="preserve">Tianjin     </v>
          </cell>
          <cell r="B17">
            <v>1.0808897876643073</v>
          </cell>
        </row>
        <row r="18">
          <cell r="A18" t="str">
            <v xml:space="preserve">Xiamen     </v>
          </cell>
          <cell r="B18">
            <v>1.0925176946410515</v>
          </cell>
        </row>
        <row r="19">
          <cell r="A19" t="str">
            <v xml:space="preserve">Shenzhen/Yantian     </v>
          </cell>
          <cell r="B19">
            <v>0.91961577350859458</v>
          </cell>
        </row>
        <row r="20">
          <cell r="A20" t="str">
            <v>Hong Kong</v>
          </cell>
          <cell r="B20">
            <v>0.93124368048533868</v>
          </cell>
        </row>
        <row r="21">
          <cell r="A21" t="str">
            <v>Indonesia</v>
          </cell>
          <cell r="B21">
            <v>1.1051567239635995</v>
          </cell>
        </row>
        <row r="22">
          <cell r="A22" t="str">
            <v>Korea</v>
          </cell>
          <cell r="B22">
            <v>0.91506572295247723</v>
          </cell>
        </row>
        <row r="23">
          <cell r="A23" t="str">
            <v>Macau</v>
          </cell>
          <cell r="B23">
            <v>1.2305358948432761</v>
          </cell>
        </row>
        <row r="24">
          <cell r="A24" t="str">
            <v>Malaysia (Port Specific)</v>
          </cell>
        </row>
        <row r="25">
          <cell r="A25" t="str">
            <v xml:space="preserve">Bintulu  </v>
          </cell>
          <cell r="B25">
            <v>1.3099089989888777</v>
          </cell>
        </row>
        <row r="26">
          <cell r="A26" t="str">
            <v xml:space="preserve">Penang     </v>
          </cell>
          <cell r="B26">
            <v>1.0530839231547018</v>
          </cell>
        </row>
        <row r="27">
          <cell r="A27" t="str">
            <v xml:space="preserve">Kelang     </v>
          </cell>
          <cell r="B27">
            <v>1.0626895854398382</v>
          </cell>
        </row>
        <row r="28">
          <cell r="A28" t="str">
            <v xml:space="preserve">Pasir Gudang     </v>
          </cell>
          <cell r="B28">
            <v>1.0844287158746209</v>
          </cell>
        </row>
        <row r="29">
          <cell r="A29" t="str">
            <v>Philippines</v>
          </cell>
          <cell r="B29">
            <v>1.0546006066734075</v>
          </cell>
        </row>
        <row r="30">
          <cell r="A30" t="str">
            <v>Singapore</v>
          </cell>
          <cell r="B30">
            <v>1.0197168857431749</v>
          </cell>
        </row>
        <row r="31">
          <cell r="A31" t="str">
            <v>Taiwan (Port Specific)</v>
          </cell>
          <cell r="B31">
            <v>0</v>
          </cell>
        </row>
        <row r="32">
          <cell r="A32" t="str">
            <v xml:space="preserve">Kaoshiung     </v>
          </cell>
          <cell r="B32">
            <v>0.92922143579373107</v>
          </cell>
        </row>
        <row r="33">
          <cell r="A33" t="str">
            <v xml:space="preserve">Keelung     </v>
          </cell>
          <cell r="B33">
            <v>0.95449949443882709</v>
          </cell>
        </row>
        <row r="34">
          <cell r="A34" t="str">
            <v xml:space="preserve">Taichung     </v>
          </cell>
          <cell r="B34">
            <v>0.95449949443882709</v>
          </cell>
        </row>
        <row r="35">
          <cell r="A35" t="str">
            <v>Vietnam</v>
          </cell>
          <cell r="B35">
            <v>1.2568250758341759</v>
          </cell>
        </row>
      </sheetData>
      <sheetData sheetId="3" refreshError="1"/>
      <sheetData sheetId="4" refreshError="1"/>
      <sheetData sheetId="5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7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</richValueRel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EC0951-7D7D-4573-9D11-E22FC92A0784}">
  <dimension ref="A1:BD14"/>
  <sheetViews>
    <sheetView tabSelected="1" topLeftCell="H1" workbookViewId="0">
      <selection activeCell="M5" sqref="M5"/>
    </sheetView>
  </sheetViews>
  <sheetFormatPr defaultColWidth="9.1796875" defaultRowHeight="14.5" x14ac:dyDescent="0.35"/>
  <cols>
    <col min="1" max="1" width="10.1796875" style="1" customWidth="1"/>
    <col min="2" max="2" width="22.81640625" style="2" customWidth="1"/>
    <col min="3" max="3" width="8.453125" style="2" customWidth="1"/>
    <col min="4" max="4" width="7.81640625" style="2" customWidth="1"/>
    <col min="5" max="5" width="13.1796875" style="2" customWidth="1"/>
    <col min="6" max="6" width="11.26953125" style="2" customWidth="1"/>
    <col min="7" max="7" width="13.26953125" style="2" customWidth="1"/>
    <col min="8" max="9" width="14.7265625" style="2" customWidth="1"/>
    <col min="10" max="10" width="23.54296875" style="2" customWidth="1"/>
    <col min="11" max="11" width="14.7265625" style="3" customWidth="1"/>
    <col min="12" max="12" width="19.453125" style="2" customWidth="1"/>
    <col min="13" max="13" width="12" style="2" customWidth="1"/>
    <col min="14" max="16" width="14.7265625" style="2" customWidth="1"/>
    <col min="17" max="17" width="5.54296875" style="2" customWidth="1"/>
    <col min="18" max="18" width="9.7265625" style="4" customWidth="1"/>
    <col min="19" max="19" width="8" style="5" customWidth="1"/>
    <col min="20" max="20" width="12" style="6" customWidth="1"/>
    <col min="21" max="21" width="8.54296875" style="6" customWidth="1"/>
    <col min="22" max="22" width="8.1796875" style="6" customWidth="1"/>
    <col min="23" max="23" width="9.453125" style="2" customWidth="1"/>
    <col min="24" max="24" width="8.1796875" style="7" customWidth="1"/>
    <col min="25" max="25" width="8.7265625" style="7" customWidth="1"/>
    <col min="26" max="26" width="7.1796875" style="7" customWidth="1"/>
    <col min="27" max="27" width="9" style="5" customWidth="1"/>
    <col min="28" max="28" width="6.26953125" style="8" customWidth="1"/>
    <col min="29" max="29" width="10" style="9" customWidth="1"/>
    <col min="30" max="30" width="9.81640625" style="8" customWidth="1"/>
    <col min="31" max="31" width="7.81640625" style="2" customWidth="1"/>
    <col min="32" max="32" width="8.81640625" style="6" customWidth="1"/>
    <col min="33" max="33" width="7.81640625" style="2" customWidth="1"/>
    <col min="34" max="34" width="8.453125" style="10" customWidth="1"/>
    <col min="35" max="35" width="9" style="6" customWidth="1"/>
    <col min="36" max="36" width="8.453125" style="6" customWidth="1"/>
    <col min="37" max="37" width="7.81640625" style="10" customWidth="1"/>
    <col min="38" max="38" width="5.81640625" style="6" customWidth="1"/>
    <col min="39" max="39" width="8.1796875" style="10" customWidth="1"/>
    <col min="40" max="40" width="9.26953125" style="6" customWidth="1"/>
    <col min="41" max="41" width="11.54296875" style="10" customWidth="1"/>
    <col min="42" max="42" width="10.81640625" style="6" customWidth="1"/>
    <col min="43" max="43" width="9.54296875" style="2" customWidth="1"/>
    <col min="44" max="44" width="9.54296875" style="10" customWidth="1"/>
    <col min="45" max="45" width="10" style="6" customWidth="1"/>
    <col min="46" max="46" width="9.54296875" style="6" customWidth="1"/>
    <col min="47" max="47" width="11.81640625" style="6" customWidth="1"/>
    <col min="48" max="48" width="7.1796875" style="10" customWidth="1"/>
    <col min="49" max="49" width="7.81640625" style="6" customWidth="1"/>
    <col min="50" max="50" width="9.54296875" style="6" customWidth="1"/>
    <col min="51" max="51" width="10.453125" style="6" customWidth="1"/>
    <col min="52" max="53" width="12.1796875" style="10" customWidth="1"/>
    <col min="54" max="54" width="13.54296875" style="64" customWidth="1"/>
    <col min="55" max="56" width="14.453125" style="2" customWidth="1"/>
    <col min="57" max="16384" width="9.1796875" style="2"/>
  </cols>
  <sheetData>
    <row r="1" spans="1:56" ht="68.150000000000006" customHeight="1" x14ac:dyDescent="0.35">
      <c r="A1" s="12" t="s">
        <v>0</v>
      </c>
      <c r="B1" s="12" t="s">
        <v>1</v>
      </c>
      <c r="C1" s="13" t="s">
        <v>2</v>
      </c>
      <c r="D1" s="14" t="s">
        <v>3</v>
      </c>
      <c r="E1" s="14" t="s">
        <v>4</v>
      </c>
      <c r="F1" s="15" t="s">
        <v>5</v>
      </c>
      <c r="G1" s="13" t="s">
        <v>6</v>
      </c>
      <c r="H1" s="16" t="s">
        <v>7</v>
      </c>
      <c r="I1" s="17" t="s">
        <v>8</v>
      </c>
      <c r="J1" s="16" t="s">
        <v>9</v>
      </c>
      <c r="K1" s="17" t="s">
        <v>10</v>
      </c>
      <c r="L1" s="16" t="s">
        <v>11</v>
      </c>
      <c r="M1" s="16" t="s">
        <v>12</v>
      </c>
      <c r="N1" s="13" t="s">
        <v>13</v>
      </c>
      <c r="O1" s="13" t="s">
        <v>14</v>
      </c>
      <c r="P1" s="13" t="s">
        <v>15</v>
      </c>
      <c r="Q1" s="17" t="s">
        <v>16</v>
      </c>
      <c r="R1" s="18" t="s">
        <v>17</v>
      </c>
      <c r="S1" s="19" t="s">
        <v>18</v>
      </c>
      <c r="T1" s="20" t="s">
        <v>19</v>
      </c>
      <c r="U1" s="21" t="s">
        <v>20</v>
      </c>
      <c r="V1" s="22" t="s">
        <v>21</v>
      </c>
      <c r="W1" s="23" t="s">
        <v>22</v>
      </c>
      <c r="X1" s="24" t="s">
        <v>23</v>
      </c>
      <c r="Y1" s="24" t="s">
        <v>24</v>
      </c>
      <c r="Z1" s="24" t="s">
        <v>25</v>
      </c>
      <c r="AA1" s="25" t="s">
        <v>26</v>
      </c>
      <c r="AB1" s="26" t="s">
        <v>27</v>
      </c>
      <c r="AC1" s="27" t="s">
        <v>28</v>
      </c>
      <c r="AD1" s="28" t="s">
        <v>29</v>
      </c>
      <c r="AE1" s="12" t="s">
        <v>30</v>
      </c>
      <c r="AF1" s="29" t="s">
        <v>31</v>
      </c>
      <c r="AG1" s="12" t="s">
        <v>32</v>
      </c>
      <c r="AH1" s="30" t="s">
        <v>33</v>
      </c>
      <c r="AI1" s="31" t="s">
        <v>34</v>
      </c>
      <c r="AJ1" s="29" t="s">
        <v>35</v>
      </c>
      <c r="AK1" s="30" t="s">
        <v>36</v>
      </c>
      <c r="AL1" s="29" t="s">
        <v>37</v>
      </c>
      <c r="AM1" s="30" t="s">
        <v>38</v>
      </c>
      <c r="AN1" s="29" t="s">
        <v>39</v>
      </c>
      <c r="AO1" s="30" t="s">
        <v>40</v>
      </c>
      <c r="AP1" s="29" t="s">
        <v>41</v>
      </c>
      <c r="AQ1" s="23" t="s">
        <v>42</v>
      </c>
      <c r="AR1" s="30" t="s">
        <v>43</v>
      </c>
      <c r="AS1" s="29" t="s">
        <v>44</v>
      </c>
      <c r="AT1" s="29" t="s">
        <v>45</v>
      </c>
      <c r="AU1" s="32" t="s">
        <v>46</v>
      </c>
      <c r="AV1" s="33" t="s">
        <v>47</v>
      </c>
      <c r="AW1" s="32" t="s">
        <v>48</v>
      </c>
      <c r="AX1" s="34" t="s">
        <v>49</v>
      </c>
      <c r="AY1" s="35" t="s">
        <v>50</v>
      </c>
      <c r="AZ1" s="35" t="s">
        <v>51</v>
      </c>
      <c r="BA1" s="32" t="s">
        <v>52</v>
      </c>
      <c r="BB1" s="16" t="s">
        <v>53</v>
      </c>
      <c r="BC1" s="36" t="s">
        <v>54</v>
      </c>
      <c r="BD1" s="36" t="s">
        <v>55</v>
      </c>
    </row>
    <row r="2" spans="1:56" ht="55" customHeight="1" x14ac:dyDescent="0.35">
      <c r="A2" s="37">
        <v>1</v>
      </c>
      <c r="B2" s="38" t="e" vm="1">
        <v>#VALUE!</v>
      </c>
      <c r="C2" s="39"/>
      <c r="D2" s="39"/>
      <c r="E2" s="39"/>
      <c r="F2" s="39" t="s">
        <v>56</v>
      </c>
      <c r="G2" s="40" t="s">
        <v>57</v>
      </c>
      <c r="H2" s="41" t="s">
        <v>58</v>
      </c>
      <c r="I2" s="41" t="s">
        <v>59</v>
      </c>
      <c r="J2" s="40" t="s">
        <v>60</v>
      </c>
      <c r="K2" s="42" t="s">
        <v>61</v>
      </c>
      <c r="L2" s="43" t="s">
        <v>62</v>
      </c>
      <c r="M2" s="40" t="s">
        <v>63</v>
      </c>
      <c r="N2" s="39"/>
      <c r="O2" s="44" t="s">
        <v>64</v>
      </c>
      <c r="P2" s="39"/>
      <c r="Q2" s="39" t="s">
        <v>65</v>
      </c>
      <c r="R2" s="45">
        <f>'[1]0616 update Lydia'!F3</f>
        <v>68.8</v>
      </c>
      <c r="S2" s="46">
        <v>7.7</v>
      </c>
      <c r="T2" s="47">
        <f>IF(ISERROR(R2/S2),"",R2/S2)</f>
        <v>8.9350649350649345</v>
      </c>
      <c r="U2" s="48">
        <v>8.94</v>
      </c>
      <c r="V2" s="11"/>
      <c r="W2" s="39" t="s">
        <v>66</v>
      </c>
      <c r="X2" s="49">
        <v>44</v>
      </c>
      <c r="Y2" s="49">
        <v>41</v>
      </c>
      <c r="Z2" s="49">
        <v>25</v>
      </c>
      <c r="AA2" s="46">
        <v>5</v>
      </c>
      <c r="AB2" s="50">
        <v>2</v>
      </c>
      <c r="AC2" s="51">
        <f>IF(X2="","",X2*Y2*Z2/1000000)</f>
        <v>4.5100000000000001E-2</v>
      </c>
      <c r="AD2" s="52">
        <f>IF(AB2="","",65/AC2*AB2)</f>
        <v>2882.4833702882484</v>
      </c>
      <c r="AE2" s="39">
        <v>2650</v>
      </c>
      <c r="AF2" s="53">
        <f>IF(ISERROR(AE2/AD2),"",AE2/AD2)</f>
        <v>0.91934615384615381</v>
      </c>
      <c r="AG2" s="39" t="s">
        <v>67</v>
      </c>
      <c r="AH2" s="54">
        <v>0.22800000000000001</v>
      </c>
      <c r="AI2" s="53">
        <f>IF(ISERROR(U2*AH2),"",U2*AH2)</f>
        <v>2.0383200000000001</v>
      </c>
      <c r="AJ2" s="53">
        <f t="shared" ref="AJ2:AJ14" si="0">IF(ISERROR(U2+AF2+AI2),"",U2+AF2+AI2)</f>
        <v>11.897666153846155</v>
      </c>
      <c r="AK2" s="54">
        <v>0</v>
      </c>
      <c r="AL2" s="53">
        <f t="shared" ref="AL2:AL14" si="1">IF(ISERROR(AX2*AK2),"",AX2*AK2)</f>
        <v>0</v>
      </c>
      <c r="AM2" s="54">
        <v>0</v>
      </c>
      <c r="AN2" s="53">
        <f t="shared" ref="AN2:AN14" si="2">IF(ISERROR(AX2*AM2),"",AX2*AM2)</f>
        <v>0</v>
      </c>
      <c r="AO2" s="54">
        <v>0</v>
      </c>
      <c r="AP2" s="53">
        <f t="shared" ref="AP2:AP14" si="3">IF(ISERROR(AX2*AO2),"",AX2*AO2)</f>
        <v>0</v>
      </c>
      <c r="AQ2" s="39">
        <v>0</v>
      </c>
      <c r="AR2" s="10">
        <v>0</v>
      </c>
      <c r="AS2" s="53">
        <f>IF(ISERROR(AX2*AR3),"",AX2*AR3)</f>
        <v>0</v>
      </c>
      <c r="AT2" s="53">
        <f>IF(ISERROR(AL2+AN2+AP2+AS2),"",AL2+AN2+AP2+AS2)</f>
        <v>0</v>
      </c>
      <c r="AU2" s="53">
        <f t="shared" ref="AU2:AU14" si="4">IF(ISERROR(AJ2+AT2),"",AJ2+AT2)</f>
        <v>11.897666153846155</v>
      </c>
      <c r="AV2" s="55">
        <f>IF(ISERROR((AX2-AU2)/AX2),"",(AX2-AU2)/AX2)</f>
        <v>0.1743465542091496</v>
      </c>
      <c r="AW2" s="53">
        <f>IF(AZ2="","",AY2*(1-AZ2))</f>
        <v>14.409999999999998</v>
      </c>
      <c r="AX2" s="56">
        <v>14.41</v>
      </c>
      <c r="AY2" s="11">
        <v>29.99</v>
      </c>
      <c r="AZ2" s="54">
        <f>(AY2-AX2)/AY2</f>
        <v>0.51950650216738914</v>
      </c>
      <c r="BA2" s="57">
        <f>IF(ISERROR((AY2-AX2)/AY2),"",(AY2-AX2)/AY2)</f>
        <v>0.51950650216738914</v>
      </c>
      <c r="BB2" s="58">
        <v>493</v>
      </c>
      <c r="BC2" s="53">
        <f>IF(ISERROR(AU2*BB2),"",AU2*BB2)</f>
        <v>5865.5494138461545</v>
      </c>
      <c r="BD2" s="53">
        <f>IF(ISERROR(AX2*BB2),"",AX2*BB2)</f>
        <v>7104.13</v>
      </c>
    </row>
    <row r="3" spans="1:56" ht="55" customHeight="1" x14ac:dyDescent="0.35">
      <c r="A3" s="37">
        <v>2</v>
      </c>
      <c r="B3" s="59"/>
      <c r="C3" s="39"/>
      <c r="D3" s="39"/>
      <c r="E3" s="39"/>
      <c r="F3" s="39" t="s">
        <v>56</v>
      </c>
      <c r="G3" s="40" t="s">
        <v>57</v>
      </c>
      <c r="H3" s="41" t="s">
        <v>68</v>
      </c>
      <c r="I3" s="41" t="s">
        <v>59</v>
      </c>
      <c r="J3" s="40" t="s">
        <v>60</v>
      </c>
      <c r="K3" s="42" t="s">
        <v>61</v>
      </c>
      <c r="L3" s="43" t="s">
        <v>69</v>
      </c>
      <c r="M3" s="40" t="s">
        <v>63</v>
      </c>
      <c r="N3" s="39"/>
      <c r="O3" s="44" t="s">
        <v>70</v>
      </c>
      <c r="P3" s="39"/>
      <c r="Q3" s="39" t="s">
        <v>65</v>
      </c>
      <c r="R3" s="45">
        <f>'[1]0616 update Lydia'!F4</f>
        <v>79.400000000000006</v>
      </c>
      <c r="S3" s="46">
        <v>7.7</v>
      </c>
      <c r="T3" s="47">
        <f t="shared" ref="T3:T14" si="5">IF(ISERROR(R3/S3),"",R3/S3)</f>
        <v>10.311688311688313</v>
      </c>
      <c r="U3" s="48">
        <v>10.31</v>
      </c>
      <c r="V3" s="11"/>
      <c r="W3" s="39" t="s">
        <v>66</v>
      </c>
      <c r="X3" s="49">
        <v>44</v>
      </c>
      <c r="Y3" s="49">
        <v>41</v>
      </c>
      <c r="Z3" s="49">
        <v>28</v>
      </c>
      <c r="AA3" s="46">
        <v>5</v>
      </c>
      <c r="AB3" s="60">
        <v>2</v>
      </c>
      <c r="AC3" s="51">
        <f t="shared" ref="AC3:AC14" si="6">IF(X3="","",X3*Y3*Z3/1000000)</f>
        <v>5.0512000000000001E-2</v>
      </c>
      <c r="AD3" s="52">
        <f t="shared" ref="AD3:AD14" si="7">IF(AB3="","",65/AC3*AB3)</f>
        <v>2573.6458663287931</v>
      </c>
      <c r="AE3" s="39">
        <v>2650</v>
      </c>
      <c r="AF3" s="53">
        <f t="shared" ref="AF3:AF14" si="8">IF(ISERROR(AE3/AD3),"",AE3/AD3)</f>
        <v>1.0296676923076924</v>
      </c>
      <c r="AG3" s="39" t="s">
        <v>67</v>
      </c>
      <c r="AH3" s="54">
        <v>0.22800000000000001</v>
      </c>
      <c r="AI3" s="53">
        <f>IF(ISERROR(U3*AH3),"",U3*AH3)</f>
        <v>2.3506800000000001</v>
      </c>
      <c r="AJ3" s="53">
        <f t="shared" si="0"/>
        <v>13.690347692307693</v>
      </c>
      <c r="AK3" s="54">
        <v>0</v>
      </c>
      <c r="AL3" s="53">
        <f t="shared" si="1"/>
        <v>0</v>
      </c>
      <c r="AM3" s="54">
        <v>0</v>
      </c>
      <c r="AN3" s="53">
        <f t="shared" si="2"/>
        <v>0</v>
      </c>
      <c r="AO3" s="54">
        <v>0</v>
      </c>
      <c r="AP3" s="53">
        <f t="shared" si="3"/>
        <v>0</v>
      </c>
      <c r="AQ3" s="39">
        <v>0</v>
      </c>
      <c r="AR3" s="54">
        <v>0</v>
      </c>
      <c r="AS3" s="53">
        <f>IF(ISERROR(AX3*AR4),"",AX3*AR4)</f>
        <v>0</v>
      </c>
      <c r="AT3" s="53">
        <f t="shared" ref="AT3:AT14" si="9">IF(ISERROR(AL3+AN3+AP3+AS3),"",AL3+AN3+AP3+AS3)</f>
        <v>0</v>
      </c>
      <c r="AU3" s="53">
        <f t="shared" si="4"/>
        <v>13.690347692307693</v>
      </c>
      <c r="AV3" s="55">
        <f t="shared" ref="AV3:AV14" si="10">IF(ISERROR((AX3-AU3)/AX3),"",(AX3-AU3)/AX3)</f>
        <v>0.18168872132052047</v>
      </c>
      <c r="AW3" s="53">
        <f t="shared" ref="AW3:AW14" si="11">IF(AZ3="","",AY3*(1-AZ3))</f>
        <v>16.73</v>
      </c>
      <c r="AX3" s="56">
        <v>16.73</v>
      </c>
      <c r="AY3" s="11">
        <v>34.99</v>
      </c>
      <c r="AZ3" s="54">
        <f t="shared" ref="AZ3:AZ5" si="12">(AY3-AX3)/AY3</f>
        <v>0.52186338953986855</v>
      </c>
      <c r="BA3" s="57">
        <f t="shared" ref="BA3:BA14" si="13">IF(ISERROR((AY3-AX3)/AY3),"",(AY3-AX3)/AY3)</f>
        <v>0.52186338953986855</v>
      </c>
      <c r="BB3" s="58">
        <v>840</v>
      </c>
      <c r="BC3" s="53">
        <f t="shared" ref="BC3:BC14" si="14">IF(ISERROR(AU3*BB3),"",AU3*BB3)</f>
        <v>11499.892061538461</v>
      </c>
      <c r="BD3" s="53">
        <f t="shared" ref="BD3:BD14" si="15">IF(ISERROR(AX3*BB3),"",AX3*BB3)</f>
        <v>14053.2</v>
      </c>
    </row>
    <row r="4" spans="1:56" ht="55" customHeight="1" x14ac:dyDescent="0.35">
      <c r="A4" s="37">
        <v>3</v>
      </c>
      <c r="B4" s="38" t="e" vm="2">
        <v>#VALUE!</v>
      </c>
      <c r="C4" s="39"/>
      <c r="D4" s="39"/>
      <c r="E4" s="39"/>
      <c r="F4" s="39" t="s">
        <v>56</v>
      </c>
      <c r="G4" s="40" t="s">
        <v>71</v>
      </c>
      <c r="H4" s="41" t="s">
        <v>68</v>
      </c>
      <c r="I4" s="41" t="s">
        <v>59</v>
      </c>
      <c r="J4" s="40" t="s">
        <v>72</v>
      </c>
      <c r="K4" s="42" t="s">
        <v>61</v>
      </c>
      <c r="L4" s="43" t="s">
        <v>73</v>
      </c>
      <c r="M4" s="40" t="s">
        <v>74</v>
      </c>
      <c r="N4" s="39"/>
      <c r="O4" s="44" t="s">
        <v>75</v>
      </c>
      <c r="P4" s="39"/>
      <c r="Q4" s="39" t="s">
        <v>65</v>
      </c>
      <c r="R4" s="45">
        <f>'[1]Miya Quote0511'!F15</f>
        <v>62.9</v>
      </c>
      <c r="S4" s="46">
        <v>7.7</v>
      </c>
      <c r="T4" s="47">
        <f t="shared" si="5"/>
        <v>8.1688311688311686</v>
      </c>
      <c r="U4" s="48">
        <v>8.17</v>
      </c>
      <c r="V4" s="11"/>
      <c r="W4" s="39" t="s">
        <v>66</v>
      </c>
      <c r="X4" s="49">
        <v>44</v>
      </c>
      <c r="Y4" s="49">
        <v>41</v>
      </c>
      <c r="Z4" s="49">
        <v>25</v>
      </c>
      <c r="AA4" s="46">
        <v>5</v>
      </c>
      <c r="AB4" s="60">
        <v>2</v>
      </c>
      <c r="AC4" s="51">
        <f t="shared" si="6"/>
        <v>4.5100000000000001E-2</v>
      </c>
      <c r="AD4" s="52">
        <f t="shared" si="7"/>
        <v>2882.4833702882484</v>
      </c>
      <c r="AE4" s="39">
        <v>2650</v>
      </c>
      <c r="AF4" s="53">
        <f t="shared" si="8"/>
        <v>0.91934615384615381</v>
      </c>
      <c r="AG4" s="39" t="s">
        <v>67</v>
      </c>
      <c r="AH4" s="54">
        <v>0.22800000000000001</v>
      </c>
      <c r="AI4" s="53">
        <f t="shared" ref="AI4:AI14" si="16">IF(ISERROR(U4*AH4),"",U4*AH4)</f>
        <v>1.86276</v>
      </c>
      <c r="AJ4" s="53">
        <f t="shared" si="0"/>
        <v>10.952106153846154</v>
      </c>
      <c r="AK4" s="54">
        <v>0</v>
      </c>
      <c r="AL4" s="53">
        <f t="shared" si="1"/>
        <v>0</v>
      </c>
      <c r="AM4" s="54">
        <v>0</v>
      </c>
      <c r="AN4" s="53">
        <f t="shared" si="2"/>
        <v>0</v>
      </c>
      <c r="AO4" s="54">
        <v>0</v>
      </c>
      <c r="AP4" s="53">
        <f t="shared" si="3"/>
        <v>0</v>
      </c>
      <c r="AQ4" s="39">
        <v>0</v>
      </c>
      <c r="AR4" s="54">
        <v>0</v>
      </c>
      <c r="AS4" s="53">
        <f t="shared" ref="AS4:AS14" si="17">IF(ISERROR(AX4*AR4),"",AX4*AR4)</f>
        <v>0</v>
      </c>
      <c r="AT4" s="53">
        <f t="shared" si="9"/>
        <v>0</v>
      </c>
      <c r="AU4" s="53">
        <f t="shared" si="4"/>
        <v>10.952106153846154</v>
      </c>
      <c r="AV4" s="55">
        <f t="shared" si="10"/>
        <v>0.2188226709096894</v>
      </c>
      <c r="AW4" s="53">
        <f t="shared" si="11"/>
        <v>14.020000000000001</v>
      </c>
      <c r="AX4" s="56">
        <v>14.02</v>
      </c>
      <c r="AY4" s="11">
        <v>29.99</v>
      </c>
      <c r="AZ4" s="54">
        <f t="shared" si="12"/>
        <v>0.53251083694564849</v>
      </c>
      <c r="BA4" s="57">
        <f t="shared" si="13"/>
        <v>0.53251083694564849</v>
      </c>
      <c r="BB4" s="58">
        <v>493</v>
      </c>
      <c r="BC4" s="53">
        <f t="shared" si="14"/>
        <v>5399.3883338461537</v>
      </c>
      <c r="BD4" s="53">
        <f t="shared" si="15"/>
        <v>6911.86</v>
      </c>
    </row>
    <row r="5" spans="1:56" ht="55" customHeight="1" x14ac:dyDescent="0.35">
      <c r="A5" s="37">
        <v>4</v>
      </c>
      <c r="B5" s="59"/>
      <c r="C5" s="39"/>
      <c r="D5" s="39"/>
      <c r="E5" s="39"/>
      <c r="F5" s="39" t="s">
        <v>56</v>
      </c>
      <c r="G5" s="40" t="s">
        <v>71</v>
      </c>
      <c r="H5" s="41" t="s">
        <v>68</v>
      </c>
      <c r="I5" s="41" t="s">
        <v>59</v>
      </c>
      <c r="J5" s="40" t="s">
        <v>72</v>
      </c>
      <c r="K5" s="42" t="s">
        <v>61</v>
      </c>
      <c r="L5" s="43" t="s">
        <v>76</v>
      </c>
      <c r="M5" s="40" t="s">
        <v>74</v>
      </c>
      <c r="N5" s="39"/>
      <c r="O5" s="44" t="s">
        <v>77</v>
      </c>
      <c r="P5" s="39"/>
      <c r="Q5" s="39" t="s">
        <v>65</v>
      </c>
      <c r="R5" s="45">
        <f>'[1]Miya Quote0511'!F16</f>
        <v>72.400000000000006</v>
      </c>
      <c r="S5" s="46">
        <v>7.7</v>
      </c>
      <c r="T5" s="47">
        <f t="shared" si="5"/>
        <v>9.4025974025974026</v>
      </c>
      <c r="U5" s="48">
        <v>9.4</v>
      </c>
      <c r="V5" s="11"/>
      <c r="W5" s="39" t="s">
        <v>66</v>
      </c>
      <c r="X5" s="49">
        <v>44</v>
      </c>
      <c r="Y5" s="49">
        <v>41</v>
      </c>
      <c r="Z5" s="49">
        <v>28</v>
      </c>
      <c r="AA5" s="46">
        <v>5</v>
      </c>
      <c r="AB5" s="60">
        <v>2</v>
      </c>
      <c r="AC5" s="51">
        <f t="shared" si="6"/>
        <v>5.0512000000000001E-2</v>
      </c>
      <c r="AD5" s="52">
        <f t="shared" si="7"/>
        <v>2573.6458663287931</v>
      </c>
      <c r="AE5" s="39">
        <v>2650</v>
      </c>
      <c r="AF5" s="53">
        <f t="shared" si="8"/>
        <v>1.0296676923076924</v>
      </c>
      <c r="AG5" s="39" t="s">
        <v>67</v>
      </c>
      <c r="AH5" s="54">
        <v>0.22800000000000001</v>
      </c>
      <c r="AI5" s="53">
        <f t="shared" si="16"/>
        <v>2.1432000000000002</v>
      </c>
      <c r="AJ5" s="53">
        <f t="shared" si="0"/>
        <v>12.572867692307693</v>
      </c>
      <c r="AK5" s="54">
        <v>0</v>
      </c>
      <c r="AL5" s="53">
        <f t="shared" si="1"/>
        <v>0</v>
      </c>
      <c r="AM5" s="54">
        <v>0</v>
      </c>
      <c r="AN5" s="53">
        <f t="shared" si="2"/>
        <v>0</v>
      </c>
      <c r="AO5" s="54">
        <v>0</v>
      </c>
      <c r="AP5" s="53">
        <f t="shared" si="3"/>
        <v>0</v>
      </c>
      <c r="AQ5" s="39">
        <v>0</v>
      </c>
      <c r="AR5" s="54">
        <v>0</v>
      </c>
      <c r="AS5" s="53">
        <f t="shared" si="17"/>
        <v>0</v>
      </c>
      <c r="AT5" s="53">
        <f t="shared" si="9"/>
        <v>0</v>
      </c>
      <c r="AU5" s="53">
        <f t="shared" si="4"/>
        <v>12.572867692307693</v>
      </c>
      <c r="AV5" s="55">
        <f t="shared" si="10"/>
        <v>0.23522702601534723</v>
      </c>
      <c r="AW5" s="53">
        <f t="shared" si="11"/>
        <v>16.440000000000001</v>
      </c>
      <c r="AX5" s="56">
        <v>16.440000000000001</v>
      </c>
      <c r="AY5" s="11">
        <v>34.99</v>
      </c>
      <c r="AZ5" s="54">
        <f t="shared" si="12"/>
        <v>0.53015147184909972</v>
      </c>
      <c r="BA5" s="57">
        <f t="shared" si="13"/>
        <v>0.53015147184909972</v>
      </c>
      <c r="BB5" s="58">
        <v>840</v>
      </c>
      <c r="BC5" s="53">
        <f t="shared" si="14"/>
        <v>10561.208861538462</v>
      </c>
      <c r="BD5" s="53">
        <f t="shared" si="15"/>
        <v>13809.6</v>
      </c>
    </row>
    <row r="6" spans="1:56" ht="55" customHeight="1" x14ac:dyDescent="0.35">
      <c r="A6" s="37">
        <v>6</v>
      </c>
      <c r="B6" s="38" t="e" vm="3">
        <v>#VALUE!</v>
      </c>
      <c r="C6" s="39"/>
      <c r="D6" s="39"/>
      <c r="E6" s="39"/>
      <c r="F6" s="39" t="s">
        <v>56</v>
      </c>
      <c r="G6" s="40" t="s">
        <v>78</v>
      </c>
      <c r="H6" s="41" t="s">
        <v>68</v>
      </c>
      <c r="I6" s="41" t="s">
        <v>59</v>
      </c>
      <c r="J6" s="40" t="s">
        <v>79</v>
      </c>
      <c r="K6" s="42" t="s">
        <v>61</v>
      </c>
      <c r="L6" s="43" t="s">
        <v>62</v>
      </c>
      <c r="M6" s="40" t="s">
        <v>80</v>
      </c>
      <c r="N6" s="39"/>
      <c r="O6" s="44" t="s">
        <v>81</v>
      </c>
      <c r="P6" s="39"/>
      <c r="Q6" s="39" t="s">
        <v>65</v>
      </c>
      <c r="R6" s="45">
        <f>'[1]Miya Quote0511'!F18</f>
        <v>78.099999999999994</v>
      </c>
      <c r="S6" s="46">
        <v>7.7</v>
      </c>
      <c r="T6" s="47">
        <f t="shared" si="5"/>
        <v>10.142857142857142</v>
      </c>
      <c r="U6" s="48">
        <v>10.14</v>
      </c>
      <c r="V6" s="11"/>
      <c r="W6" s="39" t="s">
        <v>66</v>
      </c>
      <c r="X6" s="49">
        <v>44</v>
      </c>
      <c r="Y6" s="49">
        <v>41</v>
      </c>
      <c r="Z6" s="49">
        <v>28</v>
      </c>
      <c r="AA6" s="46">
        <v>5</v>
      </c>
      <c r="AB6" s="60">
        <v>2</v>
      </c>
      <c r="AC6" s="51">
        <f t="shared" si="6"/>
        <v>5.0512000000000001E-2</v>
      </c>
      <c r="AD6" s="52">
        <f t="shared" si="7"/>
        <v>2573.6458663287931</v>
      </c>
      <c r="AE6" s="39">
        <v>2650</v>
      </c>
      <c r="AF6" s="53">
        <f t="shared" si="8"/>
        <v>1.0296676923076924</v>
      </c>
      <c r="AG6" s="39" t="s">
        <v>67</v>
      </c>
      <c r="AH6" s="54">
        <v>0.22800000000000001</v>
      </c>
      <c r="AI6" s="53">
        <f t="shared" si="16"/>
        <v>2.3119200000000002</v>
      </c>
      <c r="AJ6" s="53">
        <f t="shared" si="0"/>
        <v>13.481587692307693</v>
      </c>
      <c r="AK6" s="54">
        <v>0</v>
      </c>
      <c r="AL6" s="53">
        <f t="shared" si="1"/>
        <v>0</v>
      </c>
      <c r="AM6" s="54">
        <v>0</v>
      </c>
      <c r="AN6" s="53">
        <f t="shared" si="2"/>
        <v>0</v>
      </c>
      <c r="AO6" s="54">
        <v>0</v>
      </c>
      <c r="AP6" s="53">
        <f t="shared" si="3"/>
        <v>0</v>
      </c>
      <c r="AQ6" s="39">
        <v>0</v>
      </c>
      <c r="AR6" s="54">
        <v>0</v>
      </c>
      <c r="AS6" s="53">
        <f t="shared" si="17"/>
        <v>0</v>
      </c>
      <c r="AT6" s="53">
        <f t="shared" si="9"/>
        <v>0</v>
      </c>
      <c r="AU6" s="53">
        <f t="shared" si="4"/>
        <v>13.481587692307693</v>
      </c>
      <c r="AV6" s="55">
        <f t="shared" si="10"/>
        <v>0.17392232277526393</v>
      </c>
      <c r="AW6" s="53">
        <f t="shared" si="11"/>
        <v>16.32</v>
      </c>
      <c r="AX6" s="56">
        <v>16.32</v>
      </c>
      <c r="AY6" s="11">
        <v>34.99</v>
      </c>
      <c r="AZ6" s="54">
        <f t="shared" ref="AZ6:AZ9" si="18">(AY6-AX6)/AY6</f>
        <v>0.53358102314947131</v>
      </c>
      <c r="BA6" s="57">
        <f t="shared" si="13"/>
        <v>0.53358102314947131</v>
      </c>
      <c r="BB6" s="58">
        <v>482</v>
      </c>
      <c r="BC6" s="53">
        <f t="shared" si="14"/>
        <v>6498.1252676923077</v>
      </c>
      <c r="BD6" s="53">
        <f t="shared" si="15"/>
        <v>7866.24</v>
      </c>
    </row>
    <row r="7" spans="1:56" ht="55" customHeight="1" x14ac:dyDescent="0.35">
      <c r="A7" s="37">
        <v>7</v>
      </c>
      <c r="B7" s="59"/>
      <c r="C7" s="39"/>
      <c r="D7" s="39"/>
      <c r="E7" s="39"/>
      <c r="F7" s="39" t="s">
        <v>56</v>
      </c>
      <c r="G7" s="40" t="s">
        <v>78</v>
      </c>
      <c r="H7" s="41" t="s">
        <v>68</v>
      </c>
      <c r="I7" s="41" t="s">
        <v>59</v>
      </c>
      <c r="J7" s="40" t="s">
        <v>79</v>
      </c>
      <c r="K7" s="42" t="s">
        <v>61</v>
      </c>
      <c r="L7" s="43" t="s">
        <v>69</v>
      </c>
      <c r="M7" s="40" t="s">
        <v>80</v>
      </c>
      <c r="N7" s="39"/>
      <c r="O7" s="44" t="s">
        <v>82</v>
      </c>
      <c r="P7" s="39"/>
      <c r="Q7" s="39" t="s">
        <v>65</v>
      </c>
      <c r="R7" s="45">
        <f>'[1]Miya Quote0511'!F19</f>
        <v>96</v>
      </c>
      <c r="S7" s="46">
        <v>7.7</v>
      </c>
      <c r="T7" s="47">
        <f t="shared" si="5"/>
        <v>12.467532467532468</v>
      </c>
      <c r="U7" s="48">
        <v>12.47</v>
      </c>
      <c r="V7" s="11"/>
      <c r="W7" s="39" t="s">
        <v>66</v>
      </c>
      <c r="X7" s="49">
        <v>44</v>
      </c>
      <c r="Y7" s="49">
        <v>41</v>
      </c>
      <c r="Z7" s="49">
        <v>30</v>
      </c>
      <c r="AA7" s="46">
        <v>5</v>
      </c>
      <c r="AB7" s="60">
        <v>2</v>
      </c>
      <c r="AC7" s="51">
        <f t="shared" si="6"/>
        <v>5.4120000000000001E-2</v>
      </c>
      <c r="AD7" s="52">
        <f t="shared" si="7"/>
        <v>2402.0694752402069</v>
      </c>
      <c r="AE7" s="39">
        <v>2650</v>
      </c>
      <c r="AF7" s="53">
        <f t="shared" si="8"/>
        <v>1.1032153846153847</v>
      </c>
      <c r="AG7" s="39" t="s">
        <v>67</v>
      </c>
      <c r="AH7" s="54">
        <v>0.22800000000000001</v>
      </c>
      <c r="AI7" s="53">
        <f t="shared" si="16"/>
        <v>2.8431600000000001</v>
      </c>
      <c r="AJ7" s="53">
        <f t="shared" si="0"/>
        <v>16.416375384615385</v>
      </c>
      <c r="AK7" s="54">
        <v>0</v>
      </c>
      <c r="AL7" s="53">
        <f t="shared" si="1"/>
        <v>0</v>
      </c>
      <c r="AM7" s="54">
        <v>0</v>
      </c>
      <c r="AN7" s="53">
        <f t="shared" si="2"/>
        <v>0</v>
      </c>
      <c r="AO7" s="54">
        <v>0</v>
      </c>
      <c r="AP7" s="53">
        <f t="shared" si="3"/>
        <v>0</v>
      </c>
      <c r="AQ7" s="39">
        <v>0</v>
      </c>
      <c r="AR7" s="54">
        <v>0</v>
      </c>
      <c r="AS7" s="53">
        <f t="shared" si="17"/>
        <v>0</v>
      </c>
      <c r="AT7" s="53">
        <f t="shared" si="9"/>
        <v>0</v>
      </c>
      <c r="AU7" s="53">
        <f t="shared" si="4"/>
        <v>16.416375384615385</v>
      </c>
      <c r="AV7" s="55">
        <f t="shared" si="10"/>
        <v>0.14498044871794866</v>
      </c>
      <c r="AW7" s="53">
        <f t="shared" si="11"/>
        <v>19.2</v>
      </c>
      <c r="AX7" s="56">
        <v>19.2</v>
      </c>
      <c r="AY7" s="11">
        <v>39.99</v>
      </c>
      <c r="AZ7" s="54">
        <f t="shared" si="18"/>
        <v>0.51987996999249819</v>
      </c>
      <c r="BA7" s="57">
        <f t="shared" si="13"/>
        <v>0.51987996999249819</v>
      </c>
      <c r="BB7" s="58">
        <v>790</v>
      </c>
      <c r="BC7" s="53">
        <f t="shared" si="14"/>
        <v>12968.936553846155</v>
      </c>
      <c r="BD7" s="53">
        <f t="shared" si="15"/>
        <v>15168</v>
      </c>
    </row>
    <row r="8" spans="1:56" ht="55" customHeight="1" x14ac:dyDescent="0.35">
      <c r="A8" s="37">
        <v>8</v>
      </c>
      <c r="B8" s="38" t="e" vm="4">
        <v>#VALUE!</v>
      </c>
      <c r="C8" s="39"/>
      <c r="D8" s="39"/>
      <c r="E8" s="39"/>
      <c r="F8" s="39" t="s">
        <v>56</v>
      </c>
      <c r="G8" s="40" t="s">
        <v>83</v>
      </c>
      <c r="H8" s="41" t="s">
        <v>68</v>
      </c>
      <c r="I8" s="41" t="s">
        <v>59</v>
      </c>
      <c r="J8" s="40" t="s">
        <v>84</v>
      </c>
      <c r="K8" s="42" t="s">
        <v>61</v>
      </c>
      <c r="L8" s="43" t="s">
        <v>85</v>
      </c>
      <c r="M8" s="40" t="s">
        <v>86</v>
      </c>
      <c r="N8" s="39"/>
      <c r="O8" s="44" t="s">
        <v>87</v>
      </c>
      <c r="P8" s="39"/>
      <c r="Q8" s="39" t="s">
        <v>65</v>
      </c>
      <c r="R8" s="45">
        <f>'[1]Miya Quote0511'!F21</f>
        <v>76.5</v>
      </c>
      <c r="S8" s="46">
        <v>7.7</v>
      </c>
      <c r="T8" s="47">
        <f t="shared" si="5"/>
        <v>9.9350649350649345</v>
      </c>
      <c r="U8" s="48">
        <v>9.94</v>
      </c>
      <c r="V8" s="11"/>
      <c r="W8" s="39" t="s">
        <v>66</v>
      </c>
      <c r="X8" s="49">
        <v>44</v>
      </c>
      <c r="Y8" s="49">
        <v>41</v>
      </c>
      <c r="Z8" s="49">
        <v>28</v>
      </c>
      <c r="AA8" s="46">
        <v>5</v>
      </c>
      <c r="AB8" s="60">
        <v>2</v>
      </c>
      <c r="AC8" s="51">
        <f t="shared" si="6"/>
        <v>5.0512000000000001E-2</v>
      </c>
      <c r="AD8" s="52">
        <f t="shared" si="7"/>
        <v>2573.6458663287931</v>
      </c>
      <c r="AE8" s="39">
        <v>2650</v>
      </c>
      <c r="AF8" s="53">
        <f t="shared" si="8"/>
        <v>1.0296676923076924</v>
      </c>
      <c r="AG8" s="39" t="s">
        <v>67</v>
      </c>
      <c r="AH8" s="54">
        <v>0.22800000000000001</v>
      </c>
      <c r="AI8" s="53">
        <f t="shared" si="16"/>
        <v>2.2663199999999999</v>
      </c>
      <c r="AJ8" s="53">
        <f t="shared" si="0"/>
        <v>13.235987692307692</v>
      </c>
      <c r="AK8" s="54">
        <v>0</v>
      </c>
      <c r="AL8" s="53">
        <f t="shared" si="1"/>
        <v>0</v>
      </c>
      <c r="AM8" s="54">
        <v>0</v>
      </c>
      <c r="AN8" s="53">
        <f t="shared" si="2"/>
        <v>0</v>
      </c>
      <c r="AO8" s="54">
        <v>0</v>
      </c>
      <c r="AP8" s="53">
        <f t="shared" si="3"/>
        <v>0</v>
      </c>
      <c r="AQ8" s="39">
        <v>0</v>
      </c>
      <c r="AR8" s="54">
        <v>0</v>
      </c>
      <c r="AS8" s="53">
        <f t="shared" si="17"/>
        <v>0</v>
      </c>
      <c r="AT8" s="53">
        <f t="shared" si="9"/>
        <v>0</v>
      </c>
      <c r="AU8" s="53">
        <f t="shared" si="4"/>
        <v>13.235987692307692</v>
      </c>
      <c r="AV8" s="55">
        <f t="shared" si="10"/>
        <v>0.18897134238310714</v>
      </c>
      <c r="AW8" s="53">
        <f t="shared" si="11"/>
        <v>16.32</v>
      </c>
      <c r="AX8" s="56">
        <v>16.32</v>
      </c>
      <c r="AY8" s="11">
        <v>34.99</v>
      </c>
      <c r="AZ8" s="54">
        <f t="shared" si="18"/>
        <v>0.53358102314947131</v>
      </c>
      <c r="BA8" s="57">
        <f t="shared" si="13"/>
        <v>0.53358102314947131</v>
      </c>
      <c r="BB8" s="58">
        <v>482</v>
      </c>
      <c r="BC8" s="53">
        <f t="shared" si="14"/>
        <v>6379.7460676923074</v>
      </c>
      <c r="BD8" s="53">
        <f t="shared" si="15"/>
        <v>7866.24</v>
      </c>
    </row>
    <row r="9" spans="1:56" ht="55" customHeight="1" x14ac:dyDescent="0.35">
      <c r="A9" s="37">
        <v>9</v>
      </c>
      <c r="B9" s="59"/>
      <c r="C9" s="39"/>
      <c r="D9" s="39"/>
      <c r="E9" s="39"/>
      <c r="F9" s="39" t="s">
        <v>56</v>
      </c>
      <c r="G9" s="40" t="s">
        <v>83</v>
      </c>
      <c r="H9" s="41" t="s">
        <v>68</v>
      </c>
      <c r="I9" s="41" t="s">
        <v>59</v>
      </c>
      <c r="J9" s="40" t="s">
        <v>84</v>
      </c>
      <c r="K9" s="42" t="s">
        <v>61</v>
      </c>
      <c r="L9" s="43" t="s">
        <v>88</v>
      </c>
      <c r="M9" s="40" t="s">
        <v>86</v>
      </c>
      <c r="N9" s="39"/>
      <c r="O9" s="44" t="s">
        <v>89</v>
      </c>
      <c r="P9" s="39"/>
      <c r="Q9" s="39" t="s">
        <v>65</v>
      </c>
      <c r="R9" s="45">
        <f>'[1]Miya Quote0511'!F22</f>
        <v>86.9</v>
      </c>
      <c r="S9" s="46">
        <v>7.7</v>
      </c>
      <c r="T9" s="47">
        <f t="shared" si="5"/>
        <v>11.285714285714286</v>
      </c>
      <c r="U9" s="48">
        <v>11.29</v>
      </c>
      <c r="V9" s="11"/>
      <c r="W9" s="39" t="s">
        <v>66</v>
      </c>
      <c r="X9" s="49">
        <v>44</v>
      </c>
      <c r="Y9" s="49">
        <v>41</v>
      </c>
      <c r="Z9" s="49">
        <v>30</v>
      </c>
      <c r="AA9" s="46">
        <v>5</v>
      </c>
      <c r="AB9" s="60">
        <v>2</v>
      </c>
      <c r="AC9" s="51">
        <f t="shared" si="6"/>
        <v>5.4120000000000001E-2</v>
      </c>
      <c r="AD9" s="52">
        <f t="shared" si="7"/>
        <v>2402.0694752402069</v>
      </c>
      <c r="AE9" s="39">
        <v>2650</v>
      </c>
      <c r="AF9" s="53">
        <f t="shared" si="8"/>
        <v>1.1032153846153847</v>
      </c>
      <c r="AG9" s="39" t="s">
        <v>67</v>
      </c>
      <c r="AH9" s="54">
        <v>0.22800000000000001</v>
      </c>
      <c r="AI9" s="53">
        <f t="shared" si="16"/>
        <v>2.5741199999999997</v>
      </c>
      <c r="AJ9" s="53">
        <f t="shared" si="0"/>
        <v>14.967335384615385</v>
      </c>
      <c r="AK9" s="54">
        <v>0</v>
      </c>
      <c r="AL9" s="53">
        <f t="shared" si="1"/>
        <v>0</v>
      </c>
      <c r="AM9" s="54">
        <v>0</v>
      </c>
      <c r="AN9" s="53">
        <f t="shared" si="2"/>
        <v>0</v>
      </c>
      <c r="AO9" s="54">
        <v>0</v>
      </c>
      <c r="AP9" s="53">
        <f t="shared" si="3"/>
        <v>0</v>
      </c>
      <c r="AQ9" s="39">
        <v>0</v>
      </c>
      <c r="AR9" s="54">
        <v>0</v>
      </c>
      <c r="AS9" s="53">
        <f t="shared" si="17"/>
        <v>0</v>
      </c>
      <c r="AT9" s="53">
        <f t="shared" si="9"/>
        <v>0</v>
      </c>
      <c r="AU9" s="53">
        <f t="shared" si="4"/>
        <v>14.967335384615385</v>
      </c>
      <c r="AV9" s="55">
        <f t="shared" si="10"/>
        <v>0.220451282051282</v>
      </c>
      <c r="AW9" s="53">
        <f t="shared" si="11"/>
        <v>19.2</v>
      </c>
      <c r="AX9" s="56">
        <v>19.2</v>
      </c>
      <c r="AY9" s="11">
        <v>39.99</v>
      </c>
      <c r="AZ9" s="54">
        <f t="shared" si="18"/>
        <v>0.51987996999249819</v>
      </c>
      <c r="BA9" s="57">
        <f t="shared" si="13"/>
        <v>0.51987996999249819</v>
      </c>
      <c r="BB9" s="58">
        <v>790</v>
      </c>
      <c r="BC9" s="53">
        <f t="shared" si="14"/>
        <v>11824.194953846154</v>
      </c>
      <c r="BD9" s="53">
        <f t="shared" si="15"/>
        <v>15168</v>
      </c>
    </row>
    <row r="10" spans="1:56" ht="55" customHeight="1" x14ac:dyDescent="0.35">
      <c r="A10" s="37">
        <v>11</v>
      </c>
      <c r="B10" s="61" t="e" vm="5">
        <v>#VALUE!</v>
      </c>
      <c r="C10" s="39"/>
      <c r="D10" s="39"/>
      <c r="E10" s="39"/>
      <c r="F10" s="39" t="s">
        <v>56</v>
      </c>
      <c r="G10" s="40" t="s">
        <v>83</v>
      </c>
      <c r="H10" s="41" t="s">
        <v>68</v>
      </c>
      <c r="I10" s="41" t="s">
        <v>59</v>
      </c>
      <c r="J10" s="40" t="s">
        <v>84</v>
      </c>
      <c r="K10" s="42" t="s">
        <v>61</v>
      </c>
      <c r="L10" s="43" t="s">
        <v>90</v>
      </c>
      <c r="M10" s="40" t="s">
        <v>91</v>
      </c>
      <c r="N10" s="39"/>
      <c r="O10" s="44" t="s">
        <v>92</v>
      </c>
      <c r="P10" s="39"/>
      <c r="Q10" s="39" t="s">
        <v>65</v>
      </c>
      <c r="R10" s="45">
        <f>'[1]Miya Quote0511'!F23</f>
        <v>58</v>
      </c>
      <c r="S10" s="46">
        <v>7.7</v>
      </c>
      <c r="T10" s="47">
        <f t="shared" si="5"/>
        <v>7.5324675324675319</v>
      </c>
      <c r="U10" s="48">
        <v>7.53</v>
      </c>
      <c r="V10" s="11"/>
      <c r="W10" s="39" t="s">
        <v>66</v>
      </c>
      <c r="X10" s="49">
        <v>44</v>
      </c>
      <c r="Y10" s="49">
        <v>41</v>
      </c>
      <c r="Z10" s="49">
        <v>25</v>
      </c>
      <c r="AA10" s="46">
        <v>5</v>
      </c>
      <c r="AB10" s="60">
        <v>2</v>
      </c>
      <c r="AC10" s="51">
        <f t="shared" si="6"/>
        <v>4.5100000000000001E-2</v>
      </c>
      <c r="AD10" s="52">
        <f t="shared" si="7"/>
        <v>2882.4833702882484</v>
      </c>
      <c r="AE10" s="39">
        <v>2650</v>
      </c>
      <c r="AF10" s="53">
        <f t="shared" si="8"/>
        <v>0.91934615384615381</v>
      </c>
      <c r="AG10" s="39" t="s">
        <v>67</v>
      </c>
      <c r="AH10" s="54">
        <v>0.22800000000000001</v>
      </c>
      <c r="AI10" s="53">
        <f t="shared" si="16"/>
        <v>1.7168400000000001</v>
      </c>
      <c r="AJ10" s="53">
        <f t="shared" si="0"/>
        <v>10.166186153846153</v>
      </c>
      <c r="AK10" s="54">
        <v>0</v>
      </c>
      <c r="AL10" s="53">
        <f t="shared" si="1"/>
        <v>0</v>
      </c>
      <c r="AM10" s="54">
        <v>0</v>
      </c>
      <c r="AN10" s="53">
        <f t="shared" si="2"/>
        <v>0</v>
      </c>
      <c r="AO10" s="54">
        <v>0</v>
      </c>
      <c r="AP10" s="53">
        <f t="shared" si="3"/>
        <v>0</v>
      </c>
      <c r="AQ10" s="39">
        <v>0</v>
      </c>
      <c r="AR10" s="54">
        <v>0</v>
      </c>
      <c r="AS10" s="53">
        <f t="shared" si="17"/>
        <v>0</v>
      </c>
      <c r="AT10" s="53">
        <f t="shared" si="9"/>
        <v>0</v>
      </c>
      <c r="AU10" s="53">
        <f t="shared" si="4"/>
        <v>10.166186153846153</v>
      </c>
      <c r="AV10" s="55">
        <f t="shared" si="10"/>
        <v>0.18540175049309671</v>
      </c>
      <c r="AW10" s="53">
        <f t="shared" si="11"/>
        <v>12.480000000000002</v>
      </c>
      <c r="AX10" s="56">
        <v>12.48</v>
      </c>
      <c r="AY10" s="11">
        <v>24.99</v>
      </c>
      <c r="AZ10" s="54">
        <f t="shared" ref="AZ10:AZ12" si="19">(AY10-AX10)/AY10</f>
        <v>0.50060024009603832</v>
      </c>
      <c r="BA10" s="57">
        <f t="shared" si="13"/>
        <v>0.50060024009603832</v>
      </c>
      <c r="BB10" s="58">
        <v>686</v>
      </c>
      <c r="BC10" s="53">
        <f t="shared" si="14"/>
        <v>6974.0037015384614</v>
      </c>
      <c r="BD10" s="53">
        <f t="shared" si="15"/>
        <v>8561.2800000000007</v>
      </c>
    </row>
    <row r="11" spans="1:56" ht="55" customHeight="1" x14ac:dyDescent="0.35">
      <c r="A11" s="37">
        <v>12</v>
      </c>
      <c r="B11" s="62"/>
      <c r="C11" s="39"/>
      <c r="D11" s="39"/>
      <c r="E11" s="39"/>
      <c r="F11" s="39" t="s">
        <v>56</v>
      </c>
      <c r="G11" s="40" t="s">
        <v>83</v>
      </c>
      <c r="H11" s="41" t="s">
        <v>68</v>
      </c>
      <c r="I11" s="41" t="s">
        <v>59</v>
      </c>
      <c r="J11" s="40" t="s">
        <v>84</v>
      </c>
      <c r="K11" s="42" t="s">
        <v>61</v>
      </c>
      <c r="L11" s="43" t="s">
        <v>85</v>
      </c>
      <c r="M11" s="40" t="s">
        <v>91</v>
      </c>
      <c r="N11" s="39"/>
      <c r="O11" s="44" t="s">
        <v>93</v>
      </c>
      <c r="P11" s="39"/>
      <c r="Q11" s="39" t="s">
        <v>65</v>
      </c>
      <c r="R11" s="45">
        <f>'[1]Miya Quote0511'!F24</f>
        <v>76.5</v>
      </c>
      <c r="S11" s="46">
        <v>7.7</v>
      </c>
      <c r="T11" s="47">
        <f t="shared" si="5"/>
        <v>9.9350649350649345</v>
      </c>
      <c r="U11" s="48">
        <v>9.94</v>
      </c>
      <c r="V11" s="11"/>
      <c r="W11" s="39" t="s">
        <v>66</v>
      </c>
      <c r="X11" s="49">
        <v>44</v>
      </c>
      <c r="Y11" s="49">
        <v>41</v>
      </c>
      <c r="Z11" s="49">
        <v>28</v>
      </c>
      <c r="AA11" s="46">
        <v>5</v>
      </c>
      <c r="AB11" s="60">
        <v>2</v>
      </c>
      <c r="AC11" s="51">
        <f t="shared" si="6"/>
        <v>5.0512000000000001E-2</v>
      </c>
      <c r="AD11" s="52">
        <f t="shared" si="7"/>
        <v>2573.6458663287931</v>
      </c>
      <c r="AE11" s="39">
        <v>2650</v>
      </c>
      <c r="AF11" s="53">
        <f t="shared" si="8"/>
        <v>1.0296676923076924</v>
      </c>
      <c r="AG11" s="39" t="s">
        <v>67</v>
      </c>
      <c r="AH11" s="54">
        <v>0.22800000000000001</v>
      </c>
      <c r="AI11" s="53">
        <f t="shared" si="16"/>
        <v>2.2663199999999999</v>
      </c>
      <c r="AJ11" s="53">
        <f t="shared" si="0"/>
        <v>13.235987692307692</v>
      </c>
      <c r="AK11" s="54">
        <v>0</v>
      </c>
      <c r="AL11" s="53">
        <f t="shared" si="1"/>
        <v>0</v>
      </c>
      <c r="AM11" s="54">
        <v>0</v>
      </c>
      <c r="AN11" s="53">
        <f t="shared" si="2"/>
        <v>0</v>
      </c>
      <c r="AO11" s="54">
        <v>0</v>
      </c>
      <c r="AP11" s="53">
        <f t="shared" si="3"/>
        <v>0</v>
      </c>
      <c r="AQ11" s="39">
        <v>0</v>
      </c>
      <c r="AR11" s="54">
        <v>0</v>
      </c>
      <c r="AS11" s="53">
        <f t="shared" si="17"/>
        <v>0</v>
      </c>
      <c r="AT11" s="53">
        <f t="shared" si="9"/>
        <v>0</v>
      </c>
      <c r="AU11" s="53">
        <f t="shared" si="4"/>
        <v>13.235987692307692</v>
      </c>
      <c r="AV11" s="55">
        <f t="shared" si="10"/>
        <v>0.18897134238310714</v>
      </c>
      <c r="AW11" s="53">
        <f t="shared" si="11"/>
        <v>16.32</v>
      </c>
      <c r="AX11" s="56">
        <v>16.32</v>
      </c>
      <c r="AY11" s="11">
        <v>34.99</v>
      </c>
      <c r="AZ11" s="54">
        <f t="shared" si="19"/>
        <v>0.53358102314947131</v>
      </c>
      <c r="BA11" s="57">
        <f t="shared" si="13"/>
        <v>0.53358102314947131</v>
      </c>
      <c r="BB11" s="58">
        <v>346</v>
      </c>
      <c r="BC11" s="53">
        <f t="shared" si="14"/>
        <v>4579.6517415384615</v>
      </c>
      <c r="BD11" s="53">
        <f t="shared" si="15"/>
        <v>5646.72</v>
      </c>
    </row>
    <row r="12" spans="1:56" ht="55" customHeight="1" x14ac:dyDescent="0.35">
      <c r="A12" s="37">
        <v>13</v>
      </c>
      <c r="B12" s="63"/>
      <c r="C12" s="39"/>
      <c r="D12" s="39"/>
      <c r="E12" s="39"/>
      <c r="F12" s="39" t="s">
        <v>56</v>
      </c>
      <c r="G12" s="40" t="s">
        <v>83</v>
      </c>
      <c r="H12" s="41" t="s">
        <v>68</v>
      </c>
      <c r="I12" s="41" t="s">
        <v>59</v>
      </c>
      <c r="J12" s="40" t="s">
        <v>84</v>
      </c>
      <c r="K12" s="42" t="s">
        <v>61</v>
      </c>
      <c r="L12" s="43" t="s">
        <v>88</v>
      </c>
      <c r="M12" s="40" t="s">
        <v>91</v>
      </c>
      <c r="N12" s="39"/>
      <c r="O12" s="44" t="s">
        <v>94</v>
      </c>
      <c r="P12" s="39"/>
      <c r="Q12" s="39" t="s">
        <v>65</v>
      </c>
      <c r="R12" s="45">
        <f>'[1]Miya Quote0511'!F25</f>
        <v>86.9</v>
      </c>
      <c r="S12" s="46">
        <v>7.7</v>
      </c>
      <c r="T12" s="47">
        <f t="shared" si="5"/>
        <v>11.285714285714286</v>
      </c>
      <c r="U12" s="48">
        <v>11.29</v>
      </c>
      <c r="V12" s="11"/>
      <c r="W12" s="39" t="s">
        <v>66</v>
      </c>
      <c r="X12" s="49">
        <v>44</v>
      </c>
      <c r="Y12" s="49">
        <v>41</v>
      </c>
      <c r="Z12" s="49">
        <v>30</v>
      </c>
      <c r="AA12" s="46">
        <v>5</v>
      </c>
      <c r="AB12" s="60">
        <v>2</v>
      </c>
      <c r="AC12" s="51">
        <f t="shared" si="6"/>
        <v>5.4120000000000001E-2</v>
      </c>
      <c r="AD12" s="52">
        <f t="shared" si="7"/>
        <v>2402.0694752402069</v>
      </c>
      <c r="AE12" s="39">
        <v>2650</v>
      </c>
      <c r="AF12" s="53">
        <f t="shared" si="8"/>
        <v>1.1032153846153847</v>
      </c>
      <c r="AG12" s="39" t="s">
        <v>67</v>
      </c>
      <c r="AH12" s="54">
        <v>0.22800000000000001</v>
      </c>
      <c r="AI12" s="53">
        <f t="shared" si="16"/>
        <v>2.5741199999999997</v>
      </c>
      <c r="AJ12" s="53">
        <f t="shared" si="0"/>
        <v>14.967335384615385</v>
      </c>
      <c r="AK12" s="54">
        <v>0</v>
      </c>
      <c r="AL12" s="53">
        <f t="shared" si="1"/>
        <v>0</v>
      </c>
      <c r="AM12" s="54">
        <v>0</v>
      </c>
      <c r="AN12" s="53">
        <f t="shared" si="2"/>
        <v>0</v>
      </c>
      <c r="AO12" s="54">
        <v>0</v>
      </c>
      <c r="AP12" s="53">
        <f t="shared" si="3"/>
        <v>0</v>
      </c>
      <c r="AQ12" s="39">
        <v>0</v>
      </c>
      <c r="AR12" s="54">
        <v>0</v>
      </c>
      <c r="AS12" s="53">
        <f t="shared" si="17"/>
        <v>0</v>
      </c>
      <c r="AT12" s="53">
        <f t="shared" si="9"/>
        <v>0</v>
      </c>
      <c r="AU12" s="53">
        <f t="shared" si="4"/>
        <v>14.967335384615385</v>
      </c>
      <c r="AV12" s="55">
        <f t="shared" si="10"/>
        <v>0.220451282051282</v>
      </c>
      <c r="AW12" s="53">
        <f t="shared" si="11"/>
        <v>19.2</v>
      </c>
      <c r="AX12" s="56">
        <v>19.2</v>
      </c>
      <c r="AY12" s="11">
        <v>39.99</v>
      </c>
      <c r="AZ12" s="54">
        <f t="shared" si="19"/>
        <v>0.51987996999249819</v>
      </c>
      <c r="BA12" s="57">
        <f t="shared" si="13"/>
        <v>0.51987996999249819</v>
      </c>
      <c r="BB12" s="58">
        <v>346</v>
      </c>
      <c r="BC12" s="53">
        <f t="shared" si="14"/>
        <v>5178.6980430769236</v>
      </c>
      <c r="BD12" s="53">
        <f t="shared" si="15"/>
        <v>6643.2</v>
      </c>
    </row>
    <row r="13" spans="1:56" ht="100" customHeight="1" x14ac:dyDescent="0.35">
      <c r="A13" s="37">
        <v>18</v>
      </c>
      <c r="B13" s="39" t="e" vm="6">
        <v>#VALUE!</v>
      </c>
      <c r="C13" s="39"/>
      <c r="D13" s="39"/>
      <c r="E13" s="39"/>
      <c r="F13" s="39" t="s">
        <v>56</v>
      </c>
      <c r="G13" s="40" t="s">
        <v>78</v>
      </c>
      <c r="H13" s="41" t="s">
        <v>68</v>
      </c>
      <c r="I13" s="41" t="s">
        <v>59</v>
      </c>
      <c r="J13" s="40" t="s">
        <v>79</v>
      </c>
      <c r="K13" s="42" t="s">
        <v>61</v>
      </c>
      <c r="L13" s="43" t="s">
        <v>95</v>
      </c>
      <c r="M13" s="40" t="s">
        <v>80</v>
      </c>
      <c r="N13" s="39"/>
      <c r="O13" s="44" t="s">
        <v>96</v>
      </c>
      <c r="P13" s="39"/>
      <c r="Q13" s="39" t="s">
        <v>65</v>
      </c>
      <c r="R13" s="45">
        <f>'[1]Miya Quote0511'!F17</f>
        <v>58.1</v>
      </c>
      <c r="S13" s="46">
        <v>7.7</v>
      </c>
      <c r="T13" s="47">
        <f t="shared" si="5"/>
        <v>7.5454545454545459</v>
      </c>
      <c r="U13" s="48">
        <v>7.55</v>
      </c>
      <c r="V13" s="11"/>
      <c r="W13" s="39" t="s">
        <v>66</v>
      </c>
      <c r="X13" s="49">
        <v>44</v>
      </c>
      <c r="Y13" s="49">
        <v>41</v>
      </c>
      <c r="Z13" s="49">
        <v>25</v>
      </c>
      <c r="AA13" s="46">
        <v>5</v>
      </c>
      <c r="AB13" s="60">
        <v>2</v>
      </c>
      <c r="AC13" s="51">
        <f t="shared" si="6"/>
        <v>4.5100000000000001E-2</v>
      </c>
      <c r="AD13" s="52">
        <f t="shared" si="7"/>
        <v>2882.4833702882484</v>
      </c>
      <c r="AE13" s="39">
        <v>2650</v>
      </c>
      <c r="AF13" s="53">
        <f t="shared" si="8"/>
        <v>0.91934615384615381</v>
      </c>
      <c r="AG13" s="39" t="s">
        <v>67</v>
      </c>
      <c r="AH13" s="54">
        <v>0.22800000000000001</v>
      </c>
      <c r="AI13" s="53">
        <f t="shared" si="16"/>
        <v>1.7214</v>
      </c>
      <c r="AJ13" s="53">
        <f t="shared" si="0"/>
        <v>10.190746153846153</v>
      </c>
      <c r="AK13" s="54">
        <v>0</v>
      </c>
      <c r="AL13" s="53">
        <f t="shared" si="1"/>
        <v>0</v>
      </c>
      <c r="AM13" s="54">
        <v>0</v>
      </c>
      <c r="AN13" s="53">
        <f t="shared" si="2"/>
        <v>0</v>
      </c>
      <c r="AO13" s="54">
        <v>0</v>
      </c>
      <c r="AP13" s="53">
        <f t="shared" si="3"/>
        <v>0</v>
      </c>
      <c r="AQ13" s="39">
        <v>0</v>
      </c>
      <c r="AR13" s="54">
        <v>0</v>
      </c>
      <c r="AS13" s="53">
        <f t="shared" si="17"/>
        <v>0</v>
      </c>
      <c r="AT13" s="53">
        <f t="shared" si="9"/>
        <v>0</v>
      </c>
      <c r="AU13" s="53">
        <f t="shared" si="4"/>
        <v>10.190746153846153</v>
      </c>
      <c r="AV13" s="55">
        <f t="shared" si="10"/>
        <v>0.18343380177514806</v>
      </c>
      <c r="AW13" s="53">
        <f t="shared" si="11"/>
        <v>12.480000000000002</v>
      </c>
      <c r="AX13" s="56">
        <v>12.48</v>
      </c>
      <c r="AY13" s="11">
        <v>24.99</v>
      </c>
      <c r="AZ13" s="54">
        <f t="shared" ref="AZ13:AZ14" si="20">(AY13-AX13)/AY13</f>
        <v>0.50060024009603832</v>
      </c>
      <c r="BA13" s="57">
        <f t="shared" si="13"/>
        <v>0.50060024009603832</v>
      </c>
      <c r="BB13" s="58">
        <v>1480</v>
      </c>
      <c r="BC13" s="53">
        <f t="shared" si="14"/>
        <v>15082.304307692306</v>
      </c>
      <c r="BD13" s="53">
        <f t="shared" si="15"/>
        <v>18470.400000000001</v>
      </c>
    </row>
    <row r="14" spans="1:56" ht="100" customHeight="1" x14ac:dyDescent="0.35">
      <c r="A14" s="37">
        <v>19</v>
      </c>
      <c r="B14" s="39" t="e" vm="7">
        <v>#VALUE!</v>
      </c>
      <c r="C14" s="39"/>
      <c r="D14" s="39"/>
      <c r="E14" s="39"/>
      <c r="F14" s="39" t="s">
        <v>56</v>
      </c>
      <c r="G14" s="40" t="s">
        <v>83</v>
      </c>
      <c r="H14" s="41" t="s">
        <v>68</v>
      </c>
      <c r="I14" s="41" t="s">
        <v>59</v>
      </c>
      <c r="J14" s="40" t="s">
        <v>84</v>
      </c>
      <c r="K14" s="42" t="s">
        <v>61</v>
      </c>
      <c r="L14" s="43" t="s">
        <v>90</v>
      </c>
      <c r="M14" s="40" t="s">
        <v>86</v>
      </c>
      <c r="N14" s="39"/>
      <c r="O14" s="44" t="s">
        <v>97</v>
      </c>
      <c r="P14" s="39"/>
      <c r="Q14" s="39" t="s">
        <v>65</v>
      </c>
      <c r="R14" s="45">
        <f>'[1]Miya Quote0511'!F20</f>
        <v>58</v>
      </c>
      <c r="S14" s="46">
        <v>7.7</v>
      </c>
      <c r="T14" s="47">
        <f t="shared" si="5"/>
        <v>7.5324675324675319</v>
      </c>
      <c r="U14" s="48">
        <v>7.53</v>
      </c>
      <c r="V14" s="11"/>
      <c r="W14" s="39" t="s">
        <v>66</v>
      </c>
      <c r="X14" s="49">
        <v>44</v>
      </c>
      <c r="Y14" s="49">
        <v>41</v>
      </c>
      <c r="Z14" s="49">
        <v>25</v>
      </c>
      <c r="AA14" s="46">
        <v>5</v>
      </c>
      <c r="AB14" s="60">
        <v>2</v>
      </c>
      <c r="AC14" s="51">
        <f t="shared" si="6"/>
        <v>4.5100000000000001E-2</v>
      </c>
      <c r="AD14" s="52">
        <f t="shared" si="7"/>
        <v>2882.4833702882484</v>
      </c>
      <c r="AE14" s="39">
        <v>2650</v>
      </c>
      <c r="AF14" s="53">
        <f t="shared" si="8"/>
        <v>0.91934615384615381</v>
      </c>
      <c r="AG14" s="39" t="s">
        <v>67</v>
      </c>
      <c r="AH14" s="54">
        <v>0.22800000000000001</v>
      </c>
      <c r="AI14" s="53">
        <f t="shared" si="16"/>
        <v>1.7168400000000001</v>
      </c>
      <c r="AJ14" s="53">
        <f t="shared" si="0"/>
        <v>10.166186153846153</v>
      </c>
      <c r="AK14" s="54">
        <v>0</v>
      </c>
      <c r="AL14" s="53">
        <f t="shared" si="1"/>
        <v>0</v>
      </c>
      <c r="AM14" s="54">
        <v>0</v>
      </c>
      <c r="AN14" s="53">
        <f t="shared" si="2"/>
        <v>0</v>
      </c>
      <c r="AO14" s="54">
        <v>0</v>
      </c>
      <c r="AP14" s="53">
        <f t="shared" si="3"/>
        <v>0</v>
      </c>
      <c r="AQ14" s="39">
        <v>0</v>
      </c>
      <c r="AR14" s="54">
        <v>0</v>
      </c>
      <c r="AS14" s="53">
        <f t="shared" si="17"/>
        <v>0</v>
      </c>
      <c r="AT14" s="53">
        <f t="shared" si="9"/>
        <v>0</v>
      </c>
      <c r="AU14" s="53">
        <f t="shared" si="4"/>
        <v>10.166186153846153</v>
      </c>
      <c r="AV14" s="55">
        <f t="shared" si="10"/>
        <v>0.18540175049309671</v>
      </c>
      <c r="AW14" s="53">
        <f t="shared" si="11"/>
        <v>12.480000000000002</v>
      </c>
      <c r="AX14" s="56">
        <v>12.48</v>
      </c>
      <c r="AY14" s="11">
        <v>24.99</v>
      </c>
      <c r="AZ14" s="54">
        <f t="shared" si="20"/>
        <v>0.50060024009603832</v>
      </c>
      <c r="BA14" s="57">
        <f t="shared" si="13"/>
        <v>0.50060024009603832</v>
      </c>
      <c r="BB14" s="58">
        <v>1480</v>
      </c>
      <c r="BC14" s="53">
        <f t="shared" si="14"/>
        <v>15045.955507692306</v>
      </c>
      <c r="BD14" s="53">
        <f t="shared" si="15"/>
        <v>18470.400000000001</v>
      </c>
    </row>
  </sheetData>
  <sheetProtection insertRows="0" deleteRows="0" sort="0"/>
  <protectedRanges>
    <protectedRange sqref="L15:BB167 A2:J5 A6:J9 P2:AQ9 A10:J12 L2:N14 P10:AV14 A13:J167 AY2:BB14 AS2:AV9 AR3:AR9" name="Range1"/>
    <protectedRange sqref="K2:K170" name="Range1_2"/>
  </protectedRanges>
  <mergeCells count="5">
    <mergeCell ref="B4:B5"/>
    <mergeCell ref="B6:B7"/>
    <mergeCell ref="B8:B9"/>
    <mergeCell ref="B10:B12"/>
    <mergeCell ref="B2:B3"/>
  </mergeCells>
  <phoneticPr fontId="2" type="noConversion"/>
  <pageMargins left="0.7" right="0.7" top="0.75" bottom="0.75" header="0.3" footer="0.3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Item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刘婕</dc:creator>
  <cp:lastModifiedBy>刘婕</cp:lastModifiedBy>
  <dcterms:created xsi:type="dcterms:W3CDTF">2026-06-24T09:03:52Z</dcterms:created>
  <dcterms:modified xsi:type="dcterms:W3CDTF">2026-06-24T09:05:04Z</dcterms:modified>
</cp:coreProperties>
</file>