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2E5A01F6-BEEF-454E-A47D-DB071C7575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19" i="5" l="1"/>
  <c r="AO19" i="5"/>
  <c r="AL19" i="5"/>
  <c r="AR18" i="5"/>
  <c r="AO18" i="5"/>
  <c r="AL18" i="5"/>
  <c r="AR17" i="5"/>
  <c r="AO17" i="5"/>
  <c r="AL17" i="5"/>
  <c r="AR16" i="5"/>
  <c r="AO16" i="5"/>
  <c r="AL16" i="5"/>
  <c r="AR15" i="5"/>
  <c r="AO15" i="5"/>
  <c r="AL15" i="5"/>
  <c r="AR14" i="5"/>
  <c r="AO14" i="5"/>
  <c r="AL14" i="5"/>
  <c r="AR13" i="5"/>
  <c r="AO13" i="5"/>
  <c r="AL13" i="5"/>
  <c r="AR12" i="5"/>
  <c r="AO12" i="5"/>
  <c r="AL12" i="5"/>
  <c r="AR11" i="5"/>
  <c r="AO11" i="5"/>
  <c r="AL11" i="5"/>
  <c r="AR10" i="5"/>
  <c r="AO10" i="5"/>
  <c r="AL10" i="5"/>
  <c r="AJ19" i="5"/>
  <c r="AJ18" i="5"/>
  <c r="AJ17" i="5"/>
  <c r="AJ16" i="5"/>
  <c r="AJ15" i="5"/>
  <c r="AJ14" i="5"/>
  <c r="AJ13" i="5"/>
  <c r="AJ12" i="5"/>
  <c r="AJ11" i="5"/>
  <c r="AJ10" i="5"/>
  <c r="AD2" i="5"/>
  <c r="AG2" i="5" s="1"/>
  <c r="AL2" i="5"/>
  <c r="AO2" i="5"/>
  <c r="AR2" i="5"/>
  <c r="AY2" i="5"/>
  <c r="AJ3" i="5"/>
  <c r="AD3" i="5"/>
  <c r="AG3" i="5" s="1"/>
  <c r="AL3" i="5"/>
  <c r="AO3" i="5"/>
  <c r="AR3" i="5"/>
  <c r="AY3" i="5"/>
  <c r="AJ4" i="5"/>
  <c r="AD4" i="5"/>
  <c r="AG4" i="5" s="1"/>
  <c r="AL4" i="5"/>
  <c r="AO4" i="5"/>
  <c r="AR4" i="5"/>
  <c r="AY4" i="5"/>
  <c r="AD5" i="5"/>
  <c r="AG5" i="5" s="1"/>
  <c r="AL5" i="5"/>
  <c r="AO5" i="5"/>
  <c r="AR5" i="5"/>
  <c r="AY5" i="5"/>
  <c r="AD6" i="5"/>
  <c r="AG6" i="5"/>
  <c r="AL6" i="5"/>
  <c r="AO6" i="5"/>
  <c r="AR6" i="5"/>
  <c r="AY6" i="5"/>
  <c r="AJ7" i="5"/>
  <c r="AD7" i="5"/>
  <c r="AG7" i="5" s="1"/>
  <c r="AL7" i="5"/>
  <c r="AO7" i="5"/>
  <c r="AR7" i="5"/>
  <c r="AY7" i="5"/>
  <c r="AJ8" i="5"/>
  <c r="AD8" i="5"/>
  <c r="AG8" i="5"/>
  <c r="AL8" i="5"/>
  <c r="AS8" i="5" s="1"/>
  <c r="AO8" i="5"/>
  <c r="AR8" i="5"/>
  <c r="AY8" i="5"/>
  <c r="AJ9" i="5"/>
  <c r="AD9" i="5"/>
  <c r="AG9" i="5" s="1"/>
  <c r="AL9" i="5"/>
  <c r="AO9" i="5"/>
  <c r="AR9" i="5"/>
  <c r="AY9" i="5"/>
  <c r="AD15" i="5"/>
  <c r="AG15" i="5"/>
  <c r="AY15" i="5"/>
  <c r="AD16" i="5"/>
  <c r="AG16" i="5"/>
  <c r="AY16" i="5"/>
  <c r="AD17" i="5"/>
  <c r="AG17" i="5"/>
  <c r="AY17" i="5"/>
  <c r="AD18" i="5"/>
  <c r="AG18" i="5"/>
  <c r="AY18" i="5"/>
  <c r="AD19" i="5"/>
  <c r="AG19" i="5"/>
  <c r="AY19" i="5"/>
  <c r="AS14" i="5" l="1"/>
  <c r="AS10" i="5"/>
  <c r="AS16" i="5"/>
  <c r="AT16" i="5" s="1"/>
  <c r="AU16" i="5" s="1"/>
  <c r="AS2" i="5"/>
  <c r="AT2" i="5" s="1"/>
  <c r="AS15" i="5"/>
  <c r="AT15" i="5" s="1"/>
  <c r="AT14" i="5"/>
  <c r="AU14" i="5" s="1"/>
  <c r="AS18" i="5"/>
  <c r="AT18" i="5" s="1"/>
  <c r="AU18" i="5" s="1"/>
  <c r="AS11" i="5"/>
  <c r="AT11" i="5" s="1"/>
  <c r="AU11" i="5" s="1"/>
  <c r="AS17" i="5"/>
  <c r="AT10" i="5"/>
  <c r="AU10" i="5" s="1"/>
  <c r="AS5" i="5"/>
  <c r="AT5" i="5" s="1"/>
  <c r="AU5" i="5" s="1"/>
  <c r="AS13" i="5"/>
  <c r="AT13" i="5" s="1"/>
  <c r="AU13" i="5" s="1"/>
  <c r="AS12" i="5"/>
  <c r="AT12" i="5" s="1"/>
  <c r="AU12" i="5" s="1"/>
  <c r="AS19" i="5"/>
  <c r="AT19" i="5" s="1"/>
  <c r="AS6" i="5"/>
  <c r="AT6" i="5" s="1"/>
  <c r="AT17" i="5"/>
  <c r="AU17" i="5" s="1"/>
  <c r="AS9" i="5"/>
  <c r="AT9" i="5" s="1"/>
  <c r="AX9" i="5" s="1"/>
  <c r="AS3" i="5"/>
  <c r="AT3" i="5" s="1"/>
  <c r="AS4" i="5"/>
  <c r="AT4" i="5" s="1"/>
  <c r="AX4" i="5" s="1"/>
  <c r="AS7" i="5"/>
  <c r="AT7" i="5" s="1"/>
  <c r="AJ6" i="5"/>
  <c r="AJ2" i="5"/>
  <c r="AT8" i="5"/>
  <c r="AJ5" i="5"/>
  <c r="AU19" i="5" l="1"/>
  <c r="AX19" i="5"/>
  <c r="AU15" i="5"/>
  <c r="AX15" i="5"/>
  <c r="AX5" i="5"/>
  <c r="AX16" i="5"/>
  <c r="AX18" i="5"/>
  <c r="AX17" i="5"/>
  <c r="AX7" i="5"/>
  <c r="AU7" i="5"/>
  <c r="AU4" i="5"/>
  <c r="AU9" i="5"/>
  <c r="AU6" i="5"/>
  <c r="AX6" i="5"/>
  <c r="AU8" i="5"/>
  <c r="AX8" i="5"/>
  <c r="AU2" i="5"/>
  <c r="AX2" i="5"/>
  <c r="AU3" i="5"/>
  <c r="AX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<sst xmlns="http://schemas.openxmlformats.org/spreadsheetml/2006/main" count="249" uniqueCount="108">
  <si>
    <t>Brand</t>
  </si>
  <si>
    <t>Package Type</t>
  </si>
  <si>
    <t>Licensor</t>
  </si>
  <si>
    <t>Normal</t>
  </si>
  <si>
    <t>DUVET&amp;DUVET SET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</si>
  <si>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</si>
  <si>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</si>
  <si>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</si>
  <si>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</si>
  <si>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</si>
  <si>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</si>
  <si>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</si>
  <si>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</si>
  <si>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</si>
  <si>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</si>
  <si>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</si>
  <si>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</si>
  <si>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</si>
  <si>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</si>
  <si>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</si>
  <si>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</si>
  <si>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</si>
  <si>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</si>
  <si>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</si>
  <si>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</si>
  <si>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</si>
  <si>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</si>
  <si>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</si>
  <si>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</si>
  <si>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</si>
  <si>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</si>
  <si>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</si>
  <si>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</si>
  <si>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</si>
  <si>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</si>
  <si>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</si>
  <si>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</si>
  <si>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</si>
  <si>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</si>
  <si>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</si>
  <si>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</si>
  <si>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</si>
  <si>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</si>
  <si>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</si>
  <si>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</si>
  <si>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</si>
  <si>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</si>
  <si>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</si>
  <si>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COMFORTER (SET)</t>
  </si>
  <si>
    <t>Trim</t>
  </si>
  <si>
    <t>Material-Short</t>
  </si>
  <si>
    <t>Load 2</t>
  </si>
  <si>
    <t>Load 2 %</t>
  </si>
  <si>
    <t>Load 2 $</t>
  </si>
  <si>
    <t>Size/Spec.</t>
  </si>
  <si>
    <t>Duvet Set</t>
    <phoneticPr fontId="68" type="noConversion"/>
  </si>
  <si>
    <t>100% polyester</t>
    <phoneticPr fontId="68" type="noConversion"/>
  </si>
  <si>
    <t>Comforter Set</t>
    <phoneticPr fontId="68" type="noConversion"/>
  </si>
  <si>
    <t>Joanna</t>
    <phoneticPr fontId="68" type="noConversion"/>
  </si>
  <si>
    <t>Duvet cover/pillowcase, 100% polyester microfiber 95gsm. printed front and back. Button closure.</t>
    <phoneticPr fontId="68" type="noConversion"/>
  </si>
  <si>
    <t xml:space="preserve">Duvet cover/pillowcase, 100% polyester microfiber 95gsm. Block printed front reverses to rotary print. Button closure. King pillowcase, 100% polyester microfiber 95gsm in Solid. Pillow inner, 100% polyester microfiber 85gsm with polyester filling. </t>
    <phoneticPr fontId="68" type="noConversion"/>
  </si>
  <si>
    <t>Duvet cover/pillowcase, 100% polyester microfiber 95gsm. Block printed front reverses to rotary print. Button closure. King pillowcase, 100% polyester microfiber 95gsm in Solid. Pillow inner, 100% polyester microfiber 85gsm with polyester filling.  easybed fitted sheet, 100% polyester microfiber 95gsm. Rope tie back.</t>
    <phoneticPr fontId="68" type="noConversion"/>
  </si>
  <si>
    <t>Comforter/pillowcase, 100% polyester microfiber 95gsm. printed front and back. 250gsm polyester filling.</t>
    <phoneticPr fontId="68" type="noConversion"/>
  </si>
  <si>
    <t xml:space="preserve">Comforter/pillowcase, 100% polyester microfiber 95gsm. printed front and back. 250gsm polyester filling. King pillowcase, 100% polyester microfiber 95gsm in Solid. Pillow inner, 100% polyester microfiber 85gsm with polyester filling. </t>
    <phoneticPr fontId="68" type="noConversion"/>
  </si>
  <si>
    <t>Comforter/pillowcase, 100% polyester microfiber 95gsm. printed front and back. 250gsm polyester filling. King pillowcase, 100% polyester microfiber 95gsm in Solid. Pillow inner, 100% polyester microfiber 85gsm with polyester filling.  easybed fitted sheet, 100% polyester microfiber 95gsm. Rope tie back.</t>
    <phoneticPr fontId="68" type="noConversion"/>
  </si>
  <si>
    <t>Multi</t>
    <phoneticPr fontId="68" type="noConversion"/>
  </si>
  <si>
    <r>
      <t>Double</t>
    </r>
    <r>
      <rPr>
        <sz val="11"/>
        <rFont val="微软雅黑"/>
        <family val="2"/>
        <charset val="134"/>
      </rPr>
      <t xml:space="preserve">
</t>
    </r>
    <r>
      <rPr>
        <sz val="11"/>
        <rFont val="Calibri"/>
        <family val="2"/>
      </rPr>
      <t>1 Duvet Cover 200cm Wx 200cm L
2 Pillowcase  45cm Wx70cm L+5 cm(2)</t>
    </r>
    <phoneticPr fontId="68" type="noConversion"/>
  </si>
  <si>
    <t>Queen
1 Duvet Cover 230cm W x 200cm L
2 Pillowcase 45cm Wx70cm L+5cm(2)</t>
    <phoneticPr fontId="68" type="noConversion"/>
  </si>
  <si>
    <r>
      <t>King</t>
    </r>
    <r>
      <rPr>
        <sz val="11"/>
        <rFont val="微软雅黑"/>
        <family val="2"/>
        <charset val="134"/>
      </rPr>
      <t xml:space="preserve">
</t>
    </r>
    <r>
      <rPr>
        <sz val="11"/>
        <rFont val="Calibri"/>
        <family val="2"/>
      </rPr>
      <t>1 Duvet Cover 230cm W x 220cm L
2 Pillowcase 45cm Wx70cm L+5cm(2)</t>
    </r>
    <phoneticPr fontId="68" type="noConversion"/>
  </si>
  <si>
    <r>
      <t>Double</t>
    </r>
    <r>
      <rPr>
        <sz val="11"/>
        <rFont val="微软雅黑"/>
        <family val="2"/>
        <charset val="134"/>
      </rPr>
      <t xml:space="preserve">
</t>
    </r>
    <r>
      <rPr>
        <sz val="11"/>
        <rFont val="Calibri"/>
        <family val="2"/>
      </rPr>
      <t>1 Duvet Cover 200cm W x 200cm L
2 Pillowcase  45cm Wx70cm L+5 cm(2)
2 King Pillowcase 50cm Wx90cm L+5cm(2)
2 King Pillow inner 50cm Wx90cm L(2)</t>
    </r>
    <phoneticPr fontId="68" type="noConversion"/>
  </si>
  <si>
    <t>Queen
1 Duvet Cover 230cm W x 200cm L
2 Pillowcase 45cm Wx70cm L+5cm(2)
2 King Pillowcase 50cm Wx90cm L+5cm(2)
2 King Pillow inner 50cm Wx90cm L(2)</t>
    <phoneticPr fontId="68" type="noConversion"/>
  </si>
  <si>
    <r>
      <t>King</t>
    </r>
    <r>
      <rPr>
        <sz val="11"/>
        <rFont val="微软雅黑"/>
        <family val="2"/>
        <charset val="134"/>
      </rPr>
      <t xml:space="preserve">
</t>
    </r>
    <r>
      <rPr>
        <sz val="11"/>
        <rFont val="Calibri"/>
        <family val="2"/>
      </rPr>
      <t>1 Duvet Cover 230cm W x 220cm L
2 Pillowcase 45cm Wx70cm L+5cm(2)
2 King Pillowcase 50cm Wx90cm L+5cm(2)
2 King Pillow inner 50cm Wx90cm L(2)</t>
    </r>
    <phoneticPr fontId="68" type="noConversion"/>
  </si>
  <si>
    <r>
      <t>Double</t>
    </r>
    <r>
      <rPr>
        <sz val="11"/>
        <rFont val="微软雅黑"/>
        <family val="2"/>
        <charset val="134"/>
      </rPr>
      <t xml:space="preserve">
</t>
    </r>
    <r>
      <rPr>
        <sz val="11"/>
        <rFont val="Calibri"/>
        <family val="2"/>
      </rPr>
      <t>1 Comforter 200cm Wx 200cm L
2 Pillowcase  45cm Wx70cm L+5 cm(2)</t>
    </r>
    <phoneticPr fontId="68" type="noConversion"/>
  </si>
  <si>
    <t>Queen
1 Comforter  230cm W x 200cm L
2 Pillowcase 45cm Wx70cm L+5cm(2)</t>
    <phoneticPr fontId="68" type="noConversion"/>
  </si>
  <si>
    <r>
      <t>King</t>
    </r>
    <r>
      <rPr>
        <sz val="11"/>
        <rFont val="微软雅黑"/>
        <family val="2"/>
        <charset val="134"/>
      </rPr>
      <t xml:space="preserve">
</t>
    </r>
    <r>
      <rPr>
        <sz val="11"/>
        <rFont val="Calibri"/>
        <family val="2"/>
      </rPr>
      <t>1 Comforter  230cm W x 220cm L
2 Pillowcase 45cm Wx70cm L+5cm(2)</t>
    </r>
    <phoneticPr fontId="68" type="noConversion"/>
  </si>
  <si>
    <r>
      <t>Double</t>
    </r>
    <r>
      <rPr>
        <sz val="11"/>
        <rFont val="微软雅黑"/>
        <family val="2"/>
        <charset val="134"/>
      </rPr>
      <t xml:space="preserve">
</t>
    </r>
    <r>
      <rPr>
        <sz val="11"/>
        <rFont val="Calibri"/>
        <family val="2"/>
      </rPr>
      <t>1 Comforter  200cm W x 200cm L
2 Pillowcase  45cm Wx70cm L+5 cm(2)
2 King Pillowcase 50cm Wx90cm L+5cm(2)
2 King Pillow inner 50cm Wx90cm L(2)</t>
    </r>
    <phoneticPr fontId="68" type="noConversion"/>
  </si>
  <si>
    <t>Queen
1 Comforter 230cm W x 200cm L
2 Pillowcase 45cm Wx70cm L+5cm(2)
2 King Pillowcase 50cm Wx90cm L+5cm(2)
2 King Pillow inner 50cm Wx90cm L(2)</t>
    <phoneticPr fontId="68" type="noConversion"/>
  </si>
  <si>
    <r>
      <t>King</t>
    </r>
    <r>
      <rPr>
        <sz val="11"/>
        <rFont val="微软雅黑"/>
        <family val="2"/>
        <charset val="134"/>
      </rPr>
      <t xml:space="preserve">
</t>
    </r>
    <r>
      <rPr>
        <sz val="11"/>
        <rFont val="Calibri"/>
        <family val="2"/>
      </rPr>
      <t>1 Comforter  230cm W x 220cm L
2 Pillowcase 45cm Wx70cm L+5cm(2)
2 King Pillowcase 50cm Wx90cm L+5cm(2)
2 King Pillow inner 50cm Wx90cm L(2)</t>
    </r>
    <phoneticPr fontId="68" type="noConversion"/>
  </si>
  <si>
    <r>
      <t>Double</t>
    </r>
    <r>
      <rPr>
        <sz val="11"/>
        <rFont val="微软雅黑"/>
        <family val="2"/>
        <charset val="134"/>
      </rPr>
      <t xml:space="preserve">
</t>
    </r>
    <r>
      <rPr>
        <sz val="11"/>
        <rFont val="Calibri"/>
        <family val="2"/>
      </rPr>
      <t>1 Comforter  200cm W x 200cm L
2 Pillowcase  45cm Wx70cm L+5 cm(2)
2 King Pillowcase 50cm Wx90cm L+5cm(2)
2 King Pillow inner 50cm Wx90cm L(2)
1 Easybed 137x190x26x30cm D
2 Tieback 50cm L</t>
    </r>
    <phoneticPr fontId="68" type="noConversion"/>
  </si>
  <si>
    <t>Queen
1 Comforter  230cm W x 200cm L
2 Pillowcase 45cm Wx70cm L+5cm(2)
2 King Pillowcase 50cm Wx90cm L+5cm(2)
2 King Pillow inner 50cm Wx90cm L(2)
1 Easybed 152x190x26x30cm D
2 Tieback 50cm L</t>
    <phoneticPr fontId="68" type="noConversion"/>
  </si>
  <si>
    <r>
      <t>King</t>
    </r>
    <r>
      <rPr>
        <sz val="11"/>
        <rFont val="微软雅黑"/>
        <family val="2"/>
        <charset val="134"/>
      </rPr>
      <t xml:space="preserve">
</t>
    </r>
    <r>
      <rPr>
        <sz val="11"/>
        <rFont val="Calibri"/>
        <family val="2"/>
      </rPr>
      <t>1 Comforter  230cm W x 220cm L
2 Pillowcase 45cm Wx70cm L+5cm(2)
2 King Pillowcase 50cm Wx90cm L+5cm(2)
2 King Pillow inner 50cm Wx90cm L(2)
1 Easybed 182x190x26x30cm D
2 Tieback 50cm L</t>
    </r>
    <phoneticPr fontId="68" type="noConversion"/>
  </si>
  <si>
    <r>
      <t>Double</t>
    </r>
    <r>
      <rPr>
        <sz val="11"/>
        <rFont val="微软雅黑"/>
        <family val="2"/>
        <charset val="134"/>
      </rPr>
      <t xml:space="preserve">
</t>
    </r>
    <r>
      <rPr>
        <sz val="11"/>
        <rFont val="Calibri"/>
        <family val="2"/>
      </rPr>
      <t>1 Duvet Cover 200cm W x 200cm L
2 Pillowcase  45cm Wx70cm L+5 cm(2)
2 King Pillowcase 50cm Wx90cm L+5cm(2)
2 King Pillow inner 50cm Wx90cm L(2)
1 Easybed 137x190x26x30cm D
2 Tieback 50cm L</t>
    </r>
    <phoneticPr fontId="68" type="noConversion"/>
  </si>
  <si>
    <t>Queen
1 Duvet Cover 230cm W x 200cm L
2 Pillowcase 45cm Wx70cm L+5cm(2)
2 King Pillowcase 50cm Wx90cm L+5cm(2)
2 King Pillow inner 50cm Wx90cm L(2)
1 Easybed 152x190x26x30cm D
2 Tieback 50cm L</t>
    <phoneticPr fontId="68" type="noConversion"/>
  </si>
  <si>
    <r>
      <t>King</t>
    </r>
    <r>
      <rPr>
        <sz val="11"/>
        <rFont val="微软雅黑"/>
        <family val="2"/>
        <charset val="134"/>
      </rPr>
      <t xml:space="preserve">
</t>
    </r>
    <r>
      <rPr>
        <sz val="11"/>
        <rFont val="Calibri"/>
        <family val="2"/>
      </rPr>
      <t>1 Duvet Cover 230cm W x 220cm L
2 Pillowcase 45cm Wx70cm L+5cm(2)
2 King Pillowcase 50cm Wx90cm L+5cm(2)
2 King Pillow inner 50cm Wx90cm L(2)
1 Easybed 182x190x26x30cm D
2 Tieback 50cm L</t>
    </r>
    <phoneticPr fontId="68" type="noConversion"/>
  </si>
  <si>
    <t>HOCH12-4442</t>
    <phoneticPr fontId="70" type="noConversion"/>
  </si>
  <si>
    <t>HOCH12-4443</t>
  </si>
  <si>
    <t>HOCH12-4444</t>
  </si>
  <si>
    <t>HOCH12-4445</t>
  </si>
  <si>
    <t>HOCH12-4446</t>
  </si>
  <si>
    <t>HOCH12-4447</t>
  </si>
  <si>
    <t>HOCH12-4448</t>
  </si>
  <si>
    <t>HOCH12-4449</t>
  </si>
  <si>
    <t>HOCH12-4450</t>
  </si>
  <si>
    <t>HOCH10-4451</t>
    <phoneticPr fontId="68" type="noConversion"/>
  </si>
  <si>
    <t>HOCH10-4452</t>
  </si>
  <si>
    <t>HOCH10-4453</t>
  </si>
  <si>
    <t>HOCH10-4454</t>
  </si>
  <si>
    <t>HOCH10-4455</t>
  </si>
  <si>
    <t>HOCH10-4456</t>
  </si>
  <si>
    <t>HOCH10-4457</t>
  </si>
  <si>
    <t>HOCH10-4458</t>
  </si>
  <si>
    <t>HOCH10-4459</t>
  </si>
  <si>
    <t>100% polyester 3pc Essentials Duvet Set</t>
    <phoneticPr fontId="68" type="noConversion"/>
  </si>
  <si>
    <t>100% polyester  7pc Deluxe Duvet Set</t>
    <phoneticPr fontId="68" type="noConversion"/>
  </si>
  <si>
    <t>100% polyester  10pc Luxury Duvet Set</t>
    <phoneticPr fontId="68" type="noConversion"/>
  </si>
  <si>
    <t>100% polyester 3pc Essentials Comforter Set</t>
    <phoneticPr fontId="68" type="noConversion"/>
  </si>
  <si>
    <t>100% polyester  7pc Deluxe Comforter Set</t>
    <phoneticPr fontId="68" type="noConversion"/>
  </si>
  <si>
    <t>100% polyester 10pc Luxury Comforter Set</t>
    <phoneticPr fontId="6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</si>
</sst>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</numFmts>
  <fonts count="7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  <font>
      <sz val="11"/>
      <name val="微软雅黑"/>
      <family val="2"/>
      <charset val="134"/>
    </font>
    <font>
      <sz val="9"/>
      <name val="Calibri"/>
      <family val="2"/>
    </font>
  </fonts>
  <fills count="5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0" fillId="0" borderId="0"/>
    <xf numFmtId="192" fontId="10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11" fillId="0" borderId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38" fillId="0" borderId="0">
      <protection locked="0"/>
    </xf>
    <xf numFmtId="176" fontId="39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38" fillId="0" borderId="0">
      <protection locked="0"/>
    </xf>
    <xf numFmtId="185" fontId="38" fillId="0" borderId="0">
      <protection locked="0"/>
    </xf>
    <xf numFmtId="192" fontId="40" fillId="0" borderId="0" applyNumberFormat="0" applyFill="0" applyBorder="0" applyAlignment="0" applyProtection="0"/>
    <xf numFmtId="185" fontId="38" fillId="0" borderId="0">
      <protection locked="0"/>
    </xf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12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54" fillId="0" borderId="0">
      <alignment vertical="center"/>
    </xf>
    <xf numFmtId="192" fontId="54" fillId="0" borderId="0">
      <alignment vertical="center"/>
    </xf>
    <xf numFmtId="192" fontId="55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>
      <alignment vertical="center"/>
    </xf>
    <xf numFmtId="186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32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12" fillId="0" borderId="0"/>
    <xf numFmtId="192" fontId="4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2" fillId="0" borderId="0"/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18" fillId="0" borderId="0" applyNumberFormat="0" applyFill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" fillId="0" borderId="0"/>
    <xf numFmtId="192" fontId="13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192" fontId="12" fillId="0" borderId="0">
      <alignment vertical="center"/>
    </xf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3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54" fillId="0" borderId="0">
      <alignment vertical="center"/>
    </xf>
    <xf numFmtId="192" fontId="57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33" fillId="34" borderId="0" applyNumberFormat="0" applyBorder="0" applyAlignment="0" applyProtection="0"/>
    <xf numFmtId="192" fontId="33" fillId="35" borderId="0" applyNumberFormat="0" applyBorder="0" applyAlignment="0" applyProtection="0"/>
    <xf numFmtId="192" fontId="33" fillId="9" borderId="0" applyNumberFormat="0" applyBorder="0" applyAlignment="0" applyProtection="0"/>
    <xf numFmtId="192" fontId="33" fillId="36" borderId="0" applyNumberFormat="0" applyBorder="0" applyAlignment="0" applyProtection="0"/>
    <xf numFmtId="192" fontId="33" fillId="37" borderId="0" applyNumberFormat="0" applyBorder="0" applyAlignment="0" applyProtection="0"/>
    <xf numFmtId="192" fontId="33" fillId="10" borderId="0" applyNumberFormat="0" applyBorder="0" applyAlignment="0" applyProtection="0"/>
    <xf numFmtId="192" fontId="33" fillId="38" borderId="0" applyNumberFormat="0" applyBorder="0" applyAlignment="0" applyProtection="0"/>
    <xf numFmtId="192" fontId="33" fillId="39" borderId="0" applyNumberFormat="0" applyBorder="0" applyAlignment="0" applyProtection="0"/>
    <xf numFmtId="192" fontId="33" fillId="40" borderId="0" applyNumberFormat="0" applyBorder="0" applyAlignment="0" applyProtection="0"/>
    <xf numFmtId="192" fontId="33" fillId="36" borderId="0" applyNumberFormat="0" applyBorder="0" applyAlignment="0" applyProtection="0"/>
    <xf numFmtId="192" fontId="33" fillId="38" borderId="0" applyNumberFormat="0" applyBorder="0" applyAlignment="0" applyProtection="0"/>
    <xf numFmtId="192" fontId="33" fillId="41" borderId="0" applyNumberFormat="0" applyBorder="0" applyAlignment="0" applyProtection="0"/>
    <xf numFmtId="192" fontId="34" fillId="42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5" borderId="0" applyNumberFormat="0" applyBorder="0" applyAlignment="0" applyProtection="0"/>
    <xf numFmtId="192" fontId="34" fillId="46" borderId="0" applyNumberFormat="0" applyBorder="0" applyAlignment="0" applyProtection="0"/>
    <xf numFmtId="192" fontId="34" fillId="47" borderId="0" applyNumberFormat="0" applyBorder="0" applyAlignment="0" applyProtection="0"/>
    <xf numFmtId="192" fontId="34" fillId="48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9" borderId="0" applyNumberFormat="0" applyBorder="0" applyAlignment="0" applyProtection="0"/>
    <xf numFmtId="192" fontId="35" fillId="35" borderId="0" applyNumberFormat="0" applyBorder="0" applyAlignment="0" applyProtection="0"/>
    <xf numFmtId="192" fontId="36" fillId="33" borderId="8" applyNumberFormat="0" applyAlignment="0" applyProtection="0"/>
    <xf numFmtId="192" fontId="37" fillId="50" borderId="9" applyNumberFormat="0" applyAlignment="0" applyProtection="0"/>
    <xf numFmtId="187" fontId="33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1" fillId="9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0" borderId="8" applyNumberFormat="0" applyAlignment="0" applyProtection="0"/>
    <xf numFmtId="192" fontId="47" fillId="0" borderId="10" applyNumberFormat="0" applyFill="0" applyAlignment="0" applyProtection="0"/>
    <xf numFmtId="192" fontId="48" fillId="51" borderId="0" applyNumberFormat="0" applyBorder="0" applyAlignment="0" applyProtection="0"/>
    <xf numFmtId="192" fontId="33" fillId="52" borderId="12" applyNumberFormat="0" applyFont="0" applyAlignment="0" applyProtection="0"/>
    <xf numFmtId="192" fontId="50" fillId="33" borderId="11" applyNumberFormat="0" applyAlignment="0" applyProtection="0"/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9" fillId="14" borderId="0" applyNumberFormat="0" applyBorder="0" applyAlignment="0" applyProtection="0">
      <alignment vertical="center"/>
    </xf>
    <xf numFmtId="192" fontId="19" fillId="36" borderId="0" applyNumberFormat="0" applyBorder="0" applyAlignment="0" applyProtection="0">
      <alignment vertical="center"/>
    </xf>
    <xf numFmtId="192" fontId="12" fillId="0" borderId="0"/>
    <xf numFmtId="192" fontId="57" fillId="0" borderId="0"/>
    <xf numFmtId="192" fontId="57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20" fillId="15" borderId="0" applyNumberFormat="0" applyBorder="0" applyAlignment="0" applyProtection="0">
      <alignment vertical="center"/>
    </xf>
    <xf numFmtId="192" fontId="20" fillId="37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4" fillId="0" borderId="0"/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4" fillId="21" borderId="0" applyNumberFormat="0" applyBorder="0" applyAlignment="0" applyProtection="0"/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34" fillId="24" borderId="0" applyNumberFormat="0" applyBorder="0" applyAlignment="0" applyProtection="0"/>
    <xf numFmtId="192" fontId="34" fillId="27" borderId="0" applyNumberFormat="0" applyBorder="0" applyAlignment="0" applyProtection="0"/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92" fontId="37" fillId="26" borderId="9" applyNumberFormat="0" applyAlignment="0" applyProtection="0"/>
    <xf numFmtId="176" fontId="58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9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60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53" fillId="0" borderId="0" applyNumberFormat="0" applyFill="0" applyBorder="0" applyAlignment="0" applyProtection="0"/>
    <xf numFmtId="192" fontId="61" fillId="0" borderId="0">
      <alignment vertical="center"/>
    </xf>
    <xf numFmtId="192" fontId="12" fillId="0" borderId="0">
      <alignment vertical="center"/>
    </xf>
    <xf numFmtId="192" fontId="12" fillId="0" borderId="0"/>
    <xf numFmtId="192" fontId="4" fillId="0" borderId="0"/>
    <xf numFmtId="190" fontId="62" fillId="0" borderId="0"/>
    <xf numFmtId="192" fontId="4" fillId="0" borderId="0"/>
    <xf numFmtId="192" fontId="63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6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62" fillId="0" borderId="0"/>
    <xf numFmtId="192" fontId="4" fillId="0" borderId="0"/>
    <xf numFmtId="192" fontId="4" fillId="0" borderId="0"/>
    <xf numFmtId="192" fontId="4" fillId="0" borderId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38" fontId="6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4" fillId="0" borderId="0"/>
    <xf numFmtId="192" fontId="64" fillId="0" borderId="0"/>
    <xf numFmtId="192" fontId="4" fillId="0" borderId="0"/>
    <xf numFmtId="192" fontId="4" fillId="0" borderId="0"/>
    <xf numFmtId="192" fontId="65" fillId="0" borderId="0"/>
    <xf numFmtId="192" fontId="11" fillId="0" borderId="0"/>
    <xf numFmtId="192" fontId="11" fillId="0" borderId="0"/>
    <xf numFmtId="192" fontId="11" fillId="0" borderId="0"/>
    <xf numFmtId="192" fontId="66" fillId="0" borderId="0"/>
    <xf numFmtId="192" fontId="11" fillId="0" borderId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11" fillId="8" borderId="3" applyNumberFormat="0" applyFont="0" applyAlignment="0" applyProtection="0"/>
    <xf numFmtId="192" fontId="11" fillId="8" borderId="3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62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1" fillId="0" borderId="0">
      <alignment vertical="center"/>
    </xf>
    <xf numFmtId="192" fontId="11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85" fontId="67" fillId="0" borderId="0">
      <protection locked="0"/>
    </xf>
    <xf numFmtId="176" fontId="4" fillId="0" borderId="0" applyFont="0" applyFill="0" applyBorder="0" applyAlignment="0" applyProtection="0"/>
    <xf numFmtId="185" fontId="67" fillId="0" borderId="0">
      <protection locked="0"/>
    </xf>
    <xf numFmtId="185" fontId="67" fillId="0" borderId="0">
      <protection locked="0"/>
    </xf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9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33" fillId="0" borderId="0">
      <alignment vertical="center"/>
    </xf>
    <xf numFmtId="192" fontId="12" fillId="0" borderId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53" borderId="0" applyNumberFormat="0" applyBorder="0" applyAlignment="0" applyProtection="0"/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54" borderId="0" applyNumberFormat="0" applyBorder="0" applyAlignment="0" applyProtection="0"/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5" fillId="12" borderId="0" applyNumberFormat="0" applyBorder="0" applyAlignment="0" applyProtection="0"/>
    <xf numFmtId="192" fontId="41" fillId="13" borderId="0" applyNumberFormat="0" applyBorder="0" applyAlignment="0" applyProtection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0" fontId="0" fillId="0" borderId="0" xfId="0" applyAlignment="1">
      <alignment wrapText="1"/>
    </xf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178" fontId="3" fillId="0" borderId="1" xfId="4" applyNumberFormat="1" applyBorder="1" applyAlignment="1">
      <alignment wrapText="1"/>
    </xf>
    <xf numFmtId="1" fontId="3" fillId="0" borderId="1" xfId="4" applyNumberFormat="1" applyBorder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7" fillId="5" borderId="1" xfId="4" applyFont="1" applyFill="1" applyBorder="1" applyAlignment="1">
      <alignment horizontal="center" wrapText="1"/>
    </xf>
    <xf numFmtId="179" fontId="2" fillId="4" borderId="1" xfId="4" applyNumberFormat="1" applyFont="1" applyFill="1" applyBorder="1" applyAlignment="1">
      <alignment horizontal="center" wrapText="1"/>
    </xf>
    <xf numFmtId="178" fontId="8" fillId="4" borderId="1" xfId="1" applyNumberFormat="1" applyFont="1" applyFill="1" applyBorder="1" applyAlignment="1">
      <alignment wrapText="1"/>
    </xf>
    <xf numFmtId="178" fontId="2" fillId="6" borderId="2" xfId="4" applyNumberFormat="1" applyFont="1" applyFill="1" applyBorder="1" applyAlignment="1">
      <alignment horizontal="center" wrapText="1"/>
    </xf>
    <xf numFmtId="178" fontId="2" fillId="4" borderId="1" xfId="4" applyNumberFormat="1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8" fontId="8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8" fontId="8" fillId="5" borderId="1" xfId="1" applyNumberFormat="1" applyFont="1" applyFill="1" applyBorder="1" applyAlignment="1">
      <alignment wrapText="1"/>
    </xf>
    <xf numFmtId="0" fontId="8" fillId="3" borderId="1" xfId="1" applyFont="1" applyFill="1" applyBorder="1" applyAlignment="1">
      <alignment wrapText="1"/>
    </xf>
    <xf numFmtId="178" fontId="5" fillId="3" borderId="2" xfId="1" applyNumberFormat="1" applyFont="1" applyFill="1" applyBorder="1" applyAlignment="1">
      <alignment wrapText="1"/>
    </xf>
    <xf numFmtId="178" fontId="2" fillId="0" borderId="1" xfId="4" applyNumberFormat="1" applyFont="1" applyBorder="1" applyAlignment="1">
      <alignment horizontal="center" wrapText="1"/>
    </xf>
    <xf numFmtId="0" fontId="3" fillId="0" borderId="1" xfId="4" applyBorder="1" applyAlignment="1">
      <alignment horizontal="center" wrapText="1"/>
    </xf>
    <xf numFmtId="0" fontId="3" fillId="0" borderId="1" xfId="4" applyBorder="1" applyAlignment="1">
      <alignment wrapText="1"/>
    </xf>
    <xf numFmtId="179" fontId="3" fillId="0" borderId="1" xfId="4" applyNumberFormat="1" applyBorder="1" applyAlignment="1">
      <alignment wrapText="1"/>
    </xf>
    <xf numFmtId="2" fontId="3" fillId="0" borderId="1" xfId="4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3" fillId="0" borderId="2" xfId="4" applyNumberFormat="1" applyBorder="1" applyAlignment="1">
      <alignment wrapText="1"/>
    </xf>
    <xf numFmtId="1" fontId="3" fillId="2" borderId="1" xfId="4" applyNumberFormat="1" applyFill="1" applyBorder="1" applyAlignment="1">
      <alignment wrapText="1"/>
    </xf>
    <xf numFmtId="178" fontId="3" fillId="2" borderId="1" xfId="4" applyNumberFormat="1" applyFill="1" applyBorder="1" applyAlignment="1">
      <alignment wrapText="1"/>
    </xf>
    <xf numFmtId="10" fontId="3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7" borderId="1" xfId="4" applyFont="1" applyFill="1" applyBorder="1" applyAlignment="1">
      <alignment horizontal="center" wrapText="1"/>
    </xf>
    <xf numFmtId="0" fontId="7" fillId="7" borderId="1" xfId="4" applyFont="1" applyFill="1" applyBorder="1" applyAlignment="1">
      <alignment horizontal="center" wrapText="1"/>
    </xf>
    <xf numFmtId="180" fontId="3" fillId="0" borderId="0" xfId="4" applyNumberFormat="1" applyAlignment="1">
      <alignment wrapText="1"/>
    </xf>
    <xf numFmtId="180" fontId="2" fillId="0" borderId="1" xfId="4" applyNumberFormat="1" applyFont="1" applyBorder="1" applyAlignment="1">
      <alignment horizontal="center" wrapText="1"/>
    </xf>
    <xf numFmtId="180" fontId="3" fillId="0" borderId="1" xfId="4" applyNumberFormat="1" applyBorder="1" applyAlignment="1">
      <alignment wrapText="1"/>
    </xf>
    <xf numFmtId="181" fontId="3" fillId="0" borderId="0" xfId="4" applyNumberFormat="1" applyAlignment="1">
      <alignment wrapText="1"/>
    </xf>
    <xf numFmtId="181" fontId="8" fillId="0" borderId="1" xfId="1" applyNumberFormat="1" applyFont="1" applyBorder="1" applyAlignment="1">
      <alignment wrapText="1"/>
    </xf>
    <xf numFmtId="181" fontId="3" fillId="2" borderId="1" xfId="4" applyNumberFormat="1" applyFill="1" applyBorder="1" applyAlignment="1">
      <alignment wrapText="1"/>
    </xf>
    <xf numFmtId="0" fontId="2" fillId="5" borderId="1" xfId="0" applyFont="1" applyFill="1" applyBorder="1" applyAlignment="1">
      <alignment horizontal="center" wrapText="1"/>
    </xf>
    <xf numFmtId="180" fontId="2" fillId="4" borderId="1" xfId="4" applyNumberFormat="1" applyFont="1" applyFill="1" applyBorder="1" applyAlignment="1">
      <alignment horizontal="center" wrapText="1"/>
    </xf>
    <xf numFmtId="0" fontId="3" fillId="0" borderId="1" xfId="4" applyBorder="1"/>
    <xf numFmtId="0" fontId="3" fillId="0" borderId="1" xfId="0" applyFont="1" applyBorder="1" applyAlignment="1">
      <alignment wrapText="1"/>
    </xf>
    <xf numFmtId="0" fontId="3" fillId="55" borderId="1" xfId="4" applyFill="1" applyBorder="1" applyAlignment="1">
      <alignment wrapText="1"/>
    </xf>
  </cellXfs>
  <cellStyles count="7780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3" xfId="5227" xr:uid="{EAF09A7E-0ACD-48A8-8914-DAE498E98D8E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3" xfId="5231" xr:uid="{EB484C5F-5C40-42AD-9347-2F8BF946CDE9}"/>
    <cellStyle name="Comma 11 3 2" xfId="5232" xr:uid="{7FA6E77A-3AA1-4F50-8DCC-9A894A5440F7}"/>
    <cellStyle name="Comma 11 4" xfId="5233" xr:uid="{6011FB1F-4CE6-4C3B-85AC-90462658E744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3" xfId="5237" xr:uid="{6C274721-B0E4-4274-9CFA-133089D76A24}"/>
    <cellStyle name="Comma 12 3 2" xfId="5238" xr:uid="{BADCB4D0-4D3E-4EE8-B45D-E2203B941C3D}"/>
    <cellStyle name="Comma 12 4" xfId="5239" xr:uid="{22F81F42-B795-470B-9D28-6067B36EF7B9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3" xfId="5243" xr:uid="{26EDD202-532B-4B9D-82FD-3BE036BFD4E6}"/>
    <cellStyle name="Comma 13 3 2" xfId="5244" xr:uid="{65FED044-A7EB-4B72-94FF-AF0EF2CC6672}"/>
    <cellStyle name="Comma 13 4" xfId="5245" xr:uid="{892CA83A-3EF2-4E4D-BE60-C83FD0AFF891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3" xfId="5249" xr:uid="{20F7E67F-B3D4-4A29-A79C-18C6BAFBB4B2}"/>
    <cellStyle name="Comma 14 3 2" xfId="5250" xr:uid="{381F1158-337D-446A-BD64-1783155E90A0}"/>
    <cellStyle name="Comma 14 4" xfId="5251" xr:uid="{E380444E-B9E5-4334-BB05-037302A11C3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3" xfId="5255" xr:uid="{C3681FC0-CFA6-43E5-AC57-3FB00F7F32CE}"/>
    <cellStyle name="Comma 15 3 2" xfId="5256" xr:uid="{F6B6CBBA-4A8C-4E3E-A3C8-9527325F07FD}"/>
    <cellStyle name="Comma 15 4" xfId="5257" xr:uid="{215EEB47-B1EE-4CD2-A690-26437FD65F5D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3" xfId="5261" xr:uid="{E01AFF99-149C-4509-B453-6071408874C7}"/>
    <cellStyle name="Comma 16 3 2" xfId="5262" xr:uid="{35BA642C-2FFA-4D67-A066-87DB79904C0A}"/>
    <cellStyle name="Comma 16 4" xfId="5263" xr:uid="{7EFDAEC7-A8D4-48DA-ACA2-5D2878B13EF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3" xfId="5267" xr:uid="{20391C87-2424-472B-8F32-BF8E81FA2572}"/>
    <cellStyle name="Comma 17 3 2" xfId="5268" xr:uid="{6494D44F-F43A-4755-BF5D-F5999CB9028B}"/>
    <cellStyle name="Comma 17 4" xfId="5269" xr:uid="{1E92076E-1BD1-4F09-BC3C-B2C84CD5CC27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3" xfId="5273" xr:uid="{D205CCF4-1C6E-4160-B83B-853E574FF9C1}"/>
    <cellStyle name="Comma 18 3 2" xfId="5274" xr:uid="{87D32892-8727-46BC-9134-03650B3371F2}"/>
    <cellStyle name="Comma 18 4" xfId="5275" xr:uid="{D594AE3B-D9B5-4049-ADB3-D1E85FD84F0F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3" xfId="5279" xr:uid="{56B9C95B-B9BA-457C-9C10-CC5EA02EE9A5}"/>
    <cellStyle name="Comma 19 3 2" xfId="5280" xr:uid="{04A1A146-C118-4692-901A-B7618650043B}"/>
    <cellStyle name="Comma 19 4" xfId="5281" xr:uid="{CA4554FF-8798-4AAB-9510-BB65F9CC82E1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3" xfId="531" xr:uid="{4D9BC914-2EB5-475A-ADF5-98EFB9352F7C}"/>
    <cellStyle name="Comma 2 3 2" xfId="2562" xr:uid="{6A9018F8-0E36-475F-A373-CB2F06AD90CC}"/>
    <cellStyle name="Comma 2 4" xfId="2560" xr:uid="{06E407B4-310E-4C79-924B-2EC7190DB2C3}"/>
    <cellStyle name="Comma 20" xfId="5282" xr:uid="{B12235C7-3C63-42B5-8FC3-8E1491FD6108}"/>
    <cellStyle name="Comma 21" xfId="5283" xr:uid="{F3C22CF6-B09F-4A7E-BBED-1451E9FC97AB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3" xfId="2563" xr:uid="{E1D9723D-6450-49A2-B307-63B219962C90}"/>
    <cellStyle name="Comma 4" xfId="534" xr:uid="{29972C1E-524D-4E0C-AB03-4C74AD384640}"/>
    <cellStyle name="Comma 4 2" xfId="2565" xr:uid="{75AB3D18-D6B3-4D0A-B52A-01F5CDCA3B4B}"/>
    <cellStyle name="Comma 4 3" xfId="5284" xr:uid="{47716A0C-63AD-420B-B1B2-424D164F2E42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3" xfId="5286" xr:uid="{95D374DE-BBF6-494E-A4BD-A94C7C78FA0B}"/>
    <cellStyle name="Comma 6" xfId="536" xr:uid="{CE6F43BD-D869-40AD-8C1B-5A751540E163}"/>
    <cellStyle name="Comma 6 2" xfId="5288" xr:uid="{C4D782AF-7F78-46D1-AC46-E6CC9FA55EA6}"/>
    <cellStyle name="Comma 6 3" xfId="5289" xr:uid="{F2FD4B31-972E-4F63-AC4A-DB5686D73147}"/>
    <cellStyle name="Comma 6 4" xfId="5287" xr:uid="{6F516495-2B2B-4C19-BB88-9187EE744E9E}"/>
    <cellStyle name="Comma 7" xfId="5290" xr:uid="{B6FCD4AA-004E-4BD9-BBB1-A80BC9EFB609}"/>
    <cellStyle name="Comma 7 2" xfId="5291" xr:uid="{492A4C44-1A27-4B09-A865-07EEFF0736F8}"/>
    <cellStyle name="Comma 7 3" xfId="5292" xr:uid="{5DEFAF65-330D-4A91-A6FC-8C8C9BD11F40}"/>
    <cellStyle name="Comma 8" xfId="5293" xr:uid="{4703A5D3-54A3-428A-8791-22778A2D37C2}"/>
    <cellStyle name="Comma 8 2" xfId="5294" xr:uid="{2B531D6A-31F9-449E-A11E-F41404D16EC9}"/>
    <cellStyle name="Comma 8 3" xfId="5295" xr:uid="{E12D53BC-EED6-4CF2-A35C-11BC309CC546}"/>
    <cellStyle name="Comma 9" xfId="5296" xr:uid="{6571B621-E551-42FC-ACD9-944B2CB22C1D}"/>
    <cellStyle name="Comma 9 2" xfId="5297" xr:uid="{ED6FD875-1CD0-4E27-89E0-B8B8FBDD4934}"/>
    <cellStyle name="Comma 9 3" xfId="5298" xr:uid="{59E66DC4-DE4B-4C8D-81EC-EAF80F580FA2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B19"/>
  <sheetViews>
    <sheetView tabSelected="1" zoomScale="85" zoomScaleNormal="85" workbookViewId="0">
      <selection activeCell="S2" sqref="S2:V19"/>
    </sheetView>
  </sheetViews>
  <sheetFormatPr defaultColWidth="9.140625" defaultRowHeight="15"/>
  <cols>
    <col min="1" max="1" width="6.57031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5703125" style="3" customWidth="1"/>
    <col min="6" max="6" width="11.28515625" style="3" customWidth="1"/>
    <col min="7" max="7" width="7.5703125" style="3" customWidth="1"/>
    <col min="8" max="8" width="21.7109375" style="3" customWidth="1"/>
    <col min="9" max="9" width="7.42578125" style="3" customWidth="1"/>
    <col min="10" max="10" width="8.5703125" style="3" customWidth="1"/>
    <col min="11" max="11" width="8.42578125" style="3" customWidth="1"/>
    <col min="12" max="12" width="40.85546875" style="1" customWidth="1"/>
    <col min="13" max="15" width="6.140625" style="3" customWidth="1"/>
    <col min="16" max="16" width="6.85546875" style="3" customWidth="1"/>
    <col min="17" max="17" width="5.5703125" style="3" customWidth="1"/>
    <col min="18" max="18" width="9.28515625" style="3" customWidth="1"/>
    <col min="19" max="19" width="9.7109375" style="4" customWidth="1"/>
    <col min="20" max="20" width="8" style="40" customWidth="1"/>
    <col min="21" max="21" width="12" style="6" customWidth="1"/>
    <col min="22" max="22" width="8.5703125" style="6" customWidth="1"/>
    <col min="23" max="23" width="8" style="6" customWidth="1"/>
    <col min="24" max="24" width="9.28515625" style="3" customWidth="1"/>
    <col min="25" max="25" width="8.140625" style="40" customWidth="1"/>
    <col min="26" max="26" width="8.7109375" style="40" customWidth="1"/>
    <col min="27" max="27" width="7.140625" style="40" customWidth="1"/>
    <col min="28" max="28" width="9" style="5" customWidth="1"/>
    <col min="29" max="29" width="6.28515625" style="7" customWidth="1"/>
    <col min="30" max="30" width="10" style="43" customWidth="1"/>
    <col min="31" max="31" width="9.85546875" style="7" customWidth="1"/>
    <col min="32" max="32" width="7.85546875" style="3" customWidth="1"/>
    <col min="33" max="33" width="9" style="6" customWidth="1"/>
    <col min="34" max="34" width="7.85546875" style="3" customWidth="1"/>
    <col min="35" max="35" width="8.42578125" style="8" customWidth="1"/>
    <col min="36" max="36" width="9" style="6" customWidth="1"/>
    <col min="37" max="37" width="8" style="8" customWidth="1"/>
    <col min="38" max="38" width="6" style="6" customWidth="1"/>
    <col min="39" max="39" width="9.5703125" style="3" customWidth="1"/>
    <col min="40" max="40" width="9.5703125" style="8" customWidth="1"/>
    <col min="41" max="41" width="10" style="6" customWidth="1"/>
    <col min="42" max="42" width="9.5703125" style="3" customWidth="1"/>
    <col min="43" max="43" width="9.5703125" style="8" customWidth="1"/>
    <col min="44" max="44" width="10" style="6" customWidth="1"/>
    <col min="45" max="45" width="9.5703125" style="6" customWidth="1"/>
    <col min="46" max="46" width="11.85546875" style="6" customWidth="1"/>
    <col min="47" max="47" width="7" style="8" customWidth="1"/>
    <col min="48" max="48" width="7.85546875" style="6" customWidth="1"/>
    <col min="49" max="49" width="9.5703125" style="6" customWidth="1"/>
    <col min="50" max="50" width="9.140625" style="3" customWidth="1"/>
    <col min="51" max="52" width="9.140625" style="3"/>
    <col min="53" max="54" width="9.140625" style="6"/>
    <col min="55" max="16384" width="9.140625" style="3"/>
  </cols>
  <sheetData>
    <row r="1" spans="1:54" ht="68.099999999999994" customHeight="1">
      <c r="A1" s="11" t="s">
        <v>5</v>
      </c>
      <c r="B1" s="11" t="s">
        <v>6</v>
      </c>
      <c r="C1" s="38" t="s">
        <v>7</v>
      </c>
      <c r="D1" s="39" t="s">
        <v>0</v>
      </c>
      <c r="E1" s="39" t="s">
        <v>2</v>
      </c>
      <c r="F1" s="13" t="s">
        <v>44</v>
      </c>
      <c r="G1" s="38" t="s">
        <v>8</v>
      </c>
      <c r="H1" s="12" t="s">
        <v>9</v>
      </c>
      <c r="I1" s="12" t="s">
        <v>46</v>
      </c>
      <c r="J1" s="12" t="s">
        <v>10</v>
      </c>
      <c r="K1" s="12" t="s">
        <v>50</v>
      </c>
      <c r="L1" s="46" t="s">
        <v>54</v>
      </c>
      <c r="M1" s="12" t="s">
        <v>11</v>
      </c>
      <c r="N1" s="38" t="s">
        <v>49</v>
      </c>
      <c r="O1" s="38" t="s">
        <v>12</v>
      </c>
      <c r="P1" s="38" t="s">
        <v>13</v>
      </c>
      <c r="Q1" s="38" t="s">
        <v>14</v>
      </c>
      <c r="R1" s="12" t="s">
        <v>47</v>
      </c>
      <c r="S1" s="14" t="s">
        <v>15</v>
      </c>
      <c r="T1" s="47" t="s">
        <v>16</v>
      </c>
      <c r="U1" s="15" t="s">
        <v>17</v>
      </c>
      <c r="V1" s="16" t="s">
        <v>18</v>
      </c>
      <c r="W1" s="17" t="s">
        <v>19</v>
      </c>
      <c r="X1" s="18" t="s">
        <v>1</v>
      </c>
      <c r="Y1" s="41" t="s">
        <v>20</v>
      </c>
      <c r="Z1" s="41" t="s">
        <v>21</v>
      </c>
      <c r="AA1" s="41" t="s">
        <v>22</v>
      </c>
      <c r="AB1" s="19" t="s">
        <v>23</v>
      </c>
      <c r="AC1" s="20" t="s">
        <v>24</v>
      </c>
      <c r="AD1" s="44" t="s">
        <v>25</v>
      </c>
      <c r="AE1" s="21" t="s">
        <v>26</v>
      </c>
      <c r="AF1" s="11" t="s">
        <v>27</v>
      </c>
      <c r="AG1" s="22" t="s">
        <v>28</v>
      </c>
      <c r="AH1" s="11" t="s">
        <v>29</v>
      </c>
      <c r="AI1" s="23" t="s">
        <v>30</v>
      </c>
      <c r="AJ1" s="24" t="s">
        <v>31</v>
      </c>
      <c r="AK1" s="23" t="s">
        <v>32</v>
      </c>
      <c r="AL1" s="22" t="s">
        <v>33</v>
      </c>
      <c r="AM1" s="18" t="s">
        <v>34</v>
      </c>
      <c r="AN1" s="23" t="s">
        <v>35</v>
      </c>
      <c r="AO1" s="22" t="s">
        <v>36</v>
      </c>
      <c r="AP1" s="18" t="s">
        <v>51</v>
      </c>
      <c r="AQ1" s="23" t="s">
        <v>52</v>
      </c>
      <c r="AR1" s="22" t="s">
        <v>53</v>
      </c>
      <c r="AS1" s="22" t="s">
        <v>37</v>
      </c>
      <c r="AT1" s="25" t="s">
        <v>38</v>
      </c>
      <c r="AU1" s="25" t="s">
        <v>39</v>
      </c>
      <c r="AV1" s="26" t="s">
        <v>40</v>
      </c>
      <c r="AW1" s="11" t="s">
        <v>41</v>
      </c>
      <c r="AX1" s="27" t="s">
        <v>42</v>
      </c>
      <c r="AY1" s="27" t="s">
        <v>43</v>
      </c>
      <c r="BA1" s="3"/>
      <c r="BB1" s="3"/>
    </row>
    <row r="2" spans="1:54" ht="111" customHeight="1">
      <c r="A2" s="28">
        <v>1</v>
      </c>
      <c r="B2" s="29"/>
      <c r="C2" s="29"/>
      <c r="D2" s="29"/>
      <c r="E2" s="29"/>
      <c r="F2" s="29" t="s">
        <v>4</v>
      </c>
      <c r="G2" s="29" t="s">
        <v>58</v>
      </c>
      <c r="H2" s="29" t="s">
        <v>102</v>
      </c>
      <c r="I2" s="29" t="s">
        <v>55</v>
      </c>
      <c r="J2" s="48" t="s">
        <v>59</v>
      </c>
      <c r="K2" s="29" t="s">
        <v>56</v>
      </c>
      <c r="L2" s="49" t="s">
        <v>66</v>
      </c>
      <c r="M2" s="29" t="s">
        <v>65</v>
      </c>
      <c r="N2" s="29"/>
      <c r="O2" s="29"/>
      <c r="P2" s="50" t="s">
        <v>84</v>
      </c>
      <c r="Q2" s="29"/>
      <c r="R2" s="29" t="s">
        <v>45</v>
      </c>
      <c r="S2" s="30">
        <v>48.16</v>
      </c>
      <c r="T2" s="42">
        <v>7.7</v>
      </c>
      <c r="U2" s="32">
        <v>6.25</v>
      </c>
      <c r="V2" s="33">
        <v>6.25</v>
      </c>
      <c r="W2" s="9"/>
      <c r="X2" s="29" t="s">
        <v>3</v>
      </c>
      <c r="Y2" s="42"/>
      <c r="Z2" s="42"/>
      <c r="AA2" s="42"/>
      <c r="AB2" s="31">
        <v>2</v>
      </c>
      <c r="AC2" s="10">
        <v>6</v>
      </c>
      <c r="AD2" s="45" t="str">
        <f>IF(Y2="","",Y2*Z2*AA2/1000000)</f>
        <v/>
      </c>
      <c r="AE2" s="34"/>
      <c r="AF2" s="29"/>
      <c r="AG2" s="35" t="str">
        <f>IF(ISERROR(AF2/AE2),"",AF2/AE2)</f>
        <v/>
      </c>
      <c r="AH2" s="29"/>
      <c r="AI2" s="36">
        <v>0.05</v>
      </c>
      <c r="AJ2" s="35">
        <f>IF(ISERROR(V2*AI2),"",V2*AI2)</f>
        <v>0.31</v>
      </c>
      <c r="AK2" s="36">
        <v>0</v>
      </c>
      <c r="AL2" s="35">
        <f t="shared" ref="AL2:AL9" si="0">IF(ISERROR(AV2*AK2),"",AV2*AK2)</f>
        <v>0</v>
      </c>
      <c r="AM2" s="29"/>
      <c r="AN2" s="36"/>
      <c r="AO2" s="35">
        <f>IF(ISERROR(AV2*AN2),"",AV2*AN2)</f>
        <v>0</v>
      </c>
      <c r="AP2" s="29"/>
      <c r="AQ2" s="36"/>
      <c r="AR2" s="35">
        <f>IF(ISERROR(AV2*AQ2),"",AV2*AQ2)</f>
        <v>0</v>
      </c>
      <c r="AS2" s="35">
        <f>IF(ISERROR(AL2+AO2+AR2),"",AL2+AO2+AR2)</f>
        <v>0</v>
      </c>
      <c r="AT2" s="35">
        <f t="shared" ref="AT2:AT9" si="1">IF(ISERROR(V2+AS2),"",V2+AS2)</f>
        <v>6.25</v>
      </c>
      <c r="AU2" s="37">
        <f>IF(ISERROR((AV2-AT2)/AV2),"",(AV2-AT2)/AV2)</f>
        <v>0.1007</v>
      </c>
      <c r="AV2" s="9">
        <v>6.95</v>
      </c>
      <c r="AW2" s="10">
        <v>24</v>
      </c>
      <c r="AX2" s="35">
        <f t="shared" ref="AX2:AX19" si="2">IF(ISERROR(AT2*AW2),"",AT2*AW2)</f>
        <v>150</v>
      </c>
      <c r="AY2" s="35">
        <f t="shared" ref="AY2:AY19" si="3">IF(ISERROR(AV2*AW2),"",AV2*AW2)</f>
        <v>166.8</v>
      </c>
      <c r="BA2" s="40"/>
      <c r="BB2" s="5"/>
    </row>
    <row r="3" spans="1:54" ht="111" customHeight="1">
      <c r="A3" s="28">
        <v>2</v>
      </c>
      <c r="B3" s="29"/>
      <c r="C3" s="29"/>
      <c r="D3" s="29"/>
      <c r="E3" s="29"/>
      <c r="F3" s="29" t="s">
        <v>4</v>
      </c>
      <c r="G3" s="29" t="s">
        <v>58</v>
      </c>
      <c r="H3" s="29" t="s">
        <v>102</v>
      </c>
      <c r="I3" s="29" t="s">
        <v>55</v>
      </c>
      <c r="J3" s="48" t="s">
        <v>59</v>
      </c>
      <c r="K3" s="29" t="s">
        <v>56</v>
      </c>
      <c r="L3" s="49" t="s">
        <v>67</v>
      </c>
      <c r="M3" s="29" t="s">
        <v>65</v>
      </c>
      <c r="N3" s="29"/>
      <c r="O3" s="29"/>
      <c r="P3" s="50" t="s">
        <v>85</v>
      </c>
      <c r="Q3" s="29"/>
      <c r="R3" s="29" t="s">
        <v>45</v>
      </c>
      <c r="S3" s="30">
        <v>52.88</v>
      </c>
      <c r="T3" s="42">
        <v>7.7</v>
      </c>
      <c r="U3" s="32">
        <v>6.87</v>
      </c>
      <c r="V3" s="33">
        <v>6.87</v>
      </c>
      <c r="W3" s="9"/>
      <c r="X3" s="29" t="s">
        <v>3</v>
      </c>
      <c r="Y3" s="42"/>
      <c r="Z3" s="42"/>
      <c r="AA3" s="42"/>
      <c r="AB3" s="31">
        <v>2</v>
      </c>
      <c r="AC3" s="10">
        <v>6</v>
      </c>
      <c r="AD3" s="45" t="str">
        <f t="shared" ref="AD3:AD19" si="4">IF(Y3="","",Y3*Z3*AA3/1000000)</f>
        <v/>
      </c>
      <c r="AE3" s="34"/>
      <c r="AF3" s="29"/>
      <c r="AG3" s="35" t="str">
        <f t="shared" ref="AG3:AG19" si="5">IF(ISERROR(AF3/AE3),"",AF3/AE3)</f>
        <v/>
      </c>
      <c r="AH3" s="29"/>
      <c r="AI3" s="36">
        <v>0.05</v>
      </c>
      <c r="AJ3" s="35">
        <f>IF(ISERROR(V3*AI3),"",V3*AI3)</f>
        <v>0.34</v>
      </c>
      <c r="AK3" s="36">
        <v>0</v>
      </c>
      <c r="AL3" s="35">
        <f t="shared" si="0"/>
        <v>0</v>
      </c>
      <c r="AM3" s="29"/>
      <c r="AN3" s="36"/>
      <c r="AO3" s="35">
        <f t="shared" ref="AO3:AO9" si="6">IF(ISERROR(AV3*AN3),"",AV3*AN3)</f>
        <v>0</v>
      </c>
      <c r="AP3" s="29"/>
      <c r="AQ3" s="36"/>
      <c r="AR3" s="35">
        <f t="shared" ref="AR3:AR9" si="7">IF(ISERROR(AV3*AQ3),"",AV3*AQ3)</f>
        <v>0</v>
      </c>
      <c r="AS3" s="35">
        <f t="shared" ref="AS3:AS9" si="8">IF(ISERROR(AL3+AO3+AR3),"",AL3+AO3+AR3)</f>
        <v>0</v>
      </c>
      <c r="AT3" s="35">
        <f t="shared" si="1"/>
        <v>6.87</v>
      </c>
      <c r="AU3" s="37">
        <f t="shared" ref="AU3:AU9" si="9">IF(ISERROR((AV3-AT3)/AV3),"",(AV3-AT3)/AV3)</f>
        <v>9.9599999999999994E-2</v>
      </c>
      <c r="AV3" s="9">
        <v>7.63</v>
      </c>
      <c r="AW3" s="10">
        <v>36</v>
      </c>
      <c r="AX3" s="35">
        <f t="shared" si="2"/>
        <v>247.32</v>
      </c>
      <c r="AY3" s="35">
        <f t="shared" si="3"/>
        <v>274.68</v>
      </c>
      <c r="BA3" s="40"/>
      <c r="BB3" s="5"/>
    </row>
    <row r="4" spans="1:54" ht="111" customHeight="1">
      <c r="A4" s="28">
        <v>3</v>
      </c>
      <c r="B4" s="29"/>
      <c r="C4" s="29"/>
      <c r="D4" s="29"/>
      <c r="E4" s="29"/>
      <c r="F4" s="29" t="s">
        <v>4</v>
      </c>
      <c r="G4" s="29" t="s">
        <v>58</v>
      </c>
      <c r="H4" s="29" t="s">
        <v>102</v>
      </c>
      <c r="I4" s="29" t="s">
        <v>55</v>
      </c>
      <c r="J4" s="48" t="s">
        <v>59</v>
      </c>
      <c r="K4" s="29" t="s">
        <v>56</v>
      </c>
      <c r="L4" s="49" t="s">
        <v>68</v>
      </c>
      <c r="M4" s="29" t="s">
        <v>65</v>
      </c>
      <c r="N4" s="29"/>
      <c r="O4" s="29"/>
      <c r="P4" s="50" t="s">
        <v>86</v>
      </c>
      <c r="Q4" s="29"/>
      <c r="R4" s="29" t="s">
        <v>45</v>
      </c>
      <c r="S4" s="30">
        <v>56.13</v>
      </c>
      <c r="T4" s="42">
        <v>7.7</v>
      </c>
      <c r="U4" s="32">
        <v>7.29</v>
      </c>
      <c r="V4" s="33">
        <v>7.29</v>
      </c>
      <c r="W4" s="9"/>
      <c r="X4" s="29" t="s">
        <v>3</v>
      </c>
      <c r="Y4" s="42"/>
      <c r="Z4" s="42"/>
      <c r="AA4" s="42"/>
      <c r="AB4" s="31">
        <v>2</v>
      </c>
      <c r="AC4" s="10">
        <v>6</v>
      </c>
      <c r="AD4" s="45" t="str">
        <f t="shared" si="4"/>
        <v/>
      </c>
      <c r="AE4" s="34"/>
      <c r="AF4" s="29"/>
      <c r="AG4" s="35" t="str">
        <f t="shared" si="5"/>
        <v/>
      </c>
      <c r="AH4" s="29"/>
      <c r="AI4" s="36">
        <v>0.05</v>
      </c>
      <c r="AJ4" s="35">
        <f t="shared" ref="AJ4:AJ9" si="10">IF(ISERROR(V4*AI4),"",V4*AI4)</f>
        <v>0.36</v>
      </c>
      <c r="AK4" s="36">
        <v>0</v>
      </c>
      <c r="AL4" s="35">
        <f t="shared" si="0"/>
        <v>0</v>
      </c>
      <c r="AM4" s="29"/>
      <c r="AN4" s="36"/>
      <c r="AO4" s="35">
        <f t="shared" si="6"/>
        <v>0</v>
      </c>
      <c r="AP4" s="29"/>
      <c r="AQ4" s="36"/>
      <c r="AR4" s="35">
        <f t="shared" si="7"/>
        <v>0</v>
      </c>
      <c r="AS4" s="35">
        <f t="shared" si="8"/>
        <v>0</v>
      </c>
      <c r="AT4" s="35">
        <f t="shared" si="1"/>
        <v>7.29</v>
      </c>
      <c r="AU4" s="37">
        <f t="shared" si="9"/>
        <v>0.1</v>
      </c>
      <c r="AV4" s="9">
        <v>8.1</v>
      </c>
      <c r="AW4" s="10">
        <v>12</v>
      </c>
      <c r="AX4" s="35">
        <f t="shared" si="2"/>
        <v>87.48</v>
      </c>
      <c r="AY4" s="35">
        <f t="shared" si="3"/>
        <v>97.2</v>
      </c>
      <c r="BA4" s="40"/>
      <c r="BB4" s="5"/>
    </row>
    <row r="5" spans="1:54" ht="111" customHeight="1">
      <c r="A5" s="28">
        <v>4</v>
      </c>
      <c r="B5" s="29"/>
      <c r="C5" s="29"/>
      <c r="D5" s="29"/>
      <c r="E5" s="29"/>
      <c r="F5" s="29" t="s">
        <v>4</v>
      </c>
      <c r="G5" s="29" t="s">
        <v>58</v>
      </c>
      <c r="H5" s="29" t="s">
        <v>103</v>
      </c>
      <c r="I5" s="29" t="s">
        <v>55</v>
      </c>
      <c r="J5" s="48" t="s">
        <v>60</v>
      </c>
      <c r="K5" s="29" t="s">
        <v>56</v>
      </c>
      <c r="L5" s="49" t="s">
        <v>69</v>
      </c>
      <c r="M5" s="29" t="s">
        <v>65</v>
      </c>
      <c r="N5" s="29"/>
      <c r="O5" s="29"/>
      <c r="P5" s="50" t="s">
        <v>87</v>
      </c>
      <c r="Q5" s="29"/>
      <c r="R5" s="29" t="s">
        <v>45</v>
      </c>
      <c r="S5" s="30">
        <v>100.47</v>
      </c>
      <c r="T5" s="42">
        <v>7.7</v>
      </c>
      <c r="U5" s="32">
        <v>13.05</v>
      </c>
      <c r="V5" s="33">
        <v>13.05</v>
      </c>
      <c r="W5" s="9"/>
      <c r="X5" s="29" t="s">
        <v>3</v>
      </c>
      <c r="Y5" s="42"/>
      <c r="Z5" s="42"/>
      <c r="AA5" s="42"/>
      <c r="AB5" s="31">
        <v>2</v>
      </c>
      <c r="AC5" s="10">
        <v>4</v>
      </c>
      <c r="AD5" s="45" t="str">
        <f t="shared" si="4"/>
        <v/>
      </c>
      <c r="AE5" s="34"/>
      <c r="AF5" s="29"/>
      <c r="AG5" s="35" t="str">
        <f t="shared" si="5"/>
        <v/>
      </c>
      <c r="AH5" s="29"/>
      <c r="AI5" s="36">
        <v>0.05</v>
      </c>
      <c r="AJ5" s="35">
        <f t="shared" si="10"/>
        <v>0.65</v>
      </c>
      <c r="AK5" s="36">
        <v>0</v>
      </c>
      <c r="AL5" s="35">
        <f t="shared" si="0"/>
        <v>0</v>
      </c>
      <c r="AM5" s="29"/>
      <c r="AN5" s="36"/>
      <c r="AO5" s="35">
        <f t="shared" si="6"/>
        <v>0</v>
      </c>
      <c r="AP5" s="29"/>
      <c r="AQ5" s="36"/>
      <c r="AR5" s="35">
        <f t="shared" si="7"/>
        <v>0</v>
      </c>
      <c r="AS5" s="35">
        <f t="shared" si="8"/>
        <v>0</v>
      </c>
      <c r="AT5" s="35">
        <f t="shared" si="1"/>
        <v>13.05</v>
      </c>
      <c r="AU5" s="37">
        <f t="shared" si="9"/>
        <v>0.14979999999999999</v>
      </c>
      <c r="AV5" s="9">
        <v>15.35</v>
      </c>
      <c r="AW5" s="10">
        <v>32</v>
      </c>
      <c r="AX5" s="35">
        <f t="shared" si="2"/>
        <v>417.6</v>
      </c>
      <c r="AY5" s="35">
        <f t="shared" si="3"/>
        <v>491.2</v>
      </c>
      <c r="BA5" s="40"/>
      <c r="BB5" s="5"/>
    </row>
    <row r="6" spans="1:54" ht="111" customHeight="1">
      <c r="A6" s="28">
        <v>5</v>
      </c>
      <c r="B6" s="29"/>
      <c r="C6" s="29"/>
      <c r="D6" s="29"/>
      <c r="E6" s="29"/>
      <c r="F6" s="29" t="s">
        <v>4</v>
      </c>
      <c r="G6" s="29" t="s">
        <v>58</v>
      </c>
      <c r="H6" s="29" t="s">
        <v>103</v>
      </c>
      <c r="I6" s="29" t="s">
        <v>55</v>
      </c>
      <c r="J6" s="48" t="s">
        <v>60</v>
      </c>
      <c r="K6" s="29" t="s">
        <v>56</v>
      </c>
      <c r="L6" s="49" t="s">
        <v>70</v>
      </c>
      <c r="M6" s="29" t="s">
        <v>65</v>
      </c>
      <c r="N6" s="29"/>
      <c r="O6" s="29"/>
      <c r="P6" s="50" t="s">
        <v>88</v>
      </c>
      <c r="Q6" s="29"/>
      <c r="R6" s="29" t="s">
        <v>45</v>
      </c>
      <c r="S6" s="30">
        <v>104.92</v>
      </c>
      <c r="T6" s="42">
        <v>7.7</v>
      </c>
      <c r="U6" s="32">
        <v>13.63</v>
      </c>
      <c r="V6" s="33">
        <v>13.63</v>
      </c>
      <c r="W6" s="9"/>
      <c r="X6" s="29" t="s">
        <v>3</v>
      </c>
      <c r="Y6" s="42"/>
      <c r="Z6" s="42"/>
      <c r="AA6" s="42"/>
      <c r="AB6" s="31">
        <v>2</v>
      </c>
      <c r="AC6" s="10">
        <v>4</v>
      </c>
      <c r="AD6" s="45" t="str">
        <f t="shared" si="4"/>
        <v/>
      </c>
      <c r="AE6" s="34"/>
      <c r="AF6" s="29"/>
      <c r="AG6" s="35" t="str">
        <f t="shared" si="5"/>
        <v/>
      </c>
      <c r="AH6" s="29"/>
      <c r="AI6" s="36">
        <v>0.05</v>
      </c>
      <c r="AJ6" s="35">
        <f t="shared" si="10"/>
        <v>0.68</v>
      </c>
      <c r="AK6" s="36">
        <v>0</v>
      </c>
      <c r="AL6" s="35">
        <f t="shared" si="0"/>
        <v>0</v>
      </c>
      <c r="AM6" s="29"/>
      <c r="AN6" s="36"/>
      <c r="AO6" s="35">
        <f t="shared" si="6"/>
        <v>0</v>
      </c>
      <c r="AP6" s="29"/>
      <c r="AQ6" s="36"/>
      <c r="AR6" s="35">
        <f t="shared" si="7"/>
        <v>0</v>
      </c>
      <c r="AS6" s="35">
        <f t="shared" si="8"/>
        <v>0</v>
      </c>
      <c r="AT6" s="35">
        <f t="shared" si="1"/>
        <v>13.63</v>
      </c>
      <c r="AU6" s="37">
        <f t="shared" si="9"/>
        <v>0.1497</v>
      </c>
      <c r="AV6" s="9">
        <v>16.03</v>
      </c>
      <c r="AW6" s="10">
        <v>32</v>
      </c>
      <c r="AX6" s="35">
        <f t="shared" si="2"/>
        <v>436.16</v>
      </c>
      <c r="AY6" s="35">
        <f t="shared" si="3"/>
        <v>512.96</v>
      </c>
      <c r="BA6" s="40"/>
      <c r="BB6" s="5"/>
    </row>
    <row r="7" spans="1:54" ht="111" customHeight="1">
      <c r="A7" s="28">
        <v>6</v>
      </c>
      <c r="B7" s="29"/>
      <c r="C7" s="29"/>
      <c r="D7" s="29"/>
      <c r="E7" s="29"/>
      <c r="F7" s="29" t="s">
        <v>4</v>
      </c>
      <c r="G7" s="29" t="s">
        <v>58</v>
      </c>
      <c r="H7" s="29" t="s">
        <v>103</v>
      </c>
      <c r="I7" s="29" t="s">
        <v>55</v>
      </c>
      <c r="J7" s="48" t="s">
        <v>60</v>
      </c>
      <c r="K7" s="29" t="s">
        <v>56</v>
      </c>
      <c r="L7" s="49" t="s">
        <v>71</v>
      </c>
      <c r="M7" s="29" t="s">
        <v>65</v>
      </c>
      <c r="N7" s="29"/>
      <c r="O7" s="29"/>
      <c r="P7" s="50" t="s">
        <v>89</v>
      </c>
      <c r="Q7" s="29"/>
      <c r="R7" s="29" t="s">
        <v>45</v>
      </c>
      <c r="S7" s="30">
        <v>107.99</v>
      </c>
      <c r="T7" s="42">
        <v>7.7</v>
      </c>
      <c r="U7" s="32">
        <v>14.02</v>
      </c>
      <c r="V7" s="33">
        <v>14.02</v>
      </c>
      <c r="W7" s="9"/>
      <c r="X7" s="29" t="s">
        <v>3</v>
      </c>
      <c r="Y7" s="42"/>
      <c r="Z7" s="42"/>
      <c r="AA7" s="42"/>
      <c r="AB7" s="31">
        <v>2</v>
      </c>
      <c r="AC7" s="10">
        <v>4</v>
      </c>
      <c r="AD7" s="45" t="str">
        <f t="shared" si="4"/>
        <v/>
      </c>
      <c r="AE7" s="34"/>
      <c r="AF7" s="29"/>
      <c r="AG7" s="35" t="str">
        <f t="shared" si="5"/>
        <v/>
      </c>
      <c r="AH7" s="29"/>
      <c r="AI7" s="36">
        <v>0.05</v>
      </c>
      <c r="AJ7" s="35">
        <f t="shared" si="10"/>
        <v>0.7</v>
      </c>
      <c r="AK7" s="36">
        <v>0</v>
      </c>
      <c r="AL7" s="35">
        <f t="shared" si="0"/>
        <v>0</v>
      </c>
      <c r="AM7" s="29"/>
      <c r="AN7" s="36"/>
      <c r="AO7" s="35">
        <f t="shared" si="6"/>
        <v>0</v>
      </c>
      <c r="AP7" s="29"/>
      <c r="AQ7" s="36"/>
      <c r="AR7" s="35">
        <f t="shared" si="7"/>
        <v>0</v>
      </c>
      <c r="AS7" s="35">
        <f t="shared" si="8"/>
        <v>0</v>
      </c>
      <c r="AT7" s="35">
        <f t="shared" si="1"/>
        <v>14.02</v>
      </c>
      <c r="AU7" s="37">
        <f t="shared" si="9"/>
        <v>0.15029999999999999</v>
      </c>
      <c r="AV7" s="9">
        <v>16.5</v>
      </c>
      <c r="AW7" s="10">
        <v>20</v>
      </c>
      <c r="AX7" s="35">
        <f t="shared" si="2"/>
        <v>280.39999999999998</v>
      </c>
      <c r="AY7" s="35">
        <f t="shared" si="3"/>
        <v>330</v>
      </c>
      <c r="BA7" s="40"/>
      <c r="BB7" s="5"/>
    </row>
    <row r="8" spans="1:54" ht="111" customHeight="1">
      <c r="A8" s="28">
        <v>7</v>
      </c>
      <c r="B8" s="29"/>
      <c r="C8" s="29"/>
      <c r="D8" s="29"/>
      <c r="E8" s="29"/>
      <c r="F8" s="29" t="s">
        <v>4</v>
      </c>
      <c r="G8" s="29" t="s">
        <v>58</v>
      </c>
      <c r="H8" s="29" t="s">
        <v>104</v>
      </c>
      <c r="I8" s="29" t="s">
        <v>55</v>
      </c>
      <c r="J8" s="29" t="s">
        <v>61</v>
      </c>
      <c r="K8" s="29" t="s">
        <v>56</v>
      </c>
      <c r="L8" s="49" t="s">
        <v>81</v>
      </c>
      <c r="M8" s="29" t="s">
        <v>65</v>
      </c>
      <c r="N8" s="29"/>
      <c r="O8" s="29"/>
      <c r="P8" s="50" t="s">
        <v>90</v>
      </c>
      <c r="Q8" s="29"/>
      <c r="R8" s="29" t="s">
        <v>45</v>
      </c>
      <c r="S8" s="30">
        <v>136.01</v>
      </c>
      <c r="T8" s="42">
        <v>7.7</v>
      </c>
      <c r="U8" s="32">
        <v>17.66</v>
      </c>
      <c r="V8" s="33">
        <v>17.66</v>
      </c>
      <c r="W8" s="9"/>
      <c r="X8" s="29" t="s">
        <v>3</v>
      </c>
      <c r="Y8" s="42"/>
      <c r="Z8" s="42"/>
      <c r="AA8" s="42"/>
      <c r="AB8" s="31">
        <v>2</v>
      </c>
      <c r="AC8" s="10">
        <v>2</v>
      </c>
      <c r="AD8" s="45" t="str">
        <f t="shared" si="4"/>
        <v/>
      </c>
      <c r="AE8" s="34"/>
      <c r="AF8" s="29"/>
      <c r="AG8" s="35" t="str">
        <f t="shared" si="5"/>
        <v/>
      </c>
      <c r="AH8" s="29"/>
      <c r="AI8" s="36">
        <v>0.05</v>
      </c>
      <c r="AJ8" s="35">
        <f t="shared" si="10"/>
        <v>0.88</v>
      </c>
      <c r="AK8" s="36">
        <v>0</v>
      </c>
      <c r="AL8" s="35">
        <f t="shared" si="0"/>
        <v>0</v>
      </c>
      <c r="AM8" s="29"/>
      <c r="AN8" s="36"/>
      <c r="AO8" s="35">
        <f t="shared" si="6"/>
        <v>0</v>
      </c>
      <c r="AP8" s="29"/>
      <c r="AQ8" s="36"/>
      <c r="AR8" s="35">
        <f t="shared" si="7"/>
        <v>0</v>
      </c>
      <c r="AS8" s="35">
        <f t="shared" si="8"/>
        <v>0</v>
      </c>
      <c r="AT8" s="35">
        <f t="shared" si="1"/>
        <v>17.66</v>
      </c>
      <c r="AU8" s="37">
        <f t="shared" si="9"/>
        <v>0.15010000000000001</v>
      </c>
      <c r="AV8" s="9">
        <v>20.78</v>
      </c>
      <c r="AW8" s="10">
        <v>10</v>
      </c>
      <c r="AX8" s="35">
        <f t="shared" si="2"/>
        <v>176.6</v>
      </c>
      <c r="AY8" s="35">
        <f t="shared" si="3"/>
        <v>207.8</v>
      </c>
      <c r="BA8" s="40"/>
      <c r="BB8" s="5"/>
    </row>
    <row r="9" spans="1:54" ht="111" customHeight="1">
      <c r="A9" s="28">
        <v>8</v>
      </c>
      <c r="B9" s="29"/>
      <c r="C9" s="29"/>
      <c r="D9" s="29"/>
      <c r="E9" s="29"/>
      <c r="F9" s="29" t="s">
        <v>4</v>
      </c>
      <c r="G9" s="29" t="s">
        <v>58</v>
      </c>
      <c r="H9" s="29" t="s">
        <v>104</v>
      </c>
      <c r="I9" s="29" t="s">
        <v>55</v>
      </c>
      <c r="J9" s="29" t="s">
        <v>61</v>
      </c>
      <c r="K9" s="29" t="s">
        <v>56</v>
      </c>
      <c r="L9" s="49" t="s">
        <v>82</v>
      </c>
      <c r="M9" s="29" t="s">
        <v>65</v>
      </c>
      <c r="N9" s="29"/>
      <c r="O9" s="29"/>
      <c r="P9" s="50" t="s">
        <v>91</v>
      </c>
      <c r="Q9" s="29"/>
      <c r="R9" s="29" t="s">
        <v>45</v>
      </c>
      <c r="S9" s="30">
        <v>142.68</v>
      </c>
      <c r="T9" s="42">
        <v>7.7</v>
      </c>
      <c r="U9" s="32">
        <v>18.53</v>
      </c>
      <c r="V9" s="33">
        <v>18.53</v>
      </c>
      <c r="W9" s="9"/>
      <c r="X9" s="29" t="s">
        <v>3</v>
      </c>
      <c r="Y9" s="42"/>
      <c r="Z9" s="42"/>
      <c r="AA9" s="42"/>
      <c r="AB9" s="31">
        <v>2</v>
      </c>
      <c r="AC9" s="10">
        <v>2</v>
      </c>
      <c r="AD9" s="45" t="str">
        <f t="shared" si="4"/>
        <v/>
      </c>
      <c r="AE9" s="34"/>
      <c r="AF9" s="29"/>
      <c r="AG9" s="35" t="str">
        <f t="shared" si="5"/>
        <v/>
      </c>
      <c r="AH9" s="29"/>
      <c r="AI9" s="36">
        <v>0.05</v>
      </c>
      <c r="AJ9" s="35">
        <f t="shared" si="10"/>
        <v>0.93</v>
      </c>
      <c r="AK9" s="36">
        <v>0</v>
      </c>
      <c r="AL9" s="35">
        <f t="shared" si="0"/>
        <v>0</v>
      </c>
      <c r="AM9" s="29"/>
      <c r="AN9" s="36"/>
      <c r="AO9" s="35">
        <f t="shared" si="6"/>
        <v>0</v>
      </c>
      <c r="AP9" s="29"/>
      <c r="AQ9" s="36"/>
      <c r="AR9" s="35">
        <f t="shared" si="7"/>
        <v>0</v>
      </c>
      <c r="AS9" s="35">
        <f t="shared" si="8"/>
        <v>0</v>
      </c>
      <c r="AT9" s="35">
        <f t="shared" si="1"/>
        <v>18.53</v>
      </c>
      <c r="AU9" s="37">
        <f t="shared" si="9"/>
        <v>0.15</v>
      </c>
      <c r="AV9" s="9">
        <v>21.8</v>
      </c>
      <c r="AW9" s="10">
        <v>16</v>
      </c>
      <c r="AX9" s="35">
        <f t="shared" si="2"/>
        <v>296.48</v>
      </c>
      <c r="AY9" s="35">
        <f t="shared" si="3"/>
        <v>348.8</v>
      </c>
      <c r="BA9" s="40"/>
      <c r="BB9" s="5"/>
    </row>
    <row r="10" spans="1:54" ht="111" customHeight="1">
      <c r="A10" s="28">
        <v>9</v>
      </c>
      <c r="B10" s="29"/>
      <c r="C10" s="29"/>
      <c r="D10" s="29"/>
      <c r="E10" s="29"/>
      <c r="F10" s="29" t="s">
        <v>4</v>
      </c>
      <c r="G10" s="29" t="s">
        <v>58</v>
      </c>
      <c r="H10" s="29" t="s">
        <v>104</v>
      </c>
      <c r="I10" s="29" t="s">
        <v>55</v>
      </c>
      <c r="J10" s="29" t="s">
        <v>61</v>
      </c>
      <c r="K10" s="29" t="s">
        <v>56</v>
      </c>
      <c r="L10" s="49" t="s">
        <v>83</v>
      </c>
      <c r="M10" s="29" t="s">
        <v>65</v>
      </c>
      <c r="N10" s="29"/>
      <c r="O10" s="29"/>
      <c r="P10" s="50" t="s">
        <v>92</v>
      </c>
      <c r="Q10" s="29"/>
      <c r="R10" s="29" t="s">
        <v>45</v>
      </c>
      <c r="S10" s="30">
        <v>148.51</v>
      </c>
      <c r="T10" s="42">
        <v>7.7</v>
      </c>
      <c r="U10" s="32">
        <v>19.29</v>
      </c>
      <c r="V10" s="33">
        <v>19.29</v>
      </c>
      <c r="W10" s="9"/>
      <c r="X10" s="29" t="s">
        <v>3</v>
      </c>
      <c r="Y10" s="42"/>
      <c r="Z10" s="42"/>
      <c r="AA10" s="42"/>
      <c r="AB10" s="31">
        <v>2</v>
      </c>
      <c r="AC10" s="10">
        <v>2</v>
      </c>
      <c r="AD10" s="45"/>
      <c r="AE10" s="34"/>
      <c r="AF10" s="29"/>
      <c r="AG10" s="35"/>
      <c r="AH10" s="29"/>
      <c r="AI10" s="36">
        <v>0.05</v>
      </c>
      <c r="AJ10" s="35">
        <f t="shared" ref="AJ10:AJ19" si="11">IF(ISERROR(V10*AI10),"",V10*AI10)</f>
        <v>0.96</v>
      </c>
      <c r="AK10" s="36">
        <v>0</v>
      </c>
      <c r="AL10" s="35">
        <f t="shared" ref="AL10:AL19" si="12">IF(ISERROR(AV10*AK10),"",AV10*AK10)</f>
        <v>0</v>
      </c>
      <c r="AM10" s="29"/>
      <c r="AN10" s="36"/>
      <c r="AO10" s="35">
        <f t="shared" ref="AO10:AO19" si="13">IF(ISERROR(AV10*AN10),"",AV10*AN10)</f>
        <v>0</v>
      </c>
      <c r="AP10" s="29"/>
      <c r="AQ10" s="36"/>
      <c r="AR10" s="35">
        <f t="shared" ref="AR10:AR19" si="14">IF(ISERROR(AV10*AQ10),"",AV10*AQ10)</f>
        <v>0</v>
      </c>
      <c r="AS10" s="35">
        <f t="shared" ref="AS10:AS19" si="15">IF(ISERROR(AL10+AO10+AR10),"",AL10+AO10+AR10)</f>
        <v>0</v>
      </c>
      <c r="AT10" s="35">
        <f t="shared" ref="AT10:AT19" si="16">IF(ISERROR(V10+AS10),"",V10+AS10)</f>
        <v>19.29</v>
      </c>
      <c r="AU10" s="37">
        <f t="shared" ref="AU10:AU19" si="17">IF(ISERROR((AV10-AT10)/AV10),"",(AV10-AT10)/AV10)</f>
        <v>0.14979999999999999</v>
      </c>
      <c r="AV10" s="9">
        <v>22.69</v>
      </c>
      <c r="AW10" s="10">
        <v>10</v>
      </c>
      <c r="AX10" s="35"/>
      <c r="AY10" s="35"/>
      <c r="BA10" s="40"/>
      <c r="BB10" s="5"/>
    </row>
    <row r="11" spans="1:54" ht="111" customHeight="1">
      <c r="A11" s="28">
        <v>10</v>
      </c>
      <c r="B11" s="29"/>
      <c r="C11" s="29"/>
      <c r="D11" s="29"/>
      <c r="E11" s="29"/>
      <c r="F11" s="29" t="s">
        <v>48</v>
      </c>
      <c r="G11" s="29" t="s">
        <v>58</v>
      </c>
      <c r="H11" s="29" t="s">
        <v>105</v>
      </c>
      <c r="I11" s="29" t="s">
        <v>57</v>
      </c>
      <c r="J11" s="48" t="s">
        <v>62</v>
      </c>
      <c r="K11" s="29" t="s">
        <v>56</v>
      </c>
      <c r="L11" s="49" t="s">
        <v>72</v>
      </c>
      <c r="M11" s="29" t="s">
        <v>65</v>
      </c>
      <c r="N11" s="29"/>
      <c r="O11" s="29"/>
      <c r="P11" s="50" t="s">
        <v>93</v>
      </c>
      <c r="Q11" s="29"/>
      <c r="R11" s="29" t="s">
        <v>45</v>
      </c>
      <c r="S11" s="30">
        <v>68.260000000000005</v>
      </c>
      <c r="T11" s="42">
        <v>7.7</v>
      </c>
      <c r="U11" s="32">
        <v>8.86</v>
      </c>
      <c r="V11" s="33">
        <v>8.86</v>
      </c>
      <c r="W11" s="9"/>
      <c r="X11" s="29" t="s">
        <v>3</v>
      </c>
      <c r="Y11" s="42"/>
      <c r="Z11" s="42"/>
      <c r="AA11" s="42"/>
      <c r="AB11" s="31">
        <v>2</v>
      </c>
      <c r="AC11" s="10">
        <v>1</v>
      </c>
      <c r="AD11" s="45"/>
      <c r="AE11" s="34"/>
      <c r="AF11" s="29"/>
      <c r="AG11" s="35"/>
      <c r="AH11" s="29"/>
      <c r="AI11" s="36">
        <v>0.05</v>
      </c>
      <c r="AJ11" s="35">
        <f t="shared" si="11"/>
        <v>0.44</v>
      </c>
      <c r="AK11" s="36">
        <v>0</v>
      </c>
      <c r="AL11" s="35">
        <f t="shared" si="12"/>
        <v>0</v>
      </c>
      <c r="AM11" s="29"/>
      <c r="AN11" s="36"/>
      <c r="AO11" s="35">
        <f t="shared" si="13"/>
        <v>0</v>
      </c>
      <c r="AP11" s="29"/>
      <c r="AQ11" s="36"/>
      <c r="AR11" s="35">
        <f t="shared" si="14"/>
        <v>0</v>
      </c>
      <c r="AS11" s="35">
        <f t="shared" si="15"/>
        <v>0</v>
      </c>
      <c r="AT11" s="35">
        <f t="shared" si="16"/>
        <v>8.86</v>
      </c>
      <c r="AU11" s="37">
        <f t="shared" si="17"/>
        <v>0.15049999999999999</v>
      </c>
      <c r="AV11" s="9">
        <v>10.43</v>
      </c>
      <c r="AW11" s="10">
        <v>40</v>
      </c>
      <c r="AX11" s="35"/>
      <c r="AY11" s="35"/>
      <c r="BA11" s="40"/>
      <c r="BB11" s="5"/>
    </row>
    <row r="12" spans="1:54" ht="111" customHeight="1">
      <c r="A12" s="28">
        <v>11</v>
      </c>
      <c r="B12" s="29"/>
      <c r="C12" s="29"/>
      <c r="D12" s="29"/>
      <c r="E12" s="29"/>
      <c r="F12" s="29" t="s">
        <v>48</v>
      </c>
      <c r="G12" s="29" t="s">
        <v>58</v>
      </c>
      <c r="H12" s="29" t="s">
        <v>105</v>
      </c>
      <c r="I12" s="29" t="s">
        <v>57</v>
      </c>
      <c r="J12" s="48" t="s">
        <v>62</v>
      </c>
      <c r="K12" s="29" t="s">
        <v>56</v>
      </c>
      <c r="L12" s="49" t="s">
        <v>73</v>
      </c>
      <c r="M12" s="29" t="s">
        <v>65</v>
      </c>
      <c r="N12" s="29"/>
      <c r="O12" s="29"/>
      <c r="P12" s="50" t="s">
        <v>94</v>
      </c>
      <c r="Q12" s="29"/>
      <c r="R12" s="29" t="s">
        <v>45</v>
      </c>
      <c r="S12" s="30">
        <v>71.47</v>
      </c>
      <c r="T12" s="42">
        <v>7.7</v>
      </c>
      <c r="U12" s="32">
        <v>9.2799999999999994</v>
      </c>
      <c r="V12" s="33">
        <v>9.2799999999999994</v>
      </c>
      <c r="W12" s="9"/>
      <c r="X12" s="29" t="s">
        <v>3</v>
      </c>
      <c r="Y12" s="42"/>
      <c r="Z12" s="42"/>
      <c r="AA12" s="42"/>
      <c r="AB12" s="31">
        <v>2</v>
      </c>
      <c r="AC12" s="10">
        <v>1</v>
      </c>
      <c r="AD12" s="45"/>
      <c r="AE12" s="34"/>
      <c r="AF12" s="29"/>
      <c r="AG12" s="35"/>
      <c r="AH12" s="29"/>
      <c r="AI12" s="36">
        <v>0.05</v>
      </c>
      <c r="AJ12" s="35">
        <f t="shared" si="11"/>
        <v>0.46</v>
      </c>
      <c r="AK12" s="36">
        <v>0</v>
      </c>
      <c r="AL12" s="35">
        <f t="shared" si="12"/>
        <v>0</v>
      </c>
      <c r="AM12" s="29"/>
      <c r="AN12" s="36"/>
      <c r="AO12" s="35">
        <f t="shared" si="13"/>
        <v>0</v>
      </c>
      <c r="AP12" s="29"/>
      <c r="AQ12" s="36"/>
      <c r="AR12" s="35">
        <f t="shared" si="14"/>
        <v>0</v>
      </c>
      <c r="AS12" s="35">
        <f t="shared" si="15"/>
        <v>0</v>
      </c>
      <c r="AT12" s="35">
        <f t="shared" si="16"/>
        <v>9.2799999999999994</v>
      </c>
      <c r="AU12" s="37">
        <f t="shared" si="17"/>
        <v>0.1502</v>
      </c>
      <c r="AV12" s="9">
        <v>10.92</v>
      </c>
      <c r="AW12" s="10">
        <v>105</v>
      </c>
      <c r="AX12" s="35"/>
      <c r="AY12" s="35"/>
      <c r="BA12" s="40"/>
      <c r="BB12" s="5"/>
    </row>
    <row r="13" spans="1:54" ht="111" customHeight="1">
      <c r="A13" s="28">
        <v>12</v>
      </c>
      <c r="B13" s="29"/>
      <c r="C13" s="29"/>
      <c r="D13" s="29"/>
      <c r="E13" s="29"/>
      <c r="F13" s="29" t="s">
        <v>48</v>
      </c>
      <c r="G13" s="29" t="s">
        <v>58</v>
      </c>
      <c r="H13" s="29" t="s">
        <v>105</v>
      </c>
      <c r="I13" s="29" t="s">
        <v>57</v>
      </c>
      <c r="J13" s="48" t="s">
        <v>62</v>
      </c>
      <c r="K13" s="29" t="s">
        <v>56</v>
      </c>
      <c r="L13" s="49" t="s">
        <v>74</v>
      </c>
      <c r="M13" s="29" t="s">
        <v>65</v>
      </c>
      <c r="N13" s="29"/>
      <c r="O13" s="29"/>
      <c r="P13" s="50" t="s">
        <v>95</v>
      </c>
      <c r="Q13" s="29"/>
      <c r="R13" s="29" t="s">
        <v>45</v>
      </c>
      <c r="S13" s="30">
        <v>80.180000000000007</v>
      </c>
      <c r="T13" s="42">
        <v>7.7</v>
      </c>
      <c r="U13" s="32">
        <v>10.41</v>
      </c>
      <c r="V13" s="33">
        <v>10.41</v>
      </c>
      <c r="W13" s="9"/>
      <c r="X13" s="29" t="s">
        <v>3</v>
      </c>
      <c r="Y13" s="42"/>
      <c r="Z13" s="42"/>
      <c r="AA13" s="42"/>
      <c r="AB13" s="31">
        <v>2</v>
      </c>
      <c r="AC13" s="10">
        <v>1</v>
      </c>
      <c r="AD13" s="45"/>
      <c r="AE13" s="34"/>
      <c r="AF13" s="29"/>
      <c r="AG13" s="35"/>
      <c r="AH13" s="29"/>
      <c r="AI13" s="36">
        <v>0.05</v>
      </c>
      <c r="AJ13" s="35">
        <f t="shared" si="11"/>
        <v>0.52</v>
      </c>
      <c r="AK13" s="36">
        <v>0</v>
      </c>
      <c r="AL13" s="35">
        <f t="shared" si="12"/>
        <v>0</v>
      </c>
      <c r="AM13" s="29"/>
      <c r="AN13" s="36"/>
      <c r="AO13" s="35">
        <f t="shared" si="13"/>
        <v>0</v>
      </c>
      <c r="AP13" s="29"/>
      <c r="AQ13" s="36"/>
      <c r="AR13" s="35">
        <f t="shared" si="14"/>
        <v>0</v>
      </c>
      <c r="AS13" s="35">
        <f t="shared" si="15"/>
        <v>0</v>
      </c>
      <c r="AT13" s="35">
        <f t="shared" si="16"/>
        <v>10.41</v>
      </c>
      <c r="AU13" s="37">
        <f t="shared" si="17"/>
        <v>0.1502</v>
      </c>
      <c r="AV13" s="9">
        <v>12.25</v>
      </c>
      <c r="AW13" s="10">
        <v>70</v>
      </c>
      <c r="AX13" s="35"/>
      <c r="AY13" s="35"/>
      <c r="BA13" s="40"/>
      <c r="BB13" s="5"/>
    </row>
    <row r="14" spans="1:54" ht="111" customHeight="1">
      <c r="A14" s="28">
        <v>13</v>
      </c>
      <c r="B14" s="29"/>
      <c r="C14" s="29"/>
      <c r="D14" s="29"/>
      <c r="E14" s="29"/>
      <c r="F14" s="29" t="s">
        <v>48</v>
      </c>
      <c r="G14" s="29" t="s">
        <v>58</v>
      </c>
      <c r="H14" s="29" t="s">
        <v>106</v>
      </c>
      <c r="I14" s="29" t="s">
        <v>57</v>
      </c>
      <c r="J14" s="48" t="s">
        <v>63</v>
      </c>
      <c r="K14" s="29" t="s">
        <v>56</v>
      </c>
      <c r="L14" s="49" t="s">
        <v>75</v>
      </c>
      <c r="M14" s="29" t="s">
        <v>65</v>
      </c>
      <c r="N14" s="29"/>
      <c r="O14" s="29"/>
      <c r="P14" s="50" t="s">
        <v>96</v>
      </c>
      <c r="Q14" s="29"/>
      <c r="R14" s="29" t="s">
        <v>45</v>
      </c>
      <c r="S14" s="30">
        <v>123.24</v>
      </c>
      <c r="T14" s="42">
        <v>7.7</v>
      </c>
      <c r="U14" s="32">
        <v>16.010000000000002</v>
      </c>
      <c r="V14" s="33">
        <v>16.010000000000002</v>
      </c>
      <c r="W14" s="9"/>
      <c r="X14" s="29" t="s">
        <v>3</v>
      </c>
      <c r="Y14" s="42"/>
      <c r="Z14" s="42"/>
      <c r="AA14" s="42"/>
      <c r="AB14" s="31">
        <v>2</v>
      </c>
      <c r="AC14" s="10">
        <v>1</v>
      </c>
      <c r="AD14" s="45"/>
      <c r="AE14" s="34"/>
      <c r="AF14" s="29"/>
      <c r="AG14" s="35"/>
      <c r="AH14" s="29"/>
      <c r="AI14" s="36">
        <v>0.05</v>
      </c>
      <c r="AJ14" s="35">
        <f t="shared" si="11"/>
        <v>0.8</v>
      </c>
      <c r="AK14" s="36">
        <v>0</v>
      </c>
      <c r="AL14" s="35">
        <f t="shared" si="12"/>
        <v>0</v>
      </c>
      <c r="AM14" s="29"/>
      <c r="AN14" s="36"/>
      <c r="AO14" s="35">
        <f t="shared" si="13"/>
        <v>0</v>
      </c>
      <c r="AP14" s="29"/>
      <c r="AQ14" s="36"/>
      <c r="AR14" s="35">
        <f t="shared" si="14"/>
        <v>0</v>
      </c>
      <c r="AS14" s="35">
        <f t="shared" si="15"/>
        <v>0</v>
      </c>
      <c r="AT14" s="35">
        <f t="shared" si="16"/>
        <v>16.010000000000002</v>
      </c>
      <c r="AU14" s="37">
        <f t="shared" si="17"/>
        <v>0.14979999999999999</v>
      </c>
      <c r="AV14" s="9">
        <v>18.829999999999998</v>
      </c>
      <c r="AW14" s="10">
        <v>35</v>
      </c>
      <c r="AX14" s="35"/>
      <c r="AY14" s="35"/>
      <c r="BA14" s="40"/>
      <c r="BB14" s="5"/>
    </row>
    <row r="15" spans="1:54" ht="111" customHeight="1">
      <c r="A15" s="28">
        <v>14</v>
      </c>
      <c r="B15" s="29"/>
      <c r="C15" s="29"/>
      <c r="D15" s="29"/>
      <c r="E15" s="29"/>
      <c r="F15" s="29" t="s">
        <v>48</v>
      </c>
      <c r="G15" s="29" t="s">
        <v>58</v>
      </c>
      <c r="H15" s="29" t="s">
        <v>106</v>
      </c>
      <c r="I15" s="29" t="s">
        <v>57</v>
      </c>
      <c r="J15" s="48" t="s">
        <v>63</v>
      </c>
      <c r="K15" s="29" t="s">
        <v>56</v>
      </c>
      <c r="L15" s="49" t="s">
        <v>76</v>
      </c>
      <c r="M15" s="29" t="s">
        <v>65</v>
      </c>
      <c r="N15" s="29"/>
      <c r="O15" s="29"/>
      <c r="P15" s="50" t="s">
        <v>97</v>
      </c>
      <c r="Q15" s="29"/>
      <c r="R15" s="29" t="s">
        <v>45</v>
      </c>
      <c r="S15" s="30">
        <v>126.45</v>
      </c>
      <c r="T15" s="42">
        <v>7.7</v>
      </c>
      <c r="U15" s="32">
        <v>16.420000000000002</v>
      </c>
      <c r="V15" s="33">
        <v>16.420000000000002</v>
      </c>
      <c r="W15" s="9"/>
      <c r="X15" s="29" t="s">
        <v>3</v>
      </c>
      <c r="Y15" s="42"/>
      <c r="Z15" s="42"/>
      <c r="AA15" s="42"/>
      <c r="AB15" s="31">
        <v>2</v>
      </c>
      <c r="AC15" s="10">
        <v>1</v>
      </c>
      <c r="AD15" s="45" t="str">
        <f t="shared" si="4"/>
        <v/>
      </c>
      <c r="AE15" s="34"/>
      <c r="AF15" s="29"/>
      <c r="AG15" s="35" t="str">
        <f t="shared" si="5"/>
        <v/>
      </c>
      <c r="AH15" s="29"/>
      <c r="AI15" s="36">
        <v>0.05</v>
      </c>
      <c r="AJ15" s="35">
        <f t="shared" si="11"/>
        <v>0.82</v>
      </c>
      <c r="AK15" s="36">
        <v>0</v>
      </c>
      <c r="AL15" s="35">
        <f t="shared" si="12"/>
        <v>0</v>
      </c>
      <c r="AM15" s="29"/>
      <c r="AN15" s="36"/>
      <c r="AO15" s="35">
        <f t="shared" si="13"/>
        <v>0</v>
      </c>
      <c r="AP15" s="29"/>
      <c r="AQ15" s="36"/>
      <c r="AR15" s="35">
        <f t="shared" si="14"/>
        <v>0</v>
      </c>
      <c r="AS15" s="35">
        <f t="shared" si="15"/>
        <v>0</v>
      </c>
      <c r="AT15" s="35">
        <f t="shared" si="16"/>
        <v>16.420000000000002</v>
      </c>
      <c r="AU15" s="37">
        <f t="shared" si="17"/>
        <v>0.15010000000000001</v>
      </c>
      <c r="AV15" s="9">
        <v>19.32</v>
      </c>
      <c r="AW15" s="10">
        <v>105</v>
      </c>
      <c r="AX15" s="35">
        <f t="shared" si="2"/>
        <v>1724.1</v>
      </c>
      <c r="AY15" s="35">
        <f t="shared" si="3"/>
        <v>2028.6</v>
      </c>
      <c r="BA15" s="40"/>
      <c r="BB15" s="5"/>
    </row>
    <row r="16" spans="1:54" ht="111" customHeight="1">
      <c r="A16" s="28">
        <v>15</v>
      </c>
      <c r="B16" s="29"/>
      <c r="C16" s="29"/>
      <c r="D16" s="29"/>
      <c r="E16" s="29"/>
      <c r="F16" s="29" t="s">
        <v>48</v>
      </c>
      <c r="G16" s="29" t="s">
        <v>58</v>
      </c>
      <c r="H16" s="29" t="s">
        <v>106</v>
      </c>
      <c r="I16" s="29" t="s">
        <v>57</v>
      </c>
      <c r="J16" s="48" t="s">
        <v>63</v>
      </c>
      <c r="K16" s="29" t="s">
        <v>56</v>
      </c>
      <c r="L16" s="49" t="s">
        <v>77</v>
      </c>
      <c r="M16" s="29" t="s">
        <v>65</v>
      </c>
      <c r="N16" s="29"/>
      <c r="O16" s="29"/>
      <c r="P16" s="50" t="s">
        <v>98</v>
      </c>
      <c r="Q16" s="29"/>
      <c r="R16" s="29" t="s">
        <v>45</v>
      </c>
      <c r="S16" s="30">
        <v>135.15</v>
      </c>
      <c r="T16" s="42">
        <v>7.7</v>
      </c>
      <c r="U16" s="32">
        <v>17.55</v>
      </c>
      <c r="V16" s="33">
        <v>17.55</v>
      </c>
      <c r="W16" s="9"/>
      <c r="X16" s="29" t="s">
        <v>3</v>
      </c>
      <c r="Y16" s="42"/>
      <c r="Z16" s="42"/>
      <c r="AA16" s="42"/>
      <c r="AB16" s="31">
        <v>2</v>
      </c>
      <c r="AC16" s="10">
        <v>1</v>
      </c>
      <c r="AD16" s="45" t="str">
        <f t="shared" si="4"/>
        <v/>
      </c>
      <c r="AE16" s="34"/>
      <c r="AF16" s="29"/>
      <c r="AG16" s="35" t="str">
        <f t="shared" si="5"/>
        <v/>
      </c>
      <c r="AH16" s="29"/>
      <c r="AI16" s="36">
        <v>0.05</v>
      </c>
      <c r="AJ16" s="35">
        <f t="shared" si="11"/>
        <v>0.88</v>
      </c>
      <c r="AK16" s="36">
        <v>0</v>
      </c>
      <c r="AL16" s="35">
        <f t="shared" si="12"/>
        <v>0</v>
      </c>
      <c r="AM16" s="29"/>
      <c r="AN16" s="36"/>
      <c r="AO16" s="35">
        <f t="shared" si="13"/>
        <v>0</v>
      </c>
      <c r="AP16" s="29"/>
      <c r="AQ16" s="36"/>
      <c r="AR16" s="35">
        <f t="shared" si="14"/>
        <v>0</v>
      </c>
      <c r="AS16" s="35">
        <f t="shared" si="15"/>
        <v>0</v>
      </c>
      <c r="AT16" s="35">
        <f t="shared" si="16"/>
        <v>17.55</v>
      </c>
      <c r="AU16" s="37">
        <f t="shared" si="17"/>
        <v>0.15010000000000001</v>
      </c>
      <c r="AV16" s="9">
        <v>20.65</v>
      </c>
      <c r="AW16" s="10">
        <v>90</v>
      </c>
      <c r="AX16" s="35">
        <f t="shared" si="2"/>
        <v>1579.5</v>
      </c>
      <c r="AY16" s="35">
        <f t="shared" si="3"/>
        <v>1858.5</v>
      </c>
      <c r="BA16" s="40"/>
      <c r="BB16" s="5"/>
    </row>
    <row r="17" spans="1:54" ht="111" customHeight="1">
      <c r="A17" s="28">
        <v>16</v>
      </c>
      <c r="B17" s="29"/>
      <c r="C17" s="29"/>
      <c r="D17" s="29"/>
      <c r="E17" s="29"/>
      <c r="F17" s="29" t="s">
        <v>48</v>
      </c>
      <c r="G17" s="29" t="s">
        <v>58</v>
      </c>
      <c r="H17" s="29" t="s">
        <v>107</v>
      </c>
      <c r="I17" s="29" t="s">
        <v>57</v>
      </c>
      <c r="J17" s="48" t="s">
        <v>64</v>
      </c>
      <c r="K17" s="29" t="s">
        <v>56</v>
      </c>
      <c r="L17" s="49" t="s">
        <v>78</v>
      </c>
      <c r="M17" s="29" t="s">
        <v>65</v>
      </c>
      <c r="N17" s="29"/>
      <c r="O17" s="29"/>
      <c r="P17" s="50" t="s">
        <v>99</v>
      </c>
      <c r="Q17" s="29"/>
      <c r="R17" s="29" t="s">
        <v>45</v>
      </c>
      <c r="S17" s="30">
        <v>158.78</v>
      </c>
      <c r="T17" s="42">
        <v>7.7</v>
      </c>
      <c r="U17" s="32">
        <v>20.62</v>
      </c>
      <c r="V17" s="33">
        <v>20.62</v>
      </c>
      <c r="W17" s="9"/>
      <c r="X17" s="29" t="s">
        <v>3</v>
      </c>
      <c r="Y17" s="42"/>
      <c r="Z17" s="42"/>
      <c r="AA17" s="42"/>
      <c r="AB17" s="31">
        <v>2</v>
      </c>
      <c r="AC17" s="10">
        <v>1</v>
      </c>
      <c r="AD17" s="45" t="str">
        <f t="shared" si="4"/>
        <v/>
      </c>
      <c r="AE17" s="34"/>
      <c r="AF17" s="29"/>
      <c r="AG17" s="35" t="str">
        <f t="shared" si="5"/>
        <v/>
      </c>
      <c r="AH17" s="29"/>
      <c r="AI17" s="36">
        <v>0.05</v>
      </c>
      <c r="AJ17" s="35">
        <f t="shared" si="11"/>
        <v>1.03</v>
      </c>
      <c r="AK17" s="36">
        <v>0</v>
      </c>
      <c r="AL17" s="35">
        <f t="shared" si="12"/>
        <v>0</v>
      </c>
      <c r="AM17" s="29"/>
      <c r="AN17" s="36"/>
      <c r="AO17" s="35">
        <f t="shared" si="13"/>
        <v>0</v>
      </c>
      <c r="AP17" s="29"/>
      <c r="AQ17" s="36"/>
      <c r="AR17" s="35">
        <f t="shared" si="14"/>
        <v>0</v>
      </c>
      <c r="AS17" s="35">
        <f t="shared" si="15"/>
        <v>0</v>
      </c>
      <c r="AT17" s="35">
        <f t="shared" si="16"/>
        <v>20.62</v>
      </c>
      <c r="AU17" s="37">
        <f t="shared" si="17"/>
        <v>0.15</v>
      </c>
      <c r="AV17" s="9">
        <v>24.26</v>
      </c>
      <c r="AW17" s="10">
        <v>25</v>
      </c>
      <c r="AX17" s="35">
        <f t="shared" si="2"/>
        <v>515.5</v>
      </c>
      <c r="AY17" s="35">
        <f t="shared" si="3"/>
        <v>606.5</v>
      </c>
      <c r="BA17" s="40"/>
      <c r="BB17" s="5"/>
    </row>
    <row r="18" spans="1:54" ht="111" customHeight="1">
      <c r="A18" s="28">
        <v>17</v>
      </c>
      <c r="B18" s="29"/>
      <c r="C18" s="29"/>
      <c r="D18" s="29"/>
      <c r="E18" s="29"/>
      <c r="F18" s="29" t="s">
        <v>48</v>
      </c>
      <c r="G18" s="29" t="s">
        <v>58</v>
      </c>
      <c r="H18" s="29" t="s">
        <v>107</v>
      </c>
      <c r="I18" s="29" t="s">
        <v>57</v>
      </c>
      <c r="J18" s="48" t="s">
        <v>64</v>
      </c>
      <c r="K18" s="29" t="s">
        <v>56</v>
      </c>
      <c r="L18" s="49" t="s">
        <v>79</v>
      </c>
      <c r="M18" s="29" t="s">
        <v>65</v>
      </c>
      <c r="N18" s="29"/>
      <c r="O18" s="29"/>
      <c r="P18" s="50" t="s">
        <v>100</v>
      </c>
      <c r="Q18" s="29"/>
      <c r="R18" s="29" t="s">
        <v>45</v>
      </c>
      <c r="S18" s="30">
        <v>164.21</v>
      </c>
      <c r="T18" s="42">
        <v>7.7</v>
      </c>
      <c r="U18" s="32">
        <v>21.33</v>
      </c>
      <c r="V18" s="33">
        <v>21.33</v>
      </c>
      <c r="W18" s="9"/>
      <c r="X18" s="29" t="s">
        <v>3</v>
      </c>
      <c r="Y18" s="42"/>
      <c r="Z18" s="42"/>
      <c r="AA18" s="42"/>
      <c r="AB18" s="31">
        <v>2</v>
      </c>
      <c r="AC18" s="10">
        <v>1</v>
      </c>
      <c r="AD18" s="45" t="str">
        <f t="shared" si="4"/>
        <v/>
      </c>
      <c r="AE18" s="34"/>
      <c r="AF18" s="29"/>
      <c r="AG18" s="35" t="str">
        <f t="shared" si="5"/>
        <v/>
      </c>
      <c r="AH18" s="29"/>
      <c r="AI18" s="36">
        <v>0.05</v>
      </c>
      <c r="AJ18" s="35">
        <f t="shared" si="11"/>
        <v>1.07</v>
      </c>
      <c r="AK18" s="36">
        <v>0</v>
      </c>
      <c r="AL18" s="35">
        <f t="shared" si="12"/>
        <v>0</v>
      </c>
      <c r="AM18" s="29"/>
      <c r="AN18" s="36"/>
      <c r="AO18" s="35">
        <f t="shared" si="13"/>
        <v>0</v>
      </c>
      <c r="AP18" s="29"/>
      <c r="AQ18" s="36"/>
      <c r="AR18" s="35">
        <f t="shared" si="14"/>
        <v>0</v>
      </c>
      <c r="AS18" s="35">
        <f t="shared" si="15"/>
        <v>0</v>
      </c>
      <c r="AT18" s="35">
        <f t="shared" si="16"/>
        <v>21.33</v>
      </c>
      <c r="AU18" s="37">
        <f t="shared" si="17"/>
        <v>0.14990000000000001</v>
      </c>
      <c r="AV18" s="9">
        <v>25.09</v>
      </c>
      <c r="AW18" s="10">
        <v>85</v>
      </c>
      <c r="AX18" s="35">
        <f t="shared" si="2"/>
        <v>1813.05</v>
      </c>
      <c r="AY18" s="35">
        <f t="shared" si="3"/>
        <v>2132.65</v>
      </c>
      <c r="BA18" s="40"/>
      <c r="BB18" s="5"/>
    </row>
    <row r="19" spans="1:54" ht="111" customHeight="1">
      <c r="A19" s="28">
        <v>18</v>
      </c>
      <c r="B19" s="29"/>
      <c r="C19" s="29"/>
      <c r="D19" s="29"/>
      <c r="E19" s="29"/>
      <c r="F19" s="29" t="s">
        <v>48</v>
      </c>
      <c r="G19" s="29" t="s">
        <v>58</v>
      </c>
      <c r="H19" s="29" t="s">
        <v>107</v>
      </c>
      <c r="I19" s="29" t="s">
        <v>57</v>
      </c>
      <c r="J19" s="48" t="s">
        <v>64</v>
      </c>
      <c r="K19" s="29" t="s">
        <v>56</v>
      </c>
      <c r="L19" s="49" t="s">
        <v>80</v>
      </c>
      <c r="M19" s="29" t="s">
        <v>65</v>
      </c>
      <c r="N19" s="29"/>
      <c r="O19" s="29"/>
      <c r="P19" s="50" t="s">
        <v>101</v>
      </c>
      <c r="Q19" s="29"/>
      <c r="R19" s="29" t="s">
        <v>45</v>
      </c>
      <c r="S19" s="30">
        <v>175.67</v>
      </c>
      <c r="T19" s="42">
        <v>7.7</v>
      </c>
      <c r="U19" s="32">
        <v>22.81</v>
      </c>
      <c r="V19" s="33">
        <v>22.81</v>
      </c>
      <c r="W19" s="9"/>
      <c r="X19" s="29" t="s">
        <v>3</v>
      </c>
      <c r="Y19" s="42"/>
      <c r="Z19" s="42"/>
      <c r="AA19" s="42"/>
      <c r="AB19" s="31">
        <v>2</v>
      </c>
      <c r="AC19" s="10">
        <v>1</v>
      </c>
      <c r="AD19" s="45" t="str">
        <f t="shared" si="4"/>
        <v/>
      </c>
      <c r="AE19" s="34"/>
      <c r="AF19" s="29"/>
      <c r="AG19" s="35" t="str">
        <f t="shared" si="5"/>
        <v/>
      </c>
      <c r="AH19" s="29"/>
      <c r="AI19" s="36">
        <v>0.05</v>
      </c>
      <c r="AJ19" s="35">
        <f t="shared" si="11"/>
        <v>1.1399999999999999</v>
      </c>
      <c r="AK19" s="36">
        <v>0</v>
      </c>
      <c r="AL19" s="35">
        <f t="shared" si="12"/>
        <v>0</v>
      </c>
      <c r="AM19" s="29"/>
      <c r="AN19" s="36"/>
      <c r="AO19" s="35">
        <f t="shared" si="13"/>
        <v>0</v>
      </c>
      <c r="AP19" s="29"/>
      <c r="AQ19" s="36"/>
      <c r="AR19" s="35">
        <f t="shared" si="14"/>
        <v>0</v>
      </c>
      <c r="AS19" s="35">
        <f t="shared" si="15"/>
        <v>0</v>
      </c>
      <c r="AT19" s="35">
        <f t="shared" si="16"/>
        <v>22.81</v>
      </c>
      <c r="AU19" s="37">
        <f t="shared" si="17"/>
        <v>0.15010000000000001</v>
      </c>
      <c r="AV19" s="9">
        <v>26.84</v>
      </c>
      <c r="AW19" s="10">
        <v>60</v>
      </c>
      <c r="AX19" s="35">
        <f t="shared" si="2"/>
        <v>1368.6</v>
      </c>
      <c r="AY19" s="35">
        <f t="shared" si="3"/>
        <v>1610.4</v>
      </c>
      <c r="BA19" s="40"/>
      <c r="BB19" s="5"/>
    </row>
  </sheetData>
  <sheetProtection insertRows="0" deleteRows="0" sort="0"/>
  <protectedRanges>
    <protectedRange sqref="M2:O19 A2:J184 M20:AW184 Q2:AW19" name="Range1"/>
    <protectedRange sqref="K2:K189" name="Range1_1"/>
    <protectedRange sqref="L2:L184" name="Range1_2"/>
    <protectedRange sqref="P2:P19" name="Range1_1_1_1_1_1_1_1_1_1"/>
  </protectedRanges>
  <phoneticPr fontId="6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D2:D19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X2:X19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R2:R19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E2:E19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2026-06-12T01:49:37Z</dcterms:modified>
</cp:coreProperties>
</file>