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V4" i="1" l="1"/>
  <c r="BY4" i="1" s="1"/>
  <c r="BQ4" i="1"/>
  <c r="BN4" i="1"/>
  <c r="BK4" i="1"/>
  <c r="BI4" i="1"/>
  <c r="BG4" i="1"/>
  <c r="BE4" i="1"/>
  <c r="BC4" i="1"/>
  <c r="AW4" i="1"/>
  <c r="AT4" i="1"/>
  <c r="AR4" i="1"/>
  <c r="AL4" i="1"/>
  <c r="AG4" i="1"/>
  <c r="BV3" i="1"/>
  <c r="BY3" i="1" s="1"/>
  <c r="BQ3" i="1"/>
  <c r="BN3" i="1"/>
  <c r="BK3" i="1"/>
  <c r="BI3" i="1"/>
  <c r="BG3" i="1"/>
  <c r="BE3" i="1"/>
  <c r="BC3" i="1"/>
  <c r="AW3" i="1"/>
  <c r="AT3" i="1"/>
  <c r="AR3" i="1"/>
  <c r="AL3" i="1"/>
  <c r="AG3" i="1"/>
  <c r="AO3" i="1" s="1"/>
  <c r="BV2" i="1"/>
  <c r="BW2" i="1" s="1"/>
  <c r="BQ2" i="1"/>
  <c r="BN2" i="1"/>
  <c r="BK2" i="1"/>
  <c r="BI2" i="1"/>
  <c r="BG2" i="1"/>
  <c r="BE2" i="1"/>
  <c r="BC2" i="1"/>
  <c r="AW2" i="1"/>
  <c r="AX2" i="1" s="1"/>
  <c r="AY2" i="1" s="1"/>
  <c r="AZ2" i="1" s="1"/>
  <c r="AT2" i="1"/>
  <c r="AR2" i="1"/>
  <c r="AO2" i="1"/>
  <c r="AL2" i="1"/>
  <c r="AP2" i="1" s="1"/>
  <c r="BR3" i="1" l="1"/>
  <c r="BR2" i="1"/>
  <c r="BY2" i="1"/>
  <c r="BW3" i="1"/>
  <c r="AY3" i="1"/>
  <c r="AZ3" i="1" s="1"/>
  <c r="AX4" i="1"/>
  <c r="AY4" i="1" s="1"/>
  <c r="AZ4" i="1" s="1"/>
  <c r="AP3" i="1"/>
  <c r="AX3" i="1"/>
  <c r="BR4" i="1"/>
  <c r="BS2" i="1"/>
  <c r="BT2" i="1" s="1"/>
  <c r="BW4" i="1"/>
  <c r="AO4" i="1"/>
  <c r="AP4" i="1" s="1"/>
  <c r="BS4" i="1" l="1"/>
  <c r="BT4" i="1" s="1"/>
  <c r="BS3" i="1"/>
  <c r="BT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L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O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P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R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W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X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Y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AZ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C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I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K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R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S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W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Y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<sst xmlns="http://schemas.openxmlformats.org/spreadsheetml/2006/main" count="141" uniqueCount="102">
  <si>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</si>
  <si>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</si>
  <si>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</si>
  <si>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</si>
  <si>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</si>
  <si>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</si>
  <si>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</si>
  <si>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</si>
  <si>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</si>
  <si>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</si>
  <si>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</si>
  <si>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</si>
  <si>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</si>
  <si>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</si>
  <si>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</si>
  <si>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</si>
  <si>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</si>
  <si>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</si>
  <si>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</si>
  <si>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</si>
  <si>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</si>
  <si>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</si>
  <si>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</si>
  <si>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</si>
  <si>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</si>
  <si>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</si>
  <si>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</si>
  <si>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</si>
  <si>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</si>
  <si>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</si>
  <si>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</si>
  <si>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</si>
  <si>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</si>
  <si>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</si>
  <si>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Case Pack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</si>
  <si>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</si>
  <si>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</si>
  <si>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</si>
  <si>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</si>
  <si>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</si>
  <si>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</si>
  <si>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</si>
  <si>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</si>
  <si>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</si>
  <si>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</si>
  <si>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</si>
  <si>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</si>
  <si>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</si>
  <si>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</si>
  <si>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</si>
  <si>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</si>
  <si>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</si>
  <si>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</si>
  <si>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</si>
  <si>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</si>
  <si>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</si>
  <si>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</si>
  <si>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</si>
  <si>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</si>
  <si>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</si>
  <si>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</si>
  <si>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</si>
  <si>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</si>
  <si>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</si>
  <si>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</si>
  <si>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</si>
  <si>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</si>
  <si>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</si>
  <si>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</si>
  <si>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</si>
  <si>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</si>
  <si>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</si>
  <si>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</si>
  <si>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</si>
  <si>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</si>
  <si>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</si>
  <si>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</si>
  <si>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</si>
  <si>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</si>
  <si>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</si>
  <si>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ISTA 3A</t>
  </si>
  <si>
    <t>7-10cuft</t>
  </si>
  <si>
    <t>Overstock 10%</t>
  </si>
  <si>
    <t>Goals:</t>
  </si>
  <si>
    <t>Construction</t>
  </si>
  <si>
    <t>Fabric Usage (M)</t>
  </si>
  <si>
    <t>Merchant/Designer Target Retail</t>
  </si>
  <si>
    <t>FUR131-0060</t>
  </si>
  <si>
    <t>Display Rack</t>
  </si>
  <si>
    <t>BOOKCASE/SHELF</t>
  </si>
  <si>
    <t>Natural Wood</t>
  </si>
  <si>
    <t>MDF+Paper</t>
  </si>
  <si>
    <t>All KD</t>
  </si>
  <si>
    <t>东莞莞辉</t>
  </si>
  <si>
    <t>Yantian,China</t>
  </si>
  <si>
    <t>FUR131-0060A</t>
  </si>
  <si>
    <t>Display Rack Top</t>
  </si>
  <si>
    <t>FUR131-0060B</t>
  </si>
  <si>
    <t>Display Rack Base</t>
  </si>
  <si>
    <t>Natural Wood,All KD</t>
    <phoneticPr fontId="3" type="noConversion"/>
  </si>
  <si>
    <t>CARTON</t>
    <phoneticPr fontId="3" type="noConversion"/>
  </si>
  <si>
    <t>56"W x 26.5"D x 72"H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</si>
</sst>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* #,##0.00_);_(* \(#,##0.00\);_(* &quot;-&quot;??_);_(@_)"/>
    <numFmt numFmtId="177" formatCode="0.0"/>
    <numFmt numFmtId="178" formatCode="&quot;$&quot;#,##0.00"/>
    <numFmt numFmtId="180" formatCode="_([$$-409]* #,##0.00_);_([$$-409]* \(#,##0.00\);_([$$-409]* &quot;-&quot;??_);_(@_)"/>
    <numFmt numFmtId="181" formatCode="_(* #,##0_);_(* \(#,##0\);_(* &quot;-&quot;??_);_(@_)"/>
    <numFmt numFmtId="182" formatCode="0.0%"/>
    <numFmt numFmtId="183" formatCode="\$#,##0.00;\-\$#,##0.00"/>
    <numFmt numFmtId="184" formatCode="[$￥-804]#,##0.00"/>
    <numFmt numFmtId="185" formatCode="_ [$¥-804]* #,##0.00_ ;_ [$¥-804]* \-#,##0.00_ ;_ [$¥-804]* &quot;-&quot;??_ ;_ @_ 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80" fontId="1" fillId="0" borderId="0"/>
    <xf numFmtId="0" fontId="1" fillId="0" borderId="0"/>
    <xf numFmtId="0" fontId="1" fillId="0" borderId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2" applyAlignment="1">
      <alignment wrapText="1"/>
    </xf>
    <xf numFmtId="180" fontId="1" fillId="0" borderId="0" xfId="7" applyAlignment="1" applyProtection="1">
      <alignment horizontal="left"/>
      <protection locked="0"/>
    </xf>
    <xf numFmtId="181" fontId="9" fillId="0" borderId="1" xfId="6" applyNumberFormat="1" applyFont="1" applyFill="1" applyBorder="1" applyAlignment="1">
      <alignment horizontal="center" vertical="center" wrapText="1"/>
    </xf>
    <xf numFmtId="0" fontId="2" fillId="0" borderId="0" xfId="2"/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2" fontId="5" fillId="3" borderId="1" xfId="2" applyNumberFormat="1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177" fontId="5" fillId="0" borderId="2" xfId="2" applyNumberFormat="1" applyFont="1" applyBorder="1" applyAlignment="1">
      <alignment horizontal="center" wrapText="1"/>
    </xf>
    <xf numFmtId="178" fontId="5" fillId="4" borderId="2" xfId="2" applyNumberFormat="1" applyFont="1" applyFill="1" applyBorder="1" applyAlignment="1">
      <alignment horizontal="center" wrapText="1"/>
    </xf>
    <xf numFmtId="178" fontId="5" fillId="5" borderId="1" xfId="2" applyNumberFormat="1" applyFont="1" applyFill="1" applyBorder="1" applyAlignment="1">
      <alignment horizontal="center" wrapText="1"/>
    </xf>
    <xf numFmtId="2" fontId="8" fillId="0" borderId="1" xfId="3" applyNumberFormat="1" applyFont="1" applyBorder="1" applyAlignment="1">
      <alignment wrapText="1"/>
    </xf>
    <xf numFmtId="178" fontId="7" fillId="0" borderId="1" xfId="3" applyNumberFormat="1" applyFont="1" applyBorder="1" applyAlignment="1">
      <alignment wrapText="1"/>
    </xf>
    <xf numFmtId="10" fontId="5" fillId="0" borderId="1" xfId="2" applyNumberFormat="1" applyFont="1" applyBorder="1" applyAlignment="1">
      <alignment horizontal="center" wrapText="1"/>
    </xf>
    <xf numFmtId="178" fontId="7" fillId="3" borderId="1" xfId="3" applyNumberFormat="1" applyFont="1" applyFill="1" applyBorder="1" applyAlignment="1">
      <alignment wrapText="1"/>
    </xf>
    <xf numFmtId="178" fontId="8" fillId="0" borderId="1" xfId="3" applyNumberFormat="1" applyFont="1" applyBorder="1" applyAlignment="1">
      <alignment wrapText="1"/>
    </xf>
    <xf numFmtId="10" fontId="7" fillId="6" borderId="1" xfId="3" applyNumberFormat="1" applyFont="1" applyFill="1" applyBorder="1" applyAlignment="1">
      <alignment wrapText="1"/>
    </xf>
    <xf numFmtId="10" fontId="8" fillId="6" borderId="1" xfId="3" applyNumberFormat="1" applyFont="1" applyFill="1" applyBorder="1" applyAlignment="1">
      <alignment wrapText="1"/>
    </xf>
    <xf numFmtId="178" fontId="7" fillId="7" borderId="1" xfId="3" applyNumberFormat="1" applyFont="1" applyFill="1" applyBorder="1" applyAlignment="1">
      <alignment wrapText="1"/>
    </xf>
    <xf numFmtId="10" fontId="7" fillId="7" borderId="1" xfId="3" applyNumberFormat="1" applyFont="1" applyFill="1" applyBorder="1" applyAlignment="1">
      <alignment wrapText="1"/>
    </xf>
    <xf numFmtId="10" fontId="8" fillId="9" borderId="1" xfId="3" applyNumberFormat="1" applyFont="1" applyFill="1" applyBorder="1" applyAlignment="1">
      <alignment wrapText="1"/>
    </xf>
    <xf numFmtId="178" fontId="5" fillId="7" borderId="1" xfId="2" applyNumberFormat="1" applyFont="1" applyFill="1" applyBorder="1" applyAlignment="1">
      <alignment horizontal="center" wrapText="1"/>
    </xf>
    <xf numFmtId="178" fontId="5" fillId="10" borderId="1" xfId="2" applyNumberFormat="1" applyFont="1" applyFill="1" applyBorder="1" applyAlignment="1">
      <alignment wrapText="1"/>
    </xf>
    <xf numFmtId="0" fontId="2" fillId="0" borderId="1" xfId="2" applyBorder="1" applyAlignment="1">
      <alignment horizontal="center"/>
    </xf>
    <xf numFmtId="0" fontId="2" fillId="0" borderId="1" xfId="2" applyBorder="1"/>
    <xf numFmtId="180" fontId="2" fillId="0" borderId="1" xfId="2" applyNumberFormat="1" applyBorder="1"/>
    <xf numFmtId="0" fontId="2" fillId="0" borderId="1" xfId="2" applyBorder="1" applyAlignment="1">
      <alignment wrapText="1"/>
    </xf>
    <xf numFmtId="38" fontId="2" fillId="0" borderId="1" xfId="2" applyNumberFormat="1" applyBorder="1"/>
    <xf numFmtId="2" fontId="2" fillId="8" borderId="1" xfId="2" applyNumberFormat="1" applyFill="1" applyBorder="1"/>
    <xf numFmtId="184" fontId="2" fillId="0" borderId="1" xfId="2" applyNumberFormat="1" applyBorder="1" applyAlignment="1">
      <alignment wrapText="1"/>
    </xf>
    <xf numFmtId="1" fontId="2" fillId="0" borderId="1" xfId="2" applyNumberFormat="1" applyBorder="1"/>
    <xf numFmtId="177" fontId="2" fillId="0" borderId="1" xfId="2" applyNumberFormat="1" applyBorder="1"/>
    <xf numFmtId="185" fontId="2" fillId="0" borderId="1" xfId="2" applyNumberFormat="1" applyBorder="1"/>
    <xf numFmtId="178" fontId="2" fillId="0" borderId="1" xfId="2" applyNumberFormat="1" applyBorder="1"/>
    <xf numFmtId="2" fontId="2" fillId="0" borderId="1" xfId="2" applyNumberFormat="1" applyBorder="1"/>
    <xf numFmtId="3" fontId="2" fillId="0" borderId="1" xfId="2" applyNumberFormat="1" applyBorder="1"/>
    <xf numFmtId="178" fontId="2" fillId="8" borderId="1" xfId="2" applyNumberFormat="1" applyFill="1" applyBorder="1"/>
    <xf numFmtId="182" fontId="2" fillId="0" borderId="1" xfId="2" applyNumberFormat="1" applyBorder="1"/>
    <xf numFmtId="10" fontId="2" fillId="0" borderId="1" xfId="2" applyNumberFormat="1" applyBorder="1"/>
    <xf numFmtId="10" fontId="0" fillId="8" borderId="1" xfId="4" applyNumberFormat="1" applyFont="1" applyFill="1" applyBorder="1" applyAlignment="1"/>
    <xf numFmtId="183" fontId="2" fillId="0" borderId="1" xfId="2" applyNumberFormat="1" applyBorder="1"/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UR%20JLA%20Ecom_260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"/>
  <sheetViews>
    <sheetView tabSelected="1" topLeftCell="J1" zoomScale="85" zoomScaleNormal="85" workbookViewId="0">
      <selection activeCell="N3" sqref="N3:N4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" customFormat="1" ht="54" customHeight="1" x14ac:dyDescent="0.25">
      <c r="A1" s="6" t="s">
        <v>12</v>
      </c>
      <c r="B1" s="6" t="s">
        <v>13</v>
      </c>
      <c r="C1" s="7" t="s">
        <v>14</v>
      </c>
      <c r="D1" s="7" t="s">
        <v>0</v>
      </c>
      <c r="E1" s="7" t="s">
        <v>15</v>
      </c>
      <c r="F1" s="8" t="s">
        <v>16</v>
      </c>
      <c r="G1" s="9" t="s">
        <v>3</v>
      </c>
      <c r="H1" s="9" t="s">
        <v>17</v>
      </c>
      <c r="I1" s="9" t="s">
        <v>2</v>
      </c>
      <c r="J1" s="7" t="s">
        <v>10</v>
      </c>
      <c r="K1" s="10" t="s">
        <v>18</v>
      </c>
      <c r="L1" s="10" t="s">
        <v>1</v>
      </c>
      <c r="M1" s="11" t="s">
        <v>4</v>
      </c>
      <c r="N1" s="12" t="s">
        <v>19</v>
      </c>
      <c r="O1" s="10" t="s">
        <v>6</v>
      </c>
      <c r="P1" s="9" t="s">
        <v>20</v>
      </c>
      <c r="Q1" s="9" t="s">
        <v>21</v>
      </c>
      <c r="R1" s="9" t="s">
        <v>22</v>
      </c>
      <c r="S1" s="12" t="s">
        <v>23</v>
      </c>
      <c r="T1" s="10" t="s">
        <v>5</v>
      </c>
      <c r="U1" s="9" t="s">
        <v>24</v>
      </c>
      <c r="V1" s="9" t="s">
        <v>25</v>
      </c>
      <c r="W1" s="9" t="s">
        <v>84</v>
      </c>
      <c r="X1" s="9" t="s">
        <v>26</v>
      </c>
      <c r="Y1" s="12" t="s">
        <v>11</v>
      </c>
      <c r="Z1" s="10" t="s">
        <v>27</v>
      </c>
      <c r="AA1" s="6" t="s">
        <v>28</v>
      </c>
      <c r="AB1" s="13" t="s">
        <v>7</v>
      </c>
      <c r="AC1" s="7" t="s">
        <v>29</v>
      </c>
      <c r="AD1" s="7" t="s">
        <v>30</v>
      </c>
      <c r="AE1" s="14" t="s">
        <v>31</v>
      </c>
      <c r="AF1" s="15" t="s">
        <v>85</v>
      </c>
      <c r="AG1" s="16" t="s">
        <v>32</v>
      </c>
      <c r="AH1" s="17" t="s">
        <v>33</v>
      </c>
      <c r="AI1" s="14" t="s">
        <v>34</v>
      </c>
      <c r="AJ1" s="18" t="s">
        <v>35</v>
      </c>
      <c r="AK1" s="6" t="s">
        <v>36</v>
      </c>
      <c r="AL1" s="19" t="s">
        <v>37</v>
      </c>
      <c r="AM1" s="6" t="s">
        <v>38</v>
      </c>
      <c r="AN1" s="20" t="s">
        <v>39</v>
      </c>
      <c r="AO1" s="21" t="s">
        <v>40</v>
      </c>
      <c r="AP1" s="19" t="s">
        <v>41</v>
      </c>
      <c r="AQ1" s="20" t="s">
        <v>42</v>
      </c>
      <c r="AR1" s="19" t="s">
        <v>43</v>
      </c>
      <c r="AS1" s="20" t="s">
        <v>44</v>
      </c>
      <c r="AT1" s="19" t="s">
        <v>45</v>
      </c>
      <c r="AU1" s="22" t="s">
        <v>46</v>
      </c>
      <c r="AV1" s="20" t="s">
        <v>47</v>
      </c>
      <c r="AW1" s="19" t="s">
        <v>48</v>
      </c>
      <c r="AX1" s="19" t="s">
        <v>49</v>
      </c>
      <c r="AY1" s="19" t="s">
        <v>50</v>
      </c>
      <c r="AZ1" s="23" t="s">
        <v>51</v>
      </c>
      <c r="BA1" s="24" t="s">
        <v>52</v>
      </c>
      <c r="BB1" s="20" t="s">
        <v>53</v>
      </c>
      <c r="BC1" s="19" t="s">
        <v>54</v>
      </c>
      <c r="BD1" s="20" t="s">
        <v>55</v>
      </c>
      <c r="BE1" s="19" t="s">
        <v>56</v>
      </c>
      <c r="BF1" s="20" t="s">
        <v>57</v>
      </c>
      <c r="BG1" s="19" t="s">
        <v>58</v>
      </c>
      <c r="BH1" s="20" t="s">
        <v>59</v>
      </c>
      <c r="BI1" s="19" t="s">
        <v>60</v>
      </c>
      <c r="BJ1" s="20" t="s">
        <v>61</v>
      </c>
      <c r="BK1" s="19" t="s">
        <v>62</v>
      </c>
      <c r="BL1" s="22" t="s">
        <v>63</v>
      </c>
      <c r="BM1" s="20" t="s">
        <v>64</v>
      </c>
      <c r="BN1" s="19" t="s">
        <v>65</v>
      </c>
      <c r="BO1" s="22" t="s">
        <v>66</v>
      </c>
      <c r="BP1" s="20" t="s">
        <v>67</v>
      </c>
      <c r="BQ1" s="19" t="s">
        <v>68</v>
      </c>
      <c r="BR1" s="19" t="s">
        <v>69</v>
      </c>
      <c r="BS1" s="25" t="s">
        <v>70</v>
      </c>
      <c r="BT1" s="26" t="s">
        <v>71</v>
      </c>
      <c r="BU1" s="27" t="s">
        <v>72</v>
      </c>
      <c r="BV1" s="25" t="s">
        <v>73</v>
      </c>
      <c r="BW1" s="25" t="s">
        <v>74</v>
      </c>
      <c r="BX1" s="28" t="s">
        <v>75</v>
      </c>
      <c r="BY1" s="25" t="s">
        <v>76</v>
      </c>
      <c r="BZ1" s="29" t="s">
        <v>86</v>
      </c>
      <c r="CB1" s="3" t="s">
        <v>77</v>
      </c>
      <c r="CC1" s="3" t="s">
        <v>78</v>
      </c>
      <c r="CD1" s="3"/>
      <c r="CE1" s="3"/>
      <c r="CF1" s="3" t="s">
        <v>79</v>
      </c>
      <c r="CG1" s="3"/>
      <c r="CH1" s="3"/>
      <c r="CI1" s="3"/>
    </row>
    <row r="2" spans="1:87" s="5" customFormat="1" ht="15" x14ac:dyDescent="0.25">
      <c r="A2" s="30">
        <v>1</v>
      </c>
      <c r="B2" s="31"/>
      <c r="C2" s="32"/>
      <c r="D2" s="32" t="s">
        <v>87</v>
      </c>
      <c r="E2" s="31"/>
      <c r="F2" s="31"/>
      <c r="G2" s="31"/>
      <c r="H2" s="33"/>
      <c r="I2" s="31"/>
      <c r="K2" s="34" t="s">
        <v>88</v>
      </c>
      <c r="L2" s="34" t="s">
        <v>88</v>
      </c>
      <c r="M2" s="31" t="s">
        <v>89</v>
      </c>
      <c r="N2" s="31" t="s">
        <v>101</v>
      </c>
      <c r="O2" s="31" t="s">
        <v>90</v>
      </c>
      <c r="P2" s="33"/>
      <c r="Q2" s="33" t="s">
        <v>91</v>
      </c>
      <c r="R2" s="33"/>
      <c r="S2" s="35" t="s">
        <v>91</v>
      </c>
      <c r="T2" s="35" t="s">
        <v>91</v>
      </c>
      <c r="U2" s="33"/>
      <c r="V2" s="31" t="s">
        <v>90</v>
      </c>
      <c r="W2" s="36" t="s">
        <v>92</v>
      </c>
      <c r="X2" s="33"/>
      <c r="Y2" s="31" t="s">
        <v>99</v>
      </c>
      <c r="Z2" s="1" t="s">
        <v>100</v>
      </c>
      <c r="AA2" s="31" t="s">
        <v>80</v>
      </c>
      <c r="AB2" s="31" t="s">
        <v>8</v>
      </c>
      <c r="AC2" s="31" t="s">
        <v>93</v>
      </c>
      <c r="AD2" s="31" t="s">
        <v>94</v>
      </c>
      <c r="AE2" s="37">
        <v>6</v>
      </c>
      <c r="AF2" s="38"/>
      <c r="AG2" s="39">
        <v>1800</v>
      </c>
      <c r="AH2" s="40"/>
      <c r="AI2" s="4"/>
      <c r="AJ2" s="41"/>
      <c r="AK2" s="42"/>
      <c r="AL2" s="43" t="str">
        <f>IF(ISERROR(AK2/#REF!),"",AK2/#REF!)</f>
        <v/>
      </c>
      <c r="AM2" s="32"/>
      <c r="AN2" s="44"/>
      <c r="AO2" s="43">
        <f>IF(ISERROR(AG2*AN2),"",AG2*AN2)</f>
        <v>0</v>
      </c>
      <c r="AP2" s="43" t="str">
        <f>IF(ISERROR(AG2+AL2+AO2),"",AG2+AL2+AO2)</f>
        <v/>
      </c>
      <c r="AQ2" s="45"/>
      <c r="AR2" s="43">
        <f t="shared" ref="AR2:AR4" si="0">IF(ISERROR(BA2*AQ2),"",BA2*AQ2)</f>
        <v>0</v>
      </c>
      <c r="AS2" s="45"/>
      <c r="AT2" s="43">
        <f t="shared" ref="AT2:AT4" si="1">IF(ISERROR(BA2*AS2),"",BA2*AS2)</f>
        <v>0</v>
      </c>
      <c r="AU2" s="40"/>
      <c r="AV2" s="45"/>
      <c r="AW2" s="43">
        <f t="shared" ref="AW2:AW4" si="2">IF(ISERROR(BA2*AV2),"",BA2*AV2)</f>
        <v>0</v>
      </c>
      <c r="AX2" s="43">
        <f t="shared" ref="AX2:AX4" si="3">IF(ISERROR(AR2+AT2+AW2),"",AR2+AT2+AW2)</f>
        <v>0</v>
      </c>
      <c r="AY2" s="43">
        <f>IF(ISERROR(AG2+AX2),"",AG2+AX2)</f>
        <v>1800</v>
      </c>
      <c r="AZ2" s="46" t="str">
        <f t="shared" ref="AZ2:AZ4" si="4">IF(ISERROR((BA2-AY2)/BA2),"",(BA2-AY2)/BA2)</f>
        <v/>
      </c>
      <c r="BA2" s="40"/>
      <c r="BB2" s="45"/>
      <c r="BC2" s="43">
        <f t="shared" ref="BC2:BC4" si="5">IF(ISERROR(BU2*BB2),"",BU2*BB2)</f>
        <v>0</v>
      </c>
      <c r="BD2" s="45"/>
      <c r="BE2" s="43">
        <f t="shared" ref="BE2:BE4" si="6">IF(ISERROR(BU2*BD2),"",BU2*BD2)</f>
        <v>0</v>
      </c>
      <c r="BF2" s="45"/>
      <c r="BG2" s="43">
        <f t="shared" ref="BG2:BG4" si="7">IF(ISERROR(BU2*BF2),"",BU2*BF2)</f>
        <v>0</v>
      </c>
      <c r="BH2" s="45"/>
      <c r="BI2" s="43">
        <f t="shared" ref="BI2:BI4" si="8">IF(ISERROR(BU2*BH2),"",BU2*BH2)</f>
        <v>0</v>
      </c>
      <c r="BJ2" s="45"/>
      <c r="BK2" s="43">
        <f t="shared" ref="BK2:BK4" si="9">IF(ISERROR(BU2*BJ2),"",BU2*BJ2)</f>
        <v>0</v>
      </c>
      <c r="BL2" s="40"/>
      <c r="BM2" s="45"/>
      <c r="BN2" s="43">
        <f t="shared" ref="BN2:BN4" si="10">IF(ISERROR(BU2*BM2),"",BU2*BM2)</f>
        <v>0</v>
      </c>
      <c r="BO2" s="40"/>
      <c r="BP2" s="45"/>
      <c r="BQ2" s="43">
        <f t="shared" ref="BQ2:BQ4" si="11">IF(ISERROR(BU2*BP2),"",BU2*BP2)</f>
        <v>0</v>
      </c>
      <c r="BR2" s="43">
        <f t="shared" ref="BR2:BR4" si="12">IF(ISERROR(BC2+BE2+BG2+BI2+BK2+BN2+BQ2),"",BC2+BE2+BG2+BI2+BK2+BN2+BQ2)</f>
        <v>0</v>
      </c>
      <c r="BS2" s="43" t="str">
        <f t="shared" ref="BS2:BS4" si="13">IF(ISERROR(AP2+BR2),"",AP2+BR2)</f>
        <v/>
      </c>
      <c r="BT2" s="46" t="str">
        <f t="shared" ref="BT2:BT4" si="14">IF(ISERROR((BU2-BS2)/BU2),"",(BU2-BS2)/BU2)</f>
        <v/>
      </c>
      <c r="BU2" s="40"/>
      <c r="BV2" s="43" t="str">
        <f t="shared" ref="BV2:BV4" si="15">IF(BU2="","",BU2*1.05)</f>
        <v/>
      </c>
      <c r="BW2" s="43" t="str">
        <f t="shared" ref="BW2:BW4" si="16">IF(BV2="","",BV2/0.75)</f>
        <v/>
      </c>
      <c r="BX2" s="47"/>
      <c r="BY2" s="46" t="str">
        <f t="shared" ref="BY2:BY4" si="17">IF(ISERROR((BX2-BV2)/BX2),"",(BX2-BV2)/BX2)</f>
        <v/>
      </c>
      <c r="BZ2" s="40"/>
      <c r="CB2" s="3" t="s">
        <v>81</v>
      </c>
      <c r="CC2" s="3">
        <v>35</v>
      </c>
      <c r="CD2" s="3"/>
      <c r="CE2" s="3"/>
      <c r="CF2" s="3" t="s">
        <v>82</v>
      </c>
      <c r="CG2" s="3"/>
      <c r="CH2" s="3" t="s">
        <v>83</v>
      </c>
      <c r="CI2" s="3"/>
    </row>
    <row r="3" spans="1:87" s="5" customFormat="1" ht="15" x14ac:dyDescent="0.25">
      <c r="A3" s="30">
        <v>2</v>
      </c>
      <c r="B3" s="31"/>
      <c r="C3" s="32"/>
      <c r="D3" s="32" t="s">
        <v>95</v>
      </c>
      <c r="E3" s="31"/>
      <c r="F3" s="31"/>
      <c r="G3" s="31"/>
      <c r="H3" s="33"/>
      <c r="I3" s="31"/>
      <c r="K3" s="34" t="s">
        <v>96</v>
      </c>
      <c r="L3" s="34" t="s">
        <v>88</v>
      </c>
      <c r="M3" s="31" t="s">
        <v>89</v>
      </c>
      <c r="N3" s="31" t="s">
        <v>101</v>
      </c>
      <c r="O3" s="31" t="s">
        <v>90</v>
      </c>
      <c r="P3" s="33"/>
      <c r="Q3" s="33" t="s">
        <v>91</v>
      </c>
      <c r="R3" s="33"/>
      <c r="S3" s="35" t="s">
        <v>91</v>
      </c>
      <c r="T3" s="35" t="s">
        <v>91</v>
      </c>
      <c r="U3" s="33"/>
      <c r="V3" s="31" t="s">
        <v>90</v>
      </c>
      <c r="W3" s="36" t="s">
        <v>92</v>
      </c>
      <c r="X3" s="33"/>
      <c r="Y3" s="31" t="s">
        <v>99</v>
      </c>
      <c r="Z3" s="31" t="s">
        <v>9</v>
      </c>
      <c r="AA3" s="31" t="s">
        <v>80</v>
      </c>
      <c r="AB3" s="31" t="s">
        <v>8</v>
      </c>
      <c r="AC3" s="31" t="s">
        <v>93</v>
      </c>
      <c r="AD3" s="31" t="s">
        <v>94</v>
      </c>
      <c r="AE3" s="37">
        <v>6</v>
      </c>
      <c r="AF3" s="38"/>
      <c r="AG3" s="39">
        <f>AG2/2</f>
        <v>900</v>
      </c>
      <c r="AH3" s="40"/>
      <c r="AI3" s="4">
        <v>1</v>
      </c>
      <c r="AJ3" s="41"/>
      <c r="AK3" s="42"/>
      <c r="AL3" s="43" t="str">
        <f>IF(ISERROR(AK3/#REF!),"",AK3/#REF!)</f>
        <v/>
      </c>
      <c r="AM3" s="32"/>
      <c r="AN3" s="44"/>
      <c r="AO3" s="43">
        <f>IF(ISERROR(AG3*AN3),"",AG3*AN3)</f>
        <v>0</v>
      </c>
      <c r="AP3" s="43" t="str">
        <f>IF(ISERROR(AG3+AL3+AO3),"",AG3+AL3+AO3)</f>
        <v/>
      </c>
      <c r="AQ3" s="45"/>
      <c r="AR3" s="43">
        <f t="shared" si="0"/>
        <v>0</v>
      </c>
      <c r="AS3" s="45"/>
      <c r="AT3" s="43">
        <f t="shared" si="1"/>
        <v>0</v>
      </c>
      <c r="AU3" s="40"/>
      <c r="AV3" s="45"/>
      <c r="AW3" s="43">
        <f t="shared" si="2"/>
        <v>0</v>
      </c>
      <c r="AX3" s="43">
        <f t="shared" si="3"/>
        <v>0</v>
      </c>
      <c r="AY3" s="43">
        <f>IF(ISERROR(AG3+AX3),"",AG3+AX3)</f>
        <v>900</v>
      </c>
      <c r="AZ3" s="46" t="str">
        <f t="shared" si="4"/>
        <v/>
      </c>
      <c r="BA3" s="40"/>
      <c r="BB3" s="45"/>
      <c r="BC3" s="43">
        <f t="shared" si="5"/>
        <v>0</v>
      </c>
      <c r="BD3" s="45"/>
      <c r="BE3" s="43">
        <f t="shared" si="6"/>
        <v>0</v>
      </c>
      <c r="BF3" s="45"/>
      <c r="BG3" s="43">
        <f t="shared" si="7"/>
        <v>0</v>
      </c>
      <c r="BH3" s="45"/>
      <c r="BI3" s="43">
        <f t="shared" si="8"/>
        <v>0</v>
      </c>
      <c r="BJ3" s="45"/>
      <c r="BK3" s="43">
        <f t="shared" si="9"/>
        <v>0</v>
      </c>
      <c r="BL3" s="40"/>
      <c r="BM3" s="45"/>
      <c r="BN3" s="43">
        <f t="shared" si="10"/>
        <v>0</v>
      </c>
      <c r="BO3" s="40"/>
      <c r="BP3" s="45"/>
      <c r="BQ3" s="43">
        <f t="shared" si="11"/>
        <v>0</v>
      </c>
      <c r="BR3" s="43">
        <f t="shared" si="12"/>
        <v>0</v>
      </c>
      <c r="BS3" s="43" t="str">
        <f t="shared" si="13"/>
        <v/>
      </c>
      <c r="BT3" s="46" t="str">
        <f t="shared" si="14"/>
        <v/>
      </c>
      <c r="BU3" s="40"/>
      <c r="BV3" s="43" t="str">
        <f t="shared" si="15"/>
        <v/>
      </c>
      <c r="BW3" s="43" t="str">
        <f t="shared" si="16"/>
        <v/>
      </c>
      <c r="BX3" s="47"/>
      <c r="BY3" s="46" t="str">
        <f t="shared" si="17"/>
        <v/>
      </c>
      <c r="BZ3" s="40"/>
      <c r="CB3" s="3" t="s">
        <v>81</v>
      </c>
      <c r="CC3" s="3">
        <v>35</v>
      </c>
      <c r="CD3" s="3"/>
      <c r="CE3" s="3"/>
      <c r="CF3" s="3" t="s">
        <v>82</v>
      </c>
      <c r="CG3" s="3"/>
      <c r="CH3" s="3" t="s">
        <v>83</v>
      </c>
      <c r="CI3" s="3"/>
    </row>
    <row r="4" spans="1:87" s="5" customFormat="1" ht="15" x14ac:dyDescent="0.25">
      <c r="A4" s="30">
        <v>3</v>
      </c>
      <c r="B4" s="31"/>
      <c r="C4" s="32"/>
      <c r="D4" s="32" t="s">
        <v>97</v>
      </c>
      <c r="E4" s="31"/>
      <c r="F4" s="31"/>
      <c r="G4" s="31"/>
      <c r="H4" s="33"/>
      <c r="I4" s="31"/>
      <c r="K4" s="34" t="s">
        <v>98</v>
      </c>
      <c r="L4" s="34" t="s">
        <v>88</v>
      </c>
      <c r="M4" s="31" t="s">
        <v>89</v>
      </c>
      <c r="N4" s="31" t="s">
        <v>101</v>
      </c>
      <c r="O4" s="31" t="s">
        <v>90</v>
      </c>
      <c r="P4" s="33"/>
      <c r="Q4" s="33" t="s">
        <v>91</v>
      </c>
      <c r="R4" s="33"/>
      <c r="S4" s="35" t="s">
        <v>91</v>
      </c>
      <c r="T4" s="35" t="s">
        <v>91</v>
      </c>
      <c r="U4" s="33"/>
      <c r="V4" s="31" t="s">
        <v>90</v>
      </c>
      <c r="W4" s="36" t="s">
        <v>92</v>
      </c>
      <c r="X4" s="33"/>
      <c r="Y4" s="31" t="s">
        <v>99</v>
      </c>
      <c r="Z4" s="31" t="s">
        <v>9</v>
      </c>
      <c r="AA4" s="31" t="s">
        <v>80</v>
      </c>
      <c r="AB4" s="31" t="s">
        <v>8</v>
      </c>
      <c r="AC4" s="31" t="s">
        <v>93</v>
      </c>
      <c r="AD4" s="31" t="s">
        <v>94</v>
      </c>
      <c r="AE4" s="37">
        <v>6</v>
      </c>
      <c r="AF4" s="38"/>
      <c r="AG4" s="39">
        <f>AG2/2</f>
        <v>900</v>
      </c>
      <c r="AH4" s="40"/>
      <c r="AI4" s="4">
        <v>1</v>
      </c>
      <c r="AJ4" s="41"/>
      <c r="AK4" s="42"/>
      <c r="AL4" s="43" t="str">
        <f>IF(ISERROR(AK4/#REF!),"",AK4/#REF!)</f>
        <v/>
      </c>
      <c r="AM4" s="32"/>
      <c r="AN4" s="44"/>
      <c r="AO4" s="43">
        <f>IF(ISERROR(AG4*AN4),"",AG4*AN4)</f>
        <v>0</v>
      </c>
      <c r="AP4" s="43" t="str">
        <f>IF(ISERROR(AG4+AL4+AO4),"",AG4+AL4+AO4)</f>
        <v/>
      </c>
      <c r="AQ4" s="45"/>
      <c r="AR4" s="43">
        <f t="shared" si="0"/>
        <v>0</v>
      </c>
      <c r="AS4" s="45"/>
      <c r="AT4" s="43">
        <f t="shared" si="1"/>
        <v>0</v>
      </c>
      <c r="AU4" s="40"/>
      <c r="AV4" s="45"/>
      <c r="AW4" s="43">
        <f t="shared" si="2"/>
        <v>0</v>
      </c>
      <c r="AX4" s="43">
        <f t="shared" si="3"/>
        <v>0</v>
      </c>
      <c r="AY4" s="43">
        <f>IF(ISERROR(AG4+AX4),"",AG4+AX4)</f>
        <v>900</v>
      </c>
      <c r="AZ4" s="46" t="str">
        <f t="shared" si="4"/>
        <v/>
      </c>
      <c r="BA4" s="40"/>
      <c r="BB4" s="45"/>
      <c r="BC4" s="43">
        <f t="shared" si="5"/>
        <v>0</v>
      </c>
      <c r="BD4" s="45"/>
      <c r="BE4" s="43">
        <f t="shared" si="6"/>
        <v>0</v>
      </c>
      <c r="BF4" s="45"/>
      <c r="BG4" s="43">
        <f t="shared" si="7"/>
        <v>0</v>
      </c>
      <c r="BH4" s="45"/>
      <c r="BI4" s="43">
        <f t="shared" si="8"/>
        <v>0</v>
      </c>
      <c r="BJ4" s="45"/>
      <c r="BK4" s="43">
        <f t="shared" si="9"/>
        <v>0</v>
      </c>
      <c r="BL4" s="40"/>
      <c r="BM4" s="45"/>
      <c r="BN4" s="43">
        <f t="shared" si="10"/>
        <v>0</v>
      </c>
      <c r="BO4" s="40"/>
      <c r="BP4" s="45"/>
      <c r="BQ4" s="43">
        <f t="shared" si="11"/>
        <v>0</v>
      </c>
      <c r="BR4" s="43">
        <f t="shared" si="12"/>
        <v>0</v>
      </c>
      <c r="BS4" s="43" t="str">
        <f t="shared" si="13"/>
        <v/>
      </c>
      <c r="BT4" s="46" t="str">
        <f t="shared" si="14"/>
        <v/>
      </c>
      <c r="BU4" s="40"/>
      <c r="BV4" s="43" t="str">
        <f t="shared" si="15"/>
        <v/>
      </c>
      <c r="BW4" s="43" t="str">
        <f t="shared" si="16"/>
        <v/>
      </c>
      <c r="BX4" s="47"/>
      <c r="BY4" s="46" t="str">
        <f t="shared" si="17"/>
        <v/>
      </c>
      <c r="BZ4" s="40"/>
      <c r="CB4" s="3" t="s">
        <v>81</v>
      </c>
      <c r="CC4" s="3">
        <v>35</v>
      </c>
      <c r="CD4" s="3"/>
      <c r="CE4" s="3"/>
      <c r="CF4" s="3" t="s">
        <v>82</v>
      </c>
      <c r="CG4" s="3"/>
      <c r="CH4" s="3" t="s">
        <v>83</v>
      </c>
      <c r="CI4" s="3"/>
    </row>
  </sheetData>
  <protectedRanges>
    <protectedRange sqref="AL2:AL4 AA2:AH4 BR2:BW4 BY2:BY4 V2:V4 AO2:AR4 AU2:BC4 I2:I4 A2:G4 S2:T4 Y2:Y4 Z3:Z4 AJ2:AJ4 K2:O4" name="Range1_2"/>
    <protectedRange sqref="AK2:AK4" name="Range1_3_1"/>
    <protectedRange sqref="AM2:AN4" name="Range1_4_1"/>
    <protectedRange sqref="BX2:BX4" name="Range1_5_1"/>
    <protectedRange sqref="AS2:AT4 BD2:BK4" name="Range1_1_2"/>
    <protectedRange sqref="BL2:BQ4" name="Range1_7"/>
    <protectedRange sqref="U2:U4 H2:H4 P2:R4 W2:X4" name="Range1_1_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H2:H4 Z3:Z4 AB2:AD4</xm:sqref>
        </x14:dataValidation>
        <x14:dataValidation type="list" allowBlank="1" showInputMessage="1" showErrorMessage="1">
          <x14:formula1>
            <xm:f>[1]ValueSelection!#REF!</xm:f>
          </x14:formula1>
          <xm:sqref>W2:W4 AC2:AD4 G2:G4 I2:I4 M2:M4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2026-05-21T09:03:12Z</dcterms:modified>
</cp:coreProperties>
</file>