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0E1FEEC-29C7-4322-9A2B-128BF474D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" i="8" l="1"/>
  <c r="BH2" i="8"/>
  <c r="BB2" i="8"/>
  <c r="AY2" i="8"/>
  <c r="AV2" i="8"/>
  <c r="AS2" i="8"/>
  <c r="AQ2" i="8"/>
  <c r="AO2" i="8"/>
  <c r="AM2" i="8"/>
  <c r="AD2" i="8"/>
  <c r="AE2" i="8" s="1"/>
  <c r="AG2" i="8" s="1"/>
  <c r="BC2" i="8" l="1"/>
  <c r="AJ2" i="8"/>
  <c r="AK2" i="8" s="1"/>
  <c r="BD2" i="8" s="1"/>
  <c r="BK2" i="8" l="1"/>
  <c r="B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<sst xmlns="http://schemas.openxmlformats.org/spreadsheetml/2006/main" count="78" uniqueCount="78">
  <si>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</si>
  <si>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</si>
  <si>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</si>
  <si>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</si>
  <si>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</si>
  <si>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</si>
  <si>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</si>
  <si>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</si>
  <si>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</si>
  <si>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</si>
  <si>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</si>
  <si>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</si>
  <si>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</si>
  <si>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</si>
  <si>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</si>
  <si>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</si>
  <si>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</si>
  <si>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</si>
  <si>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</si>
  <si>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</si>
  <si>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</si>
  <si>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</si>
  <si>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</si>
  <si>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</si>
  <si>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</si>
  <si>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</si>
  <si>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</si>
  <si>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</si>
  <si>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</si>
  <si>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</si>
  <si>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</si>
  <si>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</si>
  <si>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</si>
  <si>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</si>
  <si>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</si>
  <si>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</si>
  <si>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</si>
  <si>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</si>
  <si>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</si>
  <si>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</si>
  <si>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</si>
  <si>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</si>
  <si>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</si>
  <si>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</si>
  <si>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</si>
  <si>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</si>
  <si>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</si>
  <si>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</si>
  <si>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</si>
  <si>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</si>
  <si>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</si>
  <si>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</si>
  <si>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</si>
  <si>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</si>
  <si>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</si>
  <si>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</si>
  <si>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</si>
  <si>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</si>
  <si>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</si>
  <si>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</si>
  <si>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</si>
  <si>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</si>
  <si>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</si>
  <si>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</si>
  <si>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</si>
  <si>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</si>
  <si>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</si>
  <si>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</si>
  <si>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Microfiber Comforter</t>
  </si>
  <si>
    <t>100% Polyester Comforter with Polyester Filling</t>
  </si>
  <si>
    <t>9404.40.9022</t>
  </si>
  <si>
    <t>BUNWHMFCOMF</t>
  </si>
  <si>
    <t>Olive</t>
    <phoneticPr fontId="11" type="noConversion"/>
  </si>
  <si>
    <t>MCG10-6537BUN</t>
    <phoneticPr fontId="11" type="noConversion"/>
  </si>
  <si>
    <t>000000000000</t>
    <phoneticPr fontId="11" type="noConversion"/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</si>
  <si>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  <phoneticPr fontId="11" type="noConversion"/>
  </si>
  <si>
    <t>100% Polyester Arch Studio Microfiber Down Alt Comforter Display Bundle</t>
    <phoneticPr fontId="11" type="noConversion"/>
  </si>
  <si>
    <t>F/Q
1 comforter 90"W x 90''L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</si>
</sst>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181" fontId="2" fillId="0" borderId="0"/>
    <xf numFmtId="0" fontId="4" fillId="0" borderId="0"/>
    <xf numFmtId="181" fontId="1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4" fillId="5" borderId="1" xfId="9" applyFill="1" applyBorder="1" applyAlignment="1">
      <alignment wrapText="1"/>
    </xf>
    <xf numFmtId="49" fontId="4" fillId="5" borderId="1" xfId="0" applyNumberFormat="1" applyFont="1" applyFill="1" applyBorder="1" applyAlignment="1">
      <alignment wrapText="1"/>
    </xf>
  </cellXfs>
  <cellStyles count="11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常规 10 2" xfId="10" xr:uid="{FB960B1C-870C-4AE1-85F4-DE30CCCE17A7}"/>
    <cellStyle name="常规 2" xfId="9" xr:uid="{F6EA661D-7CDD-4064-86D8-9F658E9BDF91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2"/>
  <sheetViews>
    <sheetView tabSelected="1" workbookViewId="0">
      <selection activeCell="I9" sqref="I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6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105">
      <c r="A2" s="31">
        <v>10</v>
      </c>
      <c r="B2" s="1"/>
      <c r="C2" s="1"/>
      <c r="D2" s="1" t="s">
        <v>5</v>
      </c>
      <c r="E2" s="1"/>
      <c r="F2" s="1" t="s">
        <v>4</v>
      </c>
      <c r="G2" s="1"/>
      <c r="H2" s="56" t="s">
        <v>76</v>
      </c>
      <c r="I2" s="1" t="s">
        <v>68</v>
      </c>
      <c r="J2" s="56" t="s">
        <v>75</v>
      </c>
      <c r="K2" s="52" t="s">
        <v>69</v>
      </c>
      <c r="L2" s="56" t="s">
        <v>77</v>
      </c>
      <c r="M2" s="56" t="s">
        <v>72</v>
      </c>
      <c r="N2" s="57" t="s">
        <v>71</v>
      </c>
      <c r="O2" s="1"/>
      <c r="P2" s="58" t="s">
        <v>73</v>
      </c>
      <c r="Q2" s="59" t="s">
        <v>74</v>
      </c>
      <c r="R2" s="1" t="s">
        <v>62</v>
      </c>
      <c r="S2" s="32">
        <v>65.05</v>
      </c>
      <c r="T2" s="33">
        <v>7.8</v>
      </c>
      <c r="U2" s="34">
        <v>8.34</v>
      </c>
      <c r="V2" s="35">
        <v>8.34</v>
      </c>
      <c r="W2" s="55">
        <v>8.34</v>
      </c>
      <c r="X2" s="1" t="s">
        <v>3</v>
      </c>
      <c r="Y2" s="46">
        <v>45</v>
      </c>
      <c r="Z2" s="46">
        <v>40</v>
      </c>
      <c r="AA2" s="46">
        <v>20</v>
      </c>
      <c r="AB2" s="33"/>
      <c r="AC2" s="9">
        <v>1</v>
      </c>
      <c r="AD2" s="50">
        <f t="shared" ref="AD2" si="0">IF(Y2="","",Y2*Z2*AA2/1000000)</f>
        <v>3.5999999999999997E-2</v>
      </c>
      <c r="AE2" s="36">
        <f t="shared" ref="AE2" si="1">IF(AC2="","",65/AD2*AC2)</f>
        <v>1806</v>
      </c>
      <c r="AF2" s="1">
        <v>3200</v>
      </c>
      <c r="AG2" s="37">
        <f t="shared" ref="AG2" si="2">IF(ISERROR(AF2/AE2),"",AF2/AE2)</f>
        <v>1.77</v>
      </c>
      <c r="AH2" s="1" t="s">
        <v>70</v>
      </c>
      <c r="AI2" s="38">
        <v>0.22800000000000001</v>
      </c>
      <c r="AJ2" s="37">
        <f t="shared" ref="AJ2" si="3">IF(ISERROR(V2*AI2),"",V2*AI2)</f>
        <v>1.9</v>
      </c>
      <c r="AK2" s="37">
        <f t="shared" ref="AK2" si="4">IF(ISERROR(V2+AG2+AJ2),"",V2+AG2+AJ2)</f>
        <v>12.01</v>
      </c>
      <c r="AL2" s="38">
        <v>0.01</v>
      </c>
      <c r="AM2" s="37">
        <f t="shared" ref="AM2" si="5">IF(ISERROR(BF2*AL2),"",BF2*AL2)</f>
        <v>0.14000000000000001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/>
      <c r="AU2" s="38"/>
      <c r="AV2" s="37">
        <f t="shared" ref="AV2" si="9">IF(ISERROR(BF2*AU2),"",BF2*AU2)</f>
        <v>0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0.14000000000000001</v>
      </c>
      <c r="BD2" s="37">
        <f t="shared" ref="BD2" si="13">IF(ISERROR(AK2+BC2),"",AK2+BC2)</f>
        <v>12.15</v>
      </c>
      <c r="BE2" s="39">
        <f t="shared" ref="BE2" si="14">IF(ISERROR((BF2-BD2)/BF2),"",(BF2-BD2)/BF2)</f>
        <v>0.11509999999999999</v>
      </c>
      <c r="BF2" s="10">
        <v>13.73</v>
      </c>
      <c r="BG2" s="10">
        <v>34.99</v>
      </c>
      <c r="BH2" s="39">
        <f t="shared" ref="BH2" si="15">IF(ISERROR((BG2-BF2)/BG2),"",(BG2-BF2)/BG2)</f>
        <v>0.60760000000000003</v>
      </c>
      <c r="BI2" s="10"/>
      <c r="BJ2" s="9">
        <v>100</v>
      </c>
      <c r="BK2" s="37">
        <f t="shared" ref="BK2" si="16">IF(ISERROR(BD2*BJ2),"",BD2*BJ2)</f>
        <v>1215</v>
      </c>
      <c r="BL2" s="37">
        <f t="shared" ref="BL2" si="17">IF(ISERROR(BF2*BJ2),"",BF2*BJ2)</f>
        <v>1373</v>
      </c>
    </row>
  </sheetData>
  <sheetProtection insertRows="0" deleteRows="0" sort="0"/>
  <protectedRanges>
    <protectedRange sqref="BJ2 BG2:BH2 AR1:AS1 AW1 AZ1 P3:BB62 A2:I2 L3:N62 Q2:AH2 AJ2:BE2 A3:J62 M2:N2" name="Range1"/>
    <protectedRange sqref="K2:K67" name="Range1_1"/>
    <protectedRange sqref="BI2:BI62" name="Range1_2"/>
    <protectedRange sqref="O2:O62" name="Range1_2_1"/>
    <protectedRange sqref="AI2 J2" name="Range1_3"/>
    <protectedRange sqref="P2" name="Range1_13"/>
    <protectedRange sqref="L2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2026-05-08T02:44:15Z</dcterms:modified>
</cp:coreProperties>
</file>