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6A05192-2DF7-4F8D-999D-239DE84F16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5" l="1"/>
  <c r="AT3" i="5"/>
  <c r="AU3" i="5" s="1"/>
  <c r="AJ3" i="5"/>
  <c r="AR3" i="5"/>
  <c r="AR4" i="5"/>
  <c r="AR2" i="5"/>
  <c r="AO3" i="5"/>
  <c r="AO4" i="5"/>
  <c r="AS4" i="5" s="1"/>
  <c r="AT4" i="5" s="1"/>
  <c r="AU4" i="5" s="1"/>
  <c r="AO2" i="5"/>
  <c r="AS2" i="5" s="1"/>
  <c r="AL3" i="5"/>
  <c r="AS3" i="5"/>
  <c r="AL4" i="5"/>
  <c r="AL2" i="5"/>
  <c r="AD4" i="5"/>
  <c r="AD3" i="5"/>
  <c r="AD2" i="5"/>
  <c r="AJ2" i="5" l="1"/>
  <c r="AT2" i="5"/>
  <c r="AU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</commentList>
</comments>
</file>

<file path=xl/sharedStrings.xml><?xml version="1.0" encoding="utf-8"?>
<sst xmlns="http://schemas.openxmlformats.org/spreadsheetml/2006/main" count="90" uniqueCount="74">
  <si>
    <t>Brand</t>
  </si>
  <si>
    <t>Package Type</t>
  </si>
  <si>
    <t>Licensor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</si>
  <si>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</si>
  <si>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</si>
  <si>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</si>
  <si>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</si>
  <si>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</si>
  <si>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</si>
  <si>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</si>
  <si>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</si>
  <si>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</si>
  <si>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</si>
  <si>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</si>
  <si>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</si>
  <si>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</si>
  <si>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</si>
  <si>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</si>
  <si>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</si>
  <si>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</si>
  <si>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</si>
  <si>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</si>
  <si>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</si>
  <si>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</si>
  <si>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</si>
  <si>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</si>
  <si>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</si>
  <si>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</si>
  <si>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</si>
  <si>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</si>
  <si>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</si>
  <si>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</si>
  <si>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</si>
  <si>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</si>
  <si>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</si>
  <si>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</si>
  <si>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</si>
  <si>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</si>
  <si>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</si>
  <si>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</si>
  <si>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</si>
  <si>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</si>
  <si>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</si>
  <si>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</si>
  <si>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</si>
  <si>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</si>
  <si>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</si>
  <si>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</si>
  <si>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</si>
  <si>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Muliti</t>
    <phoneticPr fontId="69" type="noConversion"/>
  </si>
  <si>
    <t>Ric Rac</t>
    <phoneticPr fontId="69" type="noConversion"/>
  </si>
  <si>
    <t>100% polyester 70gsm MF printed</t>
    <phoneticPr fontId="69" type="noConversion"/>
  </si>
  <si>
    <t>Duvet cover and pillowcase front:100% polyester print micorifber, 70gsm, with one line accessories both duvet cover and pillowcase
Duvet cover and pillowcase: 100% polyester micorifber solid 70gsm microfiber. FSC wrap band. 3 sets per inner, 4 inner per ourter.</t>
    <phoneticPr fontId="69" type="noConversion"/>
  </si>
  <si>
    <t>L&amp;C D/C SET RIC RAC DB</t>
    <phoneticPr fontId="69" type="noConversion"/>
  </si>
  <si>
    <t>L&amp;C D/C SET RIC RAC QN</t>
    <phoneticPr fontId="69" type="noConversion"/>
  </si>
  <si>
    <t>L&amp;C D/C SET RIC RAC KN</t>
    <phoneticPr fontId="69" type="noConversion"/>
  </si>
  <si>
    <t>9401113911039</t>
    <phoneticPr fontId="69" type="noConversion"/>
  </si>
  <si>
    <t>9401113911022</t>
    <phoneticPr fontId="69" type="noConversion"/>
  </si>
  <si>
    <t>9401113911015</t>
    <phoneticPr fontId="69" type="noConversion"/>
  </si>
  <si>
    <t>JLA FOB Price   Quote (Value)</t>
    <phoneticPr fontId="69" type="noConversion"/>
  </si>
  <si>
    <t>2026/10/26~11/1</t>
    <phoneticPr fontId="69" type="noConversion"/>
  </si>
  <si>
    <t>2026/8/10~8/16</t>
    <phoneticPr fontId="69" type="noConversion"/>
  </si>
  <si>
    <t>ITM2511-000365</t>
    <phoneticPr fontId="69" type="noConversion"/>
  </si>
  <si>
    <t>100% polyester Ric Rac Duvet Cover Set</t>
    <phoneticPr fontId="69" type="noConversion"/>
  </si>
  <si>
    <t>Double                         
1 Duvet 180x210cm              
2 pillowcase 48x73cm(2)</t>
    <phoneticPr fontId="69" type="noConversion"/>
  </si>
  <si>
    <t>WAHS-260506</t>
  </si>
  <si>
    <t>WAHS-260507</t>
  </si>
  <si>
    <t>WAHS-260508</t>
  </si>
  <si>
    <t>WAHS-260509</t>
  </si>
  <si>
    <t>Queen
1 Duvet  210x210cm 
2 pillowcase 48x73cm(2)</t>
    <phoneticPr fontId="69" type="noConversion"/>
  </si>
  <si>
    <t>King
 1 Duvet  245x210cm
 2 pillowcase 48x73cm(2)</t>
    <phoneticPr fontId="69" type="noConversion"/>
  </si>
  <si>
    <t>WAHS12-0761</t>
    <phoneticPr fontId="69" type="noConversion"/>
  </si>
  <si>
    <t>WAHS12-0762</t>
  </si>
  <si>
    <t>WAHS12-0763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</si>
</sst>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12" fillId="0" borderId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14" fillId="32" borderId="13" applyNumberFormat="0" applyFont="0" applyAlignment="0" applyProtection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9" applyNumberFormat="0" applyAlignment="0" applyProtection="0"/>
    <xf numFmtId="192" fontId="38" fillId="26" borderId="10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6" fillId="0" borderId="7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9" applyNumberFormat="0" applyAlignment="0" applyProtection="0"/>
    <xf numFmtId="192" fontId="48" fillId="0" borderId="11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51" fillId="25" borderId="12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8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4" fillId="0" borderId="0"/>
    <xf numFmtId="192" fontId="33" fillId="0" borderId="0"/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4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4" fillId="0" borderId="0"/>
    <xf numFmtId="192" fontId="13" fillId="32" borderId="13" applyNumberFormat="0" applyFont="0" applyAlignment="0" applyProtection="0">
      <alignment vertical="center"/>
    </xf>
    <xf numFmtId="192" fontId="1" fillId="0" borderId="0"/>
    <xf numFmtId="192" fontId="14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9" applyNumberFormat="0" applyAlignment="0" applyProtection="0"/>
    <xf numFmtId="192" fontId="38" fillId="26" borderId="1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6" fillId="0" borderId="7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9" applyNumberFormat="0" applyAlignment="0" applyProtection="0"/>
    <xf numFmtId="192" fontId="48" fillId="0" borderId="11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51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8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4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9" applyNumberFormat="0" applyAlignment="0" applyProtection="0"/>
    <xf numFmtId="192" fontId="38" fillId="50" borderId="10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6" fillId="0" borderId="7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9" applyNumberFormat="0" applyAlignment="0" applyProtection="0"/>
    <xf numFmtId="192" fontId="48" fillId="0" borderId="11" applyNumberFormat="0" applyFill="0" applyAlignment="0" applyProtection="0"/>
    <xf numFmtId="192" fontId="49" fillId="51" borderId="0" applyNumberFormat="0" applyBorder="0" applyAlignment="0" applyProtection="0"/>
    <xf numFmtId="192" fontId="34" fillId="52" borderId="13" applyNumberFormat="0" applyFont="0" applyAlignment="0" applyProtection="0"/>
    <xf numFmtId="192" fontId="51" fillId="33" borderId="12" applyNumberFormat="0" applyAlignment="0" applyProtection="0"/>
    <xf numFmtId="192" fontId="52" fillId="0" borderId="0" applyNumberFormat="0" applyFill="0" applyBorder="0" applyAlignment="0" applyProtection="0"/>
    <xf numFmtId="192" fontId="53" fillId="0" borderId="8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4" fillId="0" borderId="0"/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14" fillId="32" borderId="13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8" fillId="26" borderId="10" applyNumberFormat="0" applyAlignment="0" applyProtection="0"/>
    <xf numFmtId="192" fontId="38" fillId="26" borderId="10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6" fillId="0" borderId="7" applyNumberFormat="0" applyFill="0" applyAlignment="0" applyProtection="0"/>
    <xf numFmtId="192" fontId="46" fillId="0" borderId="7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8" fillId="0" borderId="11" applyNumberFormat="0" applyFill="0" applyAlignment="0" applyProtection="0"/>
    <xf numFmtId="192" fontId="48" fillId="0" borderId="11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4" fillId="0" borderId="0"/>
    <xf numFmtId="190" fontId="63" fillId="0" borderId="0"/>
    <xf numFmtId="192" fontId="4" fillId="0" borderId="0"/>
    <xf numFmtId="192" fontId="64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3" fillId="0" borderId="0"/>
    <xf numFmtId="192" fontId="4" fillId="0" borderId="0"/>
    <xf numFmtId="192" fontId="4" fillId="0" borderId="0"/>
    <xf numFmtId="192" fontId="4" fillId="0" borderId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65" fillId="0" borderId="0"/>
    <xf numFmtId="192" fontId="4" fillId="0" borderId="0"/>
    <xf numFmtId="192" fontId="4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12" fillId="8" borderId="4" applyNumberFormat="0" applyFont="0" applyAlignment="0" applyProtection="0"/>
    <xf numFmtId="192" fontId="12" fillId="8" borderId="4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2" fillId="0" borderId="0">
      <alignment vertical="center"/>
    </xf>
    <xf numFmtId="192" fontId="12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4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10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9" fontId="13" fillId="0" borderId="0" applyFont="0" applyFill="0" applyBorder="0" applyAlignment="0" applyProtection="0"/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4" fillId="0" borderId="0"/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181" fontId="3" fillId="0" borderId="0" xfId="4" applyNumberFormat="1" applyAlignment="1">
      <alignment wrapText="1"/>
    </xf>
    <xf numFmtId="178" fontId="3" fillId="0" borderId="0" xfId="4" applyNumberFormat="1"/>
    <xf numFmtId="10" fontId="3" fillId="0" borderId="0" xfId="4" applyNumberFormat="1"/>
    <xf numFmtId="1" fontId="3" fillId="0" borderId="1" xfId="4" applyNumberFormat="1" applyBorder="1"/>
    <xf numFmtId="178" fontId="3" fillId="0" borderId="1" xfId="4" applyNumberFormat="1" applyBorder="1"/>
    <xf numFmtId="0" fontId="2" fillId="0" borderId="1" xfId="4" applyFont="1" applyBorder="1" applyAlignment="1">
      <alignment horizontal="center"/>
    </xf>
    <xf numFmtId="0" fontId="2" fillId="7" borderId="1" xfId="4" applyFont="1" applyFill="1" applyBorder="1" applyAlignment="1">
      <alignment horizontal="center"/>
    </xf>
    <xf numFmtId="0" fontId="7" fillId="7" borderId="1" xfId="4" applyFont="1" applyFill="1" applyBorder="1" applyAlignment="1">
      <alignment horizontal="center"/>
    </xf>
    <xf numFmtId="0" fontId="7" fillId="5" borderId="1" xfId="4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79" fontId="2" fillId="4" borderId="1" xfId="4" applyNumberFormat="1" applyFont="1" applyFill="1" applyBorder="1" applyAlignment="1">
      <alignment horizontal="center"/>
    </xf>
    <xf numFmtId="180" fontId="2" fillId="4" borderId="1" xfId="4" applyNumberFormat="1" applyFont="1" applyFill="1" applyBorder="1" applyAlignment="1">
      <alignment horizontal="center"/>
    </xf>
    <xf numFmtId="178" fontId="8" fillId="4" borderId="1" xfId="1" applyNumberFormat="1" applyFont="1" applyFill="1" applyBorder="1"/>
    <xf numFmtId="178" fontId="2" fillId="6" borderId="2" xfId="4" applyNumberFormat="1" applyFont="1" applyFill="1" applyBorder="1" applyAlignment="1">
      <alignment horizontal="center"/>
    </xf>
    <xf numFmtId="178" fontId="2" fillId="4" borderId="1" xfId="4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center"/>
    </xf>
    <xf numFmtId="180" fontId="2" fillId="0" borderId="1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" fontId="2" fillId="0" borderId="1" xfId="4" applyNumberFormat="1" applyFont="1" applyBorder="1" applyAlignment="1">
      <alignment horizontal="center"/>
    </xf>
    <xf numFmtId="181" fontId="8" fillId="0" borderId="1" xfId="1" applyNumberFormat="1" applyFont="1" applyBorder="1"/>
    <xf numFmtId="1" fontId="8" fillId="0" borderId="1" xfId="1" applyNumberFormat="1" applyFont="1" applyBorder="1"/>
    <xf numFmtId="178" fontId="8" fillId="0" borderId="1" xfId="1" applyNumberFormat="1" applyFont="1" applyBorder="1"/>
    <xf numFmtId="10" fontId="2" fillId="0" borderId="1" xfId="4" applyNumberFormat="1" applyFont="1" applyBorder="1" applyAlignment="1">
      <alignment horizontal="center"/>
    </xf>
    <xf numFmtId="178" fontId="8" fillId="5" borderId="1" xfId="1" applyNumberFormat="1" applyFont="1" applyFill="1" applyBorder="1"/>
    <xf numFmtId="0" fontId="3" fillId="0" borderId="1" xfId="4" applyBorder="1" applyAlignment="1">
      <alignment horizontal="center"/>
    </xf>
    <xf numFmtId="0" fontId="3" fillId="0" borderId="1" xfId="4" applyBorder="1"/>
    <xf numFmtId="179" fontId="3" fillId="0" borderId="1" xfId="4" applyNumberFormat="1" applyBorder="1"/>
    <xf numFmtId="180" fontId="3" fillId="0" borderId="1" xfId="4" applyNumberFormat="1" applyBorder="1"/>
    <xf numFmtId="178" fontId="0" fillId="2" borderId="1" xfId="5" applyNumberFormat="1" applyFont="1" applyFill="1" applyBorder="1" applyAlignment="1"/>
    <xf numFmtId="178" fontId="3" fillId="0" borderId="2" xfId="4" applyNumberFormat="1" applyBorder="1"/>
    <xf numFmtId="2" fontId="3" fillId="0" borderId="1" xfId="4" applyNumberFormat="1" applyBorder="1"/>
    <xf numFmtId="181" fontId="3" fillId="2" borderId="1" xfId="4" applyNumberFormat="1" applyFill="1" applyBorder="1"/>
    <xf numFmtId="1" fontId="3" fillId="2" borderId="1" xfId="4" applyNumberFormat="1" applyFill="1" applyBorder="1"/>
    <xf numFmtId="178" fontId="3" fillId="2" borderId="1" xfId="4" applyNumberFormat="1" applyFill="1" applyBorder="1"/>
    <xf numFmtId="10" fontId="3" fillId="0" borderId="1" xfId="4" applyNumberFormat="1" applyBorder="1"/>
    <xf numFmtId="10" fontId="0" fillId="2" borderId="1" xfId="6" applyNumberFormat="1" applyFont="1" applyFill="1" applyBorder="1" applyAlignment="1"/>
    <xf numFmtId="0" fontId="3" fillId="0" borderId="1" xfId="0" applyFont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3" fillId="0" borderId="1" xfId="4" applyBorder="1" applyAlignment="1">
      <alignment wrapText="1"/>
    </xf>
    <xf numFmtId="0" fontId="3" fillId="0" borderId="1" xfId="4" quotePrefix="1" applyBorder="1"/>
    <xf numFmtId="0" fontId="8" fillId="3" borderId="1" xfId="1" applyFont="1" applyFill="1" applyBorder="1"/>
    <xf numFmtId="0" fontId="3" fillId="5" borderId="1" xfId="4" applyFill="1" applyBorder="1" applyAlignment="1">
      <alignment horizontal="center" wrapText="1"/>
    </xf>
    <xf numFmtId="178" fontId="5" fillId="3" borderId="2" xfId="1" applyNumberFormat="1" applyFont="1" applyFill="1" applyBorder="1" applyAlignment="1">
      <alignment horizontal="center" wrapText="1"/>
    </xf>
    <xf numFmtId="178" fontId="3" fillId="0" borderId="1" xfId="4" applyNumberFormat="1" applyBorder="1" applyAlignment="1">
      <alignment horizontal="center"/>
    </xf>
    <xf numFmtId="0" fontId="9" fillId="5" borderId="1" xfId="4" applyFont="1" applyFill="1" applyBorder="1" applyAlignment="1">
      <alignment horizontal="center" wrapText="1"/>
    </xf>
    <xf numFmtId="0" fontId="3" fillId="5" borderId="2" xfId="4" applyFill="1" applyBorder="1" applyAlignment="1">
      <alignment horizontal="center" wrapText="1"/>
    </xf>
    <xf numFmtId="0" fontId="3" fillId="5" borderId="3" xfId="4" applyFill="1" applyBorder="1" applyAlignment="1">
      <alignment horizontal="center" wrapText="1"/>
    </xf>
    <xf numFmtId="0" fontId="3" fillId="5" borderId="0" xfId="4" applyFill="1" applyAlignment="1">
      <alignment wrapText="1"/>
    </xf>
    <xf numFmtId="0" fontId="4" fillId="5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C5"/>
  <sheetViews>
    <sheetView tabSelected="1" topLeftCell="C1" zoomScale="85" zoomScaleNormal="85" workbookViewId="0">
      <selection activeCell="P2" sqref="P2:P4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7.7109375" style="3" customWidth="1"/>
    <col min="7" max="7" width="11" style="3" customWidth="1"/>
    <col min="8" max="8" width="14.5703125" style="3" customWidth="1"/>
    <col min="9" max="9" width="12.42578125" style="3" customWidth="1"/>
    <col min="10" max="10" width="48.28515625" style="3" customWidth="1"/>
    <col min="11" max="11" width="17.85546875" style="3" customWidth="1"/>
    <col min="12" max="12" width="51.85546875" style="1" customWidth="1"/>
    <col min="13" max="13" width="10.140625" style="3" customWidth="1"/>
    <col min="14" max="14" width="6.140625" style="3" hidden="1" customWidth="1"/>
    <col min="15" max="15" width="17.5703125" style="3" customWidth="1"/>
    <col min="16" max="16" width="12.5703125" style="3" customWidth="1"/>
    <col min="17" max="17" width="15.7109375" style="3" customWidth="1"/>
    <col min="18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14.28515625" style="6" customWidth="1"/>
    <col min="24" max="24" width="9.28515625" style="3" hidden="1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hidden="1" customWidth="1"/>
    <col min="29" max="29" width="6.28515625" style="7" customWidth="1"/>
    <col min="30" max="30" width="10" style="10" customWidth="1"/>
    <col min="31" max="31" width="9.85546875" style="7" hidden="1" customWidth="1"/>
    <col min="32" max="32" width="7.85546875" style="3" hidden="1" customWidth="1"/>
    <col min="33" max="33" width="9" style="6" hidden="1" customWidth="1"/>
    <col min="34" max="34" width="7.85546875" style="3" hidden="1" customWidth="1"/>
    <col min="35" max="35" width="8.42578125" style="8" hidden="1" customWidth="1"/>
    <col min="36" max="36" width="9" style="6" hidden="1" customWidth="1"/>
    <col min="37" max="37" width="8" style="8" hidden="1" customWidth="1"/>
    <col min="38" max="38" width="6" style="6" hidden="1" customWidth="1"/>
    <col min="39" max="39" width="9.5703125" style="3" hidden="1" customWidth="1"/>
    <col min="40" max="40" width="9.5703125" style="8" hidden="1" customWidth="1"/>
    <col min="41" max="41" width="10" style="6" hidden="1" customWidth="1"/>
    <col min="42" max="42" width="9.5703125" style="3" hidden="1" customWidth="1"/>
    <col min="43" max="43" width="9.5703125" style="8" hidden="1" customWidth="1"/>
    <col min="44" max="44" width="10" style="6" hidden="1" customWidth="1"/>
    <col min="45" max="45" width="9.5703125" style="6" hidden="1" customWidth="1"/>
    <col min="46" max="46" width="11.85546875" style="11" customWidth="1"/>
    <col min="47" max="47" width="7" style="12" customWidth="1"/>
    <col min="48" max="48" width="15.5703125" style="11" customWidth="1"/>
    <col min="49" max="49" width="11.28515625" style="3" customWidth="1"/>
    <col min="50" max="51" width="11.28515625" style="6" customWidth="1"/>
    <col min="52" max="52" width="11.28515625" style="3" customWidth="1"/>
    <col min="53" max="53" width="9.140625" style="3"/>
    <col min="54" max="55" width="9.140625" style="6"/>
    <col min="56" max="16384" width="9.140625" style="3"/>
  </cols>
  <sheetData>
    <row r="1" spans="1:55" ht="68.099999999999994" customHeight="1">
      <c r="A1" s="15" t="s">
        <v>4</v>
      </c>
      <c r="B1" s="15" t="s">
        <v>5</v>
      </c>
      <c r="C1" s="16" t="s">
        <v>6</v>
      </c>
      <c r="D1" s="17" t="s">
        <v>0</v>
      </c>
      <c r="E1" s="17" t="s">
        <v>2</v>
      </c>
      <c r="F1" s="18" t="s">
        <v>39</v>
      </c>
      <c r="G1" s="16" t="s">
        <v>7</v>
      </c>
      <c r="H1" s="48" t="s">
        <v>8</v>
      </c>
      <c r="I1" s="48" t="s">
        <v>41</v>
      </c>
      <c r="J1" s="48" t="s">
        <v>9</v>
      </c>
      <c r="K1" s="48" t="s">
        <v>44</v>
      </c>
      <c r="L1" s="20" t="s">
        <v>48</v>
      </c>
      <c r="M1" s="19" t="s">
        <v>10</v>
      </c>
      <c r="N1" s="16" t="s">
        <v>43</v>
      </c>
      <c r="O1" s="16" t="s">
        <v>11</v>
      </c>
      <c r="P1" s="16" t="s">
        <v>12</v>
      </c>
      <c r="Q1" s="16" t="s">
        <v>13</v>
      </c>
      <c r="R1" s="19" t="s">
        <v>42</v>
      </c>
      <c r="S1" s="21" t="s">
        <v>14</v>
      </c>
      <c r="T1" s="22" t="s">
        <v>15</v>
      </c>
      <c r="U1" s="23" t="s">
        <v>16</v>
      </c>
      <c r="V1" s="24" t="s">
        <v>17</v>
      </c>
      <c r="W1" s="25" t="s">
        <v>18</v>
      </c>
      <c r="X1" s="26" t="s">
        <v>1</v>
      </c>
      <c r="Y1" s="27" t="s">
        <v>19</v>
      </c>
      <c r="Z1" s="27" t="s">
        <v>20</v>
      </c>
      <c r="AA1" s="27" t="s">
        <v>21</v>
      </c>
      <c r="AB1" s="28" t="s">
        <v>22</v>
      </c>
      <c r="AC1" s="29" t="s">
        <v>23</v>
      </c>
      <c r="AD1" s="30" t="s">
        <v>24</v>
      </c>
      <c r="AE1" s="31" t="s">
        <v>25</v>
      </c>
      <c r="AF1" s="15" t="s">
        <v>26</v>
      </c>
      <c r="AG1" s="32" t="s">
        <v>27</v>
      </c>
      <c r="AH1" s="15" t="s">
        <v>28</v>
      </c>
      <c r="AI1" s="33" t="s">
        <v>29</v>
      </c>
      <c r="AJ1" s="34" t="s">
        <v>30</v>
      </c>
      <c r="AK1" s="33" t="s">
        <v>31</v>
      </c>
      <c r="AL1" s="32" t="s">
        <v>32</v>
      </c>
      <c r="AM1" s="26" t="s">
        <v>33</v>
      </c>
      <c r="AN1" s="33" t="s">
        <v>34</v>
      </c>
      <c r="AO1" s="32" t="s">
        <v>35</v>
      </c>
      <c r="AP1" s="26" t="s">
        <v>45</v>
      </c>
      <c r="AQ1" s="33" t="s">
        <v>46</v>
      </c>
      <c r="AR1" s="32" t="s">
        <v>47</v>
      </c>
      <c r="AS1" s="32" t="s">
        <v>36</v>
      </c>
      <c r="AT1" s="51" t="s">
        <v>37</v>
      </c>
      <c r="AU1" s="51" t="s">
        <v>38</v>
      </c>
      <c r="AV1" s="53" t="s">
        <v>59</v>
      </c>
      <c r="AW1" s="56" t="s">
        <v>61</v>
      </c>
      <c r="AX1" s="57"/>
      <c r="AY1" s="56" t="s">
        <v>60</v>
      </c>
      <c r="AZ1" s="57"/>
      <c r="BB1" s="3"/>
      <c r="BC1" s="3"/>
    </row>
    <row r="2" spans="1:55" ht="114" customHeight="1">
      <c r="A2" s="35">
        <v>1</v>
      </c>
      <c r="B2" s="36"/>
      <c r="C2" s="36"/>
      <c r="D2" s="36"/>
      <c r="E2" s="36"/>
      <c r="F2" s="36" t="s">
        <v>3</v>
      </c>
      <c r="G2" s="35" t="s">
        <v>50</v>
      </c>
      <c r="H2" s="49" t="s">
        <v>63</v>
      </c>
      <c r="I2" s="49" t="s">
        <v>53</v>
      </c>
      <c r="J2" s="49" t="s">
        <v>52</v>
      </c>
      <c r="K2" s="49" t="s">
        <v>51</v>
      </c>
      <c r="L2" s="47" t="s">
        <v>64</v>
      </c>
      <c r="M2" s="35" t="s">
        <v>49</v>
      </c>
      <c r="N2" s="36"/>
      <c r="O2" s="35" t="s">
        <v>62</v>
      </c>
      <c r="P2" s="59" t="s">
        <v>71</v>
      </c>
      <c r="Q2" s="50" t="s">
        <v>56</v>
      </c>
      <c r="R2" s="35" t="s">
        <v>40</v>
      </c>
      <c r="S2" s="37">
        <v>35</v>
      </c>
      <c r="T2" s="38">
        <v>7.8</v>
      </c>
      <c r="U2" s="39">
        <v>4.49</v>
      </c>
      <c r="V2" s="40">
        <v>4.49</v>
      </c>
      <c r="W2" s="14"/>
      <c r="X2" s="36"/>
      <c r="Y2" s="38">
        <v>50</v>
      </c>
      <c r="Z2" s="38">
        <v>30</v>
      </c>
      <c r="AA2" s="38">
        <v>28</v>
      </c>
      <c r="AB2" s="41"/>
      <c r="AC2" s="13">
        <v>12</v>
      </c>
      <c r="AD2" s="42">
        <f>IF(Y2="","",Y2*Z2*AA2/1000000)</f>
        <v>4.2000000000000003E-2</v>
      </c>
      <c r="AE2" s="43"/>
      <c r="AF2" s="36"/>
      <c r="AG2" s="44"/>
      <c r="AH2" s="36"/>
      <c r="AI2" s="45"/>
      <c r="AJ2" s="44">
        <f t="shared" ref="AJ2:AJ4" si="0">IF(ISERROR(V2*AI2),"",V2*AI2)</f>
        <v>0</v>
      </c>
      <c r="AK2" s="45">
        <v>0</v>
      </c>
      <c r="AL2" s="44">
        <f t="shared" ref="AL2:AL4" si="1">IF(ISERROR(AV2*AK2),"",AV2*AK2)</f>
        <v>0</v>
      </c>
      <c r="AM2" s="36"/>
      <c r="AN2" s="45">
        <v>0.01</v>
      </c>
      <c r="AO2" s="44">
        <f>IF(ISERROR(AV2*AN2),"",AV2*AN2)</f>
        <v>0.05</v>
      </c>
      <c r="AP2" s="36"/>
      <c r="AQ2" s="45"/>
      <c r="AR2" s="44">
        <f>IF(ISERROR(AV2*AQ2),"",AV2*AQ2)</f>
        <v>0</v>
      </c>
      <c r="AS2" s="44">
        <f>IF(ISERROR(AL2+AO2+AR2),"",AL2+AO2+AR2)</f>
        <v>0.05</v>
      </c>
      <c r="AT2" s="44">
        <f t="shared" ref="AT2:AT4" si="2">IF(ISERROR(V2+AS2),"",V2+AS2)</f>
        <v>4.54</v>
      </c>
      <c r="AU2" s="46">
        <f>IF(ISERROR((AV2-AT2)/AV2),"",(AV2-AT2)/AV2)</f>
        <v>9.0200000000000002E-2</v>
      </c>
      <c r="AV2" s="54">
        <v>4.99</v>
      </c>
      <c r="AW2" s="55">
        <v>204</v>
      </c>
      <c r="AX2" s="55">
        <v>108</v>
      </c>
      <c r="AY2" s="55">
        <v>108</v>
      </c>
      <c r="AZ2" s="52">
        <v>48</v>
      </c>
      <c r="BB2" s="3"/>
      <c r="BC2" s="3"/>
    </row>
    <row r="3" spans="1:55" ht="114" customHeight="1">
      <c r="A3" s="35">
        <v>2</v>
      </c>
      <c r="B3" s="36"/>
      <c r="C3" s="36"/>
      <c r="D3" s="36"/>
      <c r="E3" s="36"/>
      <c r="F3" s="36" t="s">
        <v>3</v>
      </c>
      <c r="G3" s="35" t="s">
        <v>50</v>
      </c>
      <c r="H3" s="49" t="s">
        <v>63</v>
      </c>
      <c r="I3" s="49" t="s">
        <v>54</v>
      </c>
      <c r="J3" s="49" t="s">
        <v>52</v>
      </c>
      <c r="K3" s="49" t="s">
        <v>51</v>
      </c>
      <c r="L3" s="47" t="s">
        <v>69</v>
      </c>
      <c r="M3" s="35" t="s">
        <v>49</v>
      </c>
      <c r="N3" s="36"/>
      <c r="O3" s="35" t="s">
        <v>62</v>
      </c>
      <c r="P3" s="59" t="s">
        <v>72</v>
      </c>
      <c r="Q3" s="50" t="s">
        <v>57</v>
      </c>
      <c r="R3" s="35" t="s">
        <v>40</v>
      </c>
      <c r="S3" s="37">
        <v>37</v>
      </c>
      <c r="T3" s="38">
        <v>7.8</v>
      </c>
      <c r="U3" s="39">
        <v>4.74</v>
      </c>
      <c r="V3" s="40">
        <v>4.74</v>
      </c>
      <c r="W3" s="14"/>
      <c r="X3" s="36"/>
      <c r="Y3" s="38">
        <v>50</v>
      </c>
      <c r="Z3" s="38">
        <v>30</v>
      </c>
      <c r="AA3" s="38">
        <v>31</v>
      </c>
      <c r="AB3" s="41"/>
      <c r="AC3" s="13">
        <v>12</v>
      </c>
      <c r="AD3" s="42">
        <f t="shared" ref="AD3:AD4" si="3">IF(Y3="","",Y3*Z3*AA3/1000000)</f>
        <v>4.7E-2</v>
      </c>
      <c r="AE3" s="43"/>
      <c r="AF3" s="36"/>
      <c r="AG3" s="44"/>
      <c r="AH3" s="36"/>
      <c r="AI3" s="45"/>
      <c r="AJ3" s="44">
        <f t="shared" si="0"/>
        <v>0</v>
      </c>
      <c r="AK3" s="45">
        <v>0</v>
      </c>
      <c r="AL3" s="44">
        <f t="shared" si="1"/>
        <v>0</v>
      </c>
      <c r="AM3" s="36"/>
      <c r="AN3" s="45">
        <v>0.01</v>
      </c>
      <c r="AO3" s="44">
        <f t="shared" ref="AO3:AO4" si="4">IF(ISERROR(AV3*AN3),"",AV3*AN3)</f>
        <v>0.06</v>
      </c>
      <c r="AP3" s="36"/>
      <c r="AQ3" s="45"/>
      <c r="AR3" s="44">
        <f t="shared" ref="AR3:AR4" si="5">IF(ISERROR(AV3*AQ3),"",AV3*AQ3)</f>
        <v>0</v>
      </c>
      <c r="AS3" s="44">
        <f t="shared" ref="AS3:AS4" si="6">IF(ISERROR(AL3+AO3+AR3),"",AL3+AO3+AR3)</f>
        <v>0.06</v>
      </c>
      <c r="AT3" s="44">
        <f t="shared" si="2"/>
        <v>4.8</v>
      </c>
      <c r="AU3" s="46">
        <f t="shared" ref="AU3:AU4" si="7">IF(ISERROR((AV3-AT3)/AV3),"",(AV3-AT3)/AV3)</f>
        <v>0.14130000000000001</v>
      </c>
      <c r="AV3" s="54">
        <v>5.59</v>
      </c>
      <c r="AW3" s="52">
        <v>696</v>
      </c>
      <c r="AX3" s="55">
        <v>360</v>
      </c>
      <c r="AY3" s="55">
        <v>204</v>
      </c>
      <c r="AZ3" s="55">
        <v>108</v>
      </c>
      <c r="BB3" s="3"/>
      <c r="BC3" s="3"/>
    </row>
    <row r="4" spans="1:55" ht="114" customHeight="1">
      <c r="A4" s="35">
        <v>3</v>
      </c>
      <c r="B4" s="36"/>
      <c r="C4" s="36"/>
      <c r="D4" s="36"/>
      <c r="E4" s="36"/>
      <c r="F4" s="36" t="s">
        <v>3</v>
      </c>
      <c r="G4" s="35" t="s">
        <v>50</v>
      </c>
      <c r="H4" s="49" t="s">
        <v>63</v>
      </c>
      <c r="I4" s="49" t="s">
        <v>55</v>
      </c>
      <c r="J4" s="49" t="s">
        <v>52</v>
      </c>
      <c r="K4" s="49" t="s">
        <v>51</v>
      </c>
      <c r="L4" s="47" t="s">
        <v>70</v>
      </c>
      <c r="M4" s="35" t="s">
        <v>49</v>
      </c>
      <c r="N4" s="36"/>
      <c r="O4" s="35" t="s">
        <v>62</v>
      </c>
      <c r="P4" s="59" t="s">
        <v>73</v>
      </c>
      <c r="Q4" s="50" t="s">
        <v>58</v>
      </c>
      <c r="R4" s="35" t="s">
        <v>40</v>
      </c>
      <c r="S4" s="37">
        <v>39</v>
      </c>
      <c r="T4" s="38">
        <v>7.8</v>
      </c>
      <c r="U4" s="39">
        <v>5</v>
      </c>
      <c r="V4" s="40">
        <v>5</v>
      </c>
      <c r="W4" s="14"/>
      <c r="X4" s="36"/>
      <c r="Y4" s="38">
        <v>50</v>
      </c>
      <c r="Z4" s="38">
        <v>30</v>
      </c>
      <c r="AA4" s="38">
        <v>35</v>
      </c>
      <c r="AB4" s="41"/>
      <c r="AC4" s="13">
        <v>12</v>
      </c>
      <c r="AD4" s="42">
        <f t="shared" si="3"/>
        <v>5.2999999999999999E-2</v>
      </c>
      <c r="AE4" s="43"/>
      <c r="AF4" s="36"/>
      <c r="AG4" s="44"/>
      <c r="AH4" s="36"/>
      <c r="AI4" s="45"/>
      <c r="AJ4" s="44">
        <f t="shared" si="0"/>
        <v>0</v>
      </c>
      <c r="AK4" s="45"/>
      <c r="AL4" s="44">
        <f t="shared" si="1"/>
        <v>0</v>
      </c>
      <c r="AM4" s="36"/>
      <c r="AN4" s="45">
        <v>0.01</v>
      </c>
      <c r="AO4" s="44">
        <f t="shared" si="4"/>
        <v>0.06</v>
      </c>
      <c r="AP4" s="36"/>
      <c r="AQ4" s="45"/>
      <c r="AR4" s="44">
        <f t="shared" si="5"/>
        <v>0</v>
      </c>
      <c r="AS4" s="44">
        <f t="shared" si="6"/>
        <v>0.06</v>
      </c>
      <c r="AT4" s="44">
        <f t="shared" si="2"/>
        <v>5.0599999999999996</v>
      </c>
      <c r="AU4" s="46">
        <f t="shared" si="7"/>
        <v>0.1691</v>
      </c>
      <c r="AV4" s="54">
        <v>6.09</v>
      </c>
      <c r="AW4" s="52">
        <v>228</v>
      </c>
      <c r="AX4" s="52">
        <v>120</v>
      </c>
      <c r="AY4" s="55">
        <v>108</v>
      </c>
      <c r="AZ4" s="52">
        <v>48</v>
      </c>
      <c r="BB4" s="3"/>
      <c r="BC4" s="3"/>
    </row>
    <row r="5" spans="1:55" ht="30">
      <c r="AW5" s="58" t="s">
        <v>65</v>
      </c>
      <c r="AX5" s="58" t="s">
        <v>66</v>
      </c>
      <c r="AY5" s="58" t="s">
        <v>67</v>
      </c>
      <c r="AZ5" s="58" t="s">
        <v>68</v>
      </c>
    </row>
  </sheetData>
  <sheetProtection insertRows="0" deleteRows="0" sort="0"/>
  <protectedRanges>
    <protectedRange sqref="A2:J4 M2:O4 Q2:AV4" name="Range1"/>
    <protectedRange sqref="K2:K4" name="Range1_1"/>
    <protectedRange sqref="L2:L4" name="Range1_2"/>
  </protectedRanges>
  <mergeCells count="2">
    <mergeCell ref="AW1:AX1"/>
    <mergeCell ref="AY1:AZ1"/>
  </mergeCells>
  <phoneticPr fontId="6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D2:D4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X2:X4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R2:R4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E2:E4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2026-05-06T03:11:15Z</dcterms:modified>
</cp:coreProperties>
</file>