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8C5034C-AD1E-40B6-915D-FBCF6BE52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7" i="8" l="1"/>
  <c r="BH37" i="8"/>
  <c r="BB37" i="8"/>
  <c r="AY37" i="8"/>
  <c r="AS37" i="8"/>
  <c r="AQ37" i="8"/>
  <c r="AO37" i="8"/>
  <c r="AM37" i="8"/>
  <c r="AD37" i="8"/>
  <c r="AE37" i="8" s="1"/>
  <c r="BL36" i="8"/>
  <c r="BH36" i="8"/>
  <c r="BB36" i="8"/>
  <c r="AY36" i="8"/>
  <c r="AS36" i="8"/>
  <c r="AQ36" i="8"/>
  <c r="AO36" i="8"/>
  <c r="AM36" i="8"/>
  <c r="AD36" i="8"/>
  <c r="AE36" i="8" s="1"/>
  <c r="AG36" i="8" s="1"/>
  <c r="BL35" i="8"/>
  <c r="BH35" i="8"/>
  <c r="BB35" i="8"/>
  <c r="AY35" i="8"/>
  <c r="AS35" i="8"/>
  <c r="AQ35" i="8"/>
  <c r="AO35" i="8"/>
  <c r="AM35" i="8"/>
  <c r="AD35" i="8"/>
  <c r="AE35" i="8" s="1"/>
  <c r="BL34" i="8"/>
  <c r="BH34" i="8"/>
  <c r="BB34" i="8"/>
  <c r="AY34" i="8"/>
  <c r="AS34" i="8"/>
  <c r="AQ34" i="8"/>
  <c r="AO34" i="8"/>
  <c r="AM34" i="8"/>
  <c r="AD34" i="8"/>
  <c r="AE34" i="8" s="1"/>
  <c r="AU34" i="8" s="1"/>
  <c r="AV34" i="8" s="1"/>
  <c r="BL33" i="8"/>
  <c r="BH33" i="8"/>
  <c r="BB33" i="8"/>
  <c r="AY33" i="8"/>
  <c r="AS33" i="8"/>
  <c r="AQ33" i="8"/>
  <c r="AO33" i="8"/>
  <c r="AM33" i="8"/>
  <c r="AD33" i="8"/>
  <c r="AE33" i="8" s="1"/>
  <c r="BL32" i="8"/>
  <c r="BH32" i="8"/>
  <c r="BB32" i="8"/>
  <c r="AY32" i="8"/>
  <c r="AS32" i="8"/>
  <c r="AQ32" i="8"/>
  <c r="AO32" i="8"/>
  <c r="AM32" i="8"/>
  <c r="AD32" i="8"/>
  <c r="AE32" i="8" s="1"/>
  <c r="AG32" i="8" s="1"/>
  <c r="BL31" i="8"/>
  <c r="BH31" i="8"/>
  <c r="BB31" i="8"/>
  <c r="AY31" i="8"/>
  <c r="AS31" i="8"/>
  <c r="AQ31" i="8"/>
  <c r="AO31" i="8"/>
  <c r="AM31" i="8"/>
  <c r="AD31" i="8"/>
  <c r="AE31" i="8" s="1"/>
  <c r="AJ31" i="8"/>
  <c r="BL30" i="8"/>
  <c r="BH30" i="8"/>
  <c r="BB30" i="8"/>
  <c r="AY30" i="8"/>
  <c r="AS30" i="8"/>
  <c r="AQ30" i="8"/>
  <c r="AO30" i="8"/>
  <c r="AM30" i="8"/>
  <c r="AD30" i="8"/>
  <c r="AE30" i="8" s="1"/>
  <c r="AU30" i="8" s="1"/>
  <c r="AV30" i="8" s="1"/>
  <c r="BL29" i="8"/>
  <c r="BH29" i="8"/>
  <c r="BB29" i="8"/>
  <c r="AY29" i="8"/>
  <c r="AS29" i="8"/>
  <c r="AQ29" i="8"/>
  <c r="AO29" i="8"/>
  <c r="AM29" i="8"/>
  <c r="AD29" i="8"/>
  <c r="AE29" i="8" s="1"/>
  <c r="BL28" i="8"/>
  <c r="BH28" i="8"/>
  <c r="BB28" i="8"/>
  <c r="AY28" i="8"/>
  <c r="AS28" i="8"/>
  <c r="AQ28" i="8"/>
  <c r="AO28" i="8"/>
  <c r="AM28" i="8"/>
  <c r="AD28" i="8"/>
  <c r="AE28" i="8" s="1"/>
  <c r="AU28" i="8" s="1"/>
  <c r="AV28" i="8" s="1"/>
  <c r="BL27" i="8"/>
  <c r="BH27" i="8"/>
  <c r="BB27" i="8"/>
  <c r="AY27" i="8"/>
  <c r="AS27" i="8"/>
  <c r="AQ27" i="8"/>
  <c r="AO27" i="8"/>
  <c r="AM27" i="8"/>
  <c r="AD27" i="8"/>
  <c r="AE27" i="8" s="1"/>
  <c r="BL26" i="8"/>
  <c r="BH26" i="8"/>
  <c r="BB26" i="8"/>
  <c r="AY26" i="8"/>
  <c r="AS26" i="8"/>
  <c r="AQ26" i="8"/>
  <c r="AO26" i="8"/>
  <c r="AM26" i="8"/>
  <c r="AD26" i="8"/>
  <c r="AE26" i="8" s="1"/>
  <c r="AU26" i="8" s="1"/>
  <c r="AV26" i="8" s="1"/>
  <c r="BL25" i="8"/>
  <c r="BH25" i="8"/>
  <c r="BB25" i="8"/>
  <c r="AY25" i="8"/>
  <c r="AS25" i="8"/>
  <c r="AQ25" i="8"/>
  <c r="AO25" i="8"/>
  <c r="AM25" i="8"/>
  <c r="AD25" i="8"/>
  <c r="AE25" i="8" s="1"/>
  <c r="BL24" i="8"/>
  <c r="BH24" i="8"/>
  <c r="BB24" i="8"/>
  <c r="AY24" i="8"/>
  <c r="AS24" i="8"/>
  <c r="AQ24" i="8"/>
  <c r="AO24" i="8"/>
  <c r="AM24" i="8"/>
  <c r="AD24" i="8"/>
  <c r="AE24" i="8" s="1"/>
  <c r="AG24" i="8" s="1"/>
  <c r="BL23" i="8"/>
  <c r="BH23" i="8"/>
  <c r="BB23" i="8"/>
  <c r="AY23" i="8"/>
  <c r="AS23" i="8"/>
  <c r="AQ23" i="8"/>
  <c r="AO23" i="8"/>
  <c r="AM23" i="8"/>
  <c r="AD23" i="8"/>
  <c r="AE23" i="8" s="1"/>
  <c r="BL22" i="8"/>
  <c r="BH22" i="8"/>
  <c r="BB22" i="8"/>
  <c r="AY22" i="8"/>
  <c r="AS22" i="8"/>
  <c r="AQ22" i="8"/>
  <c r="AO22" i="8"/>
  <c r="AM22" i="8"/>
  <c r="AD22" i="8"/>
  <c r="AE22" i="8" s="1"/>
  <c r="AG22" i="8" s="1"/>
  <c r="BL21" i="8"/>
  <c r="BH21" i="8"/>
  <c r="BB21" i="8"/>
  <c r="AY21" i="8"/>
  <c r="AS21" i="8"/>
  <c r="AQ21" i="8"/>
  <c r="AO21" i="8"/>
  <c r="AM21" i="8"/>
  <c r="AD21" i="8"/>
  <c r="AE21" i="8" s="1"/>
  <c r="BL20" i="8"/>
  <c r="BH20" i="8"/>
  <c r="BB20" i="8"/>
  <c r="AY20" i="8"/>
  <c r="AS20" i="8"/>
  <c r="AQ20" i="8"/>
  <c r="AO20" i="8"/>
  <c r="AM20" i="8"/>
  <c r="AD20" i="8"/>
  <c r="AE20" i="8" s="1"/>
  <c r="AG20" i="8" s="1"/>
  <c r="BL19" i="8"/>
  <c r="BH19" i="8"/>
  <c r="BB19" i="8"/>
  <c r="AY19" i="8"/>
  <c r="AS19" i="8"/>
  <c r="AQ19" i="8"/>
  <c r="AO19" i="8"/>
  <c r="AM19" i="8"/>
  <c r="AD19" i="8"/>
  <c r="AE19" i="8" s="1"/>
  <c r="BL18" i="8"/>
  <c r="BH18" i="8"/>
  <c r="BB18" i="8"/>
  <c r="AY18" i="8"/>
  <c r="AS18" i="8"/>
  <c r="AQ18" i="8"/>
  <c r="AO18" i="8"/>
  <c r="AM18" i="8"/>
  <c r="AD18" i="8"/>
  <c r="AE18" i="8" s="1"/>
  <c r="AU18" i="8" s="1"/>
  <c r="AV18" i="8" s="1"/>
  <c r="BL17" i="8"/>
  <c r="BH17" i="8"/>
  <c r="BB17" i="8"/>
  <c r="AY17" i="8"/>
  <c r="AS17" i="8"/>
  <c r="AQ17" i="8"/>
  <c r="AO17" i="8"/>
  <c r="AM17" i="8"/>
  <c r="AD17" i="8"/>
  <c r="AE17" i="8" s="1"/>
  <c r="BL16" i="8"/>
  <c r="BH16" i="8"/>
  <c r="BB16" i="8"/>
  <c r="AY16" i="8"/>
  <c r="AS16" i="8"/>
  <c r="AQ16" i="8"/>
  <c r="AO16" i="8"/>
  <c r="AM16" i="8"/>
  <c r="AD16" i="8"/>
  <c r="AE16" i="8" s="1"/>
  <c r="AG16" i="8" s="1"/>
  <c r="BL15" i="8"/>
  <c r="BH15" i="8"/>
  <c r="BB15" i="8"/>
  <c r="AY15" i="8"/>
  <c r="AS15" i="8"/>
  <c r="AQ15" i="8"/>
  <c r="AO15" i="8"/>
  <c r="AM15" i="8"/>
  <c r="AD15" i="8"/>
  <c r="AE15" i="8" s="1"/>
  <c r="BL14" i="8"/>
  <c r="BH14" i="8"/>
  <c r="BB14" i="8"/>
  <c r="AY14" i="8"/>
  <c r="AS14" i="8"/>
  <c r="AQ14" i="8"/>
  <c r="AO14" i="8"/>
  <c r="AM14" i="8"/>
  <c r="AD14" i="8"/>
  <c r="AE14" i="8" s="1"/>
  <c r="AG14" i="8" s="1"/>
  <c r="AJ26" i="8" l="1"/>
  <c r="AG31" i="8"/>
  <c r="AK31" i="8" s="1"/>
  <c r="AU31" i="8"/>
  <c r="AV31" i="8" s="1"/>
  <c r="AG29" i="8"/>
  <c r="AU29" i="8"/>
  <c r="AV29" i="8" s="1"/>
  <c r="BC29" i="8" s="1"/>
  <c r="BC30" i="8"/>
  <c r="BC31" i="8"/>
  <c r="AG27" i="8"/>
  <c r="AU27" i="8"/>
  <c r="AV27" i="8" s="1"/>
  <c r="BC28" i="8"/>
  <c r="AJ30" i="8"/>
  <c r="AG35" i="8"/>
  <c r="AU35" i="8"/>
  <c r="AV35" i="8" s="1"/>
  <c r="BC35" i="8" s="1"/>
  <c r="AJ37" i="8"/>
  <c r="AJ34" i="8"/>
  <c r="AJ32" i="8"/>
  <c r="AK32" i="8" s="1"/>
  <c r="BC26" i="8"/>
  <c r="BC27" i="8"/>
  <c r="AJ28" i="8"/>
  <c r="AG33" i="8"/>
  <c r="AU33" i="8"/>
  <c r="AV33" i="8" s="1"/>
  <c r="BC33" i="8" s="1"/>
  <c r="BC34" i="8"/>
  <c r="AJ36" i="8"/>
  <c r="AK36" i="8" s="1"/>
  <c r="AG37" i="8"/>
  <c r="AU37" i="8"/>
  <c r="AV37" i="8" s="1"/>
  <c r="BC37" i="8" s="1"/>
  <c r="AJ27" i="8"/>
  <c r="AJ29" i="8"/>
  <c r="AU32" i="8"/>
  <c r="AV32" i="8" s="1"/>
  <c r="BC32" i="8" s="1"/>
  <c r="AJ33" i="8"/>
  <c r="AJ35" i="8"/>
  <c r="AU36" i="8"/>
  <c r="AV36" i="8" s="1"/>
  <c r="BC36" i="8" s="1"/>
  <c r="AG26" i="8"/>
  <c r="AG28" i="8"/>
  <c r="AG30" i="8"/>
  <c r="AG34" i="8"/>
  <c r="AG21" i="8"/>
  <c r="AU21" i="8"/>
  <c r="AV21" i="8" s="1"/>
  <c r="BC21" i="8" s="1"/>
  <c r="AJ22" i="8"/>
  <c r="AK22" i="8" s="1"/>
  <c r="AG23" i="8"/>
  <c r="AU23" i="8"/>
  <c r="AV23" i="8" s="1"/>
  <c r="AJ25" i="8"/>
  <c r="AJ23" i="8"/>
  <c r="AK23" i="8" s="1"/>
  <c r="AJ20" i="8"/>
  <c r="AK20" i="8" s="1"/>
  <c r="BC23" i="8"/>
  <c r="AJ24" i="8"/>
  <c r="AK24" i="8" s="1"/>
  <c r="AG25" i="8"/>
  <c r="AU25" i="8"/>
  <c r="AV25" i="8" s="1"/>
  <c r="BC25" i="8" s="1"/>
  <c r="AU20" i="8"/>
  <c r="AV20" i="8" s="1"/>
  <c r="BC20" i="8" s="1"/>
  <c r="AU22" i="8"/>
  <c r="AV22" i="8" s="1"/>
  <c r="BC22" i="8" s="1"/>
  <c r="AU24" i="8"/>
  <c r="AV24" i="8" s="1"/>
  <c r="BC24" i="8" s="1"/>
  <c r="AJ21" i="8"/>
  <c r="AJ17" i="8"/>
  <c r="AG17" i="8"/>
  <c r="AU17" i="8"/>
  <c r="AV17" i="8" s="1"/>
  <c r="BC17" i="8" s="1"/>
  <c r="BC18" i="8"/>
  <c r="AJ19" i="8"/>
  <c r="AJ18" i="8"/>
  <c r="AG19" i="8"/>
  <c r="AU19" i="8"/>
  <c r="AV19" i="8" s="1"/>
  <c r="BC19" i="8" s="1"/>
  <c r="AG18" i="8"/>
  <c r="AJ16" i="8"/>
  <c r="AK16" i="8" s="1"/>
  <c r="AJ14" i="8"/>
  <c r="AK14" i="8" s="1"/>
  <c r="AG15" i="8"/>
  <c r="AU15" i="8"/>
  <c r="AV15" i="8" s="1"/>
  <c r="BC15" i="8" s="1"/>
  <c r="AU14" i="8"/>
  <c r="AV14" i="8" s="1"/>
  <c r="BC14" i="8" s="1"/>
  <c r="AJ15" i="8"/>
  <c r="AU16" i="8"/>
  <c r="AV16" i="8" s="1"/>
  <c r="BC16" i="8" s="1"/>
  <c r="AK29" i="8" l="1"/>
  <c r="BD29" i="8" s="1"/>
  <c r="BK29" i="8" s="1"/>
  <c r="AK33" i="8"/>
  <c r="AK35" i="8"/>
  <c r="BD35" i="8" s="1"/>
  <c r="AK26" i="8"/>
  <c r="BD26" i="8" s="1"/>
  <c r="BD31" i="8"/>
  <c r="AK34" i="8"/>
  <c r="BD34" i="8" s="1"/>
  <c r="AK37" i="8"/>
  <c r="BD37" i="8" s="1"/>
  <c r="BD24" i="8"/>
  <c r="BE24" i="8" s="1"/>
  <c r="AK30" i="8"/>
  <c r="BD30" i="8" s="1"/>
  <c r="AK25" i="8"/>
  <c r="BD25" i="8" s="1"/>
  <c r="AK28" i="8"/>
  <c r="BD28" i="8" s="1"/>
  <c r="BK28" i="8" s="1"/>
  <c r="AK27" i="8"/>
  <c r="BD27" i="8" s="1"/>
  <c r="BD36" i="8"/>
  <c r="BD33" i="8"/>
  <c r="BD23" i="8"/>
  <c r="BE23" i="8" s="1"/>
  <c r="AK21" i="8"/>
  <c r="BD21" i="8" s="1"/>
  <c r="BD32" i="8"/>
  <c r="AK15" i="8"/>
  <c r="BD15" i="8" s="1"/>
  <c r="BE15" i="8" s="1"/>
  <c r="BK23" i="8"/>
  <c r="BD20" i="8"/>
  <c r="BD22" i="8"/>
  <c r="AK19" i="8"/>
  <c r="BD19" i="8" s="1"/>
  <c r="BK19" i="8" s="1"/>
  <c r="AK18" i="8"/>
  <c r="BD18" i="8" s="1"/>
  <c r="BK18" i="8" s="1"/>
  <c r="AK17" i="8"/>
  <c r="BD17" i="8" s="1"/>
  <c r="BE17" i="8" s="1"/>
  <c r="BD14" i="8"/>
  <c r="BK14" i="8" s="1"/>
  <c r="BD16" i="8"/>
  <c r="BK35" i="8" l="1"/>
  <c r="BE35" i="8"/>
  <c r="BE26" i="8"/>
  <c r="BK26" i="8"/>
  <c r="BK34" i="8"/>
  <c r="BE34" i="8"/>
  <c r="BK37" i="8"/>
  <c r="BE37" i="8"/>
  <c r="BK31" i="8"/>
  <c r="BE31" i="8"/>
  <c r="BE30" i="8"/>
  <c r="BK30" i="8"/>
  <c r="BK27" i="8"/>
  <c r="BE27" i="8"/>
  <c r="BK21" i="8"/>
  <c r="BE21" i="8"/>
  <c r="BE29" i="8"/>
  <c r="BK24" i="8"/>
  <c r="BE28" i="8"/>
  <c r="BK33" i="8"/>
  <c r="BE33" i="8"/>
  <c r="BE32" i="8"/>
  <c r="BK32" i="8"/>
  <c r="BE19" i="8"/>
  <c r="BE36" i="8"/>
  <c r="BK36" i="8"/>
  <c r="BK17" i="8"/>
  <c r="BE18" i="8"/>
  <c r="BK20" i="8"/>
  <c r="BE20" i="8"/>
  <c r="BE22" i="8"/>
  <c r="BK22" i="8"/>
  <c r="BE25" i="8"/>
  <c r="BK25" i="8"/>
  <c r="BE14" i="8"/>
  <c r="BK15" i="8"/>
  <c r="BK16" i="8"/>
  <c r="BE16" i="8"/>
  <c r="AJ13" i="8" l="1"/>
  <c r="AJ12" i="8"/>
  <c r="AJ11" i="8"/>
  <c r="BL13" i="8"/>
  <c r="BH13" i="8"/>
  <c r="BB13" i="8"/>
  <c r="AY13" i="8"/>
  <c r="AS13" i="8"/>
  <c r="AQ13" i="8"/>
  <c r="AO13" i="8"/>
  <c r="AM13" i="8"/>
  <c r="AD13" i="8"/>
  <c r="AE13" i="8" s="1"/>
  <c r="BL12" i="8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AU13" i="8" l="1"/>
  <c r="AV13" i="8" s="1"/>
  <c r="BC13" i="8" s="1"/>
  <c r="AG13" i="8"/>
  <c r="AK13" i="8" s="1"/>
  <c r="AG12" i="8"/>
  <c r="AK12" i="8" s="1"/>
  <c r="AU12" i="8"/>
  <c r="AV12" i="8" s="1"/>
  <c r="BC12" i="8" s="1"/>
  <c r="AU11" i="8"/>
  <c r="AV11" i="8" s="1"/>
  <c r="BC11" i="8" s="1"/>
  <c r="AG11" i="8"/>
  <c r="AK11" i="8" s="1"/>
  <c r="BD11" i="8" l="1"/>
  <c r="BK11" i="8" s="1"/>
  <c r="BD12" i="8"/>
  <c r="BD13" i="8"/>
  <c r="BE11" i="8" l="1"/>
  <c r="BK13" i="8"/>
  <c r="BE13" i="8"/>
  <c r="BK12" i="8"/>
  <c r="BE12" i="8"/>
  <c r="BL6" i="8" l="1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BL3" i="8"/>
  <c r="BH3" i="8"/>
  <c r="BB3" i="8"/>
  <c r="AY3" i="8"/>
  <c r="AS3" i="8"/>
  <c r="AQ3" i="8"/>
  <c r="AO3" i="8"/>
  <c r="AM3" i="8"/>
  <c r="AD3" i="8"/>
  <c r="AE3" i="8" s="1"/>
  <c r="BL4" i="8"/>
  <c r="BH4" i="8"/>
  <c r="BB4" i="8"/>
  <c r="AY4" i="8"/>
  <c r="AS4" i="8"/>
  <c r="AQ4" i="8"/>
  <c r="AO4" i="8"/>
  <c r="AM4" i="8"/>
  <c r="AD4" i="8"/>
  <c r="AE4" i="8" s="1"/>
  <c r="AU4" i="8" s="1"/>
  <c r="AV4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10" i="8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BC4" i="8" l="1"/>
  <c r="AG6" i="8"/>
  <c r="AU6" i="8"/>
  <c r="AV6" i="8" s="1"/>
  <c r="BC6" i="8" s="1"/>
  <c r="AG5" i="8"/>
  <c r="AU5" i="8"/>
  <c r="AV5" i="8" s="1"/>
  <c r="BC5" i="8" s="1"/>
  <c r="AJ4" i="8"/>
  <c r="AJ3" i="8"/>
  <c r="AG3" i="8"/>
  <c r="AU3" i="8"/>
  <c r="AV3" i="8" s="1"/>
  <c r="BC3" i="8" s="1"/>
  <c r="AG4" i="8"/>
  <c r="AG7" i="8"/>
  <c r="AU7" i="8"/>
  <c r="AV7" i="8" s="1"/>
  <c r="BC7" i="8" s="1"/>
  <c r="AG8" i="8"/>
  <c r="AU8" i="8"/>
  <c r="AV8" i="8" s="1"/>
  <c r="BC8" i="8" s="1"/>
  <c r="AG10" i="8"/>
  <c r="AU10" i="8"/>
  <c r="AV10" i="8" s="1"/>
  <c r="BC10" i="8" s="1"/>
  <c r="AG9" i="8"/>
  <c r="AU9" i="8"/>
  <c r="AV9" i="8" s="1"/>
  <c r="BC9" i="8" s="1"/>
  <c r="AJ9" i="8" l="1"/>
  <c r="AJ7" i="8"/>
  <c r="AK7" i="8" s="1"/>
  <c r="BD7" i="8" s="1"/>
  <c r="BE7" i="8" s="1"/>
  <c r="AJ8" i="8"/>
  <c r="AK8" i="8" s="1"/>
  <c r="BD8" i="8" s="1"/>
  <c r="BE8" i="8" s="1"/>
  <c r="AJ10" i="8"/>
  <c r="AK10" i="8" s="1"/>
  <c r="BD10" i="8" s="1"/>
  <c r="BK10" i="8" s="1"/>
  <c r="AK4" i="8"/>
  <c r="BD4" i="8" s="1"/>
  <c r="BE4" i="8" s="1"/>
  <c r="AK3" i="8"/>
  <c r="BD3" i="8" s="1"/>
  <c r="BE3" i="8" s="1"/>
  <c r="AJ6" i="8" l="1"/>
  <c r="AK6" i="8" s="1"/>
  <c r="BD6" i="8" s="1"/>
  <c r="AJ5" i="8"/>
  <c r="AK5" i="8" s="1"/>
  <c r="BD5" i="8" s="1"/>
  <c r="AK9" i="8"/>
  <c r="BD9" i="8" s="1"/>
  <c r="BE9" i="8" s="1"/>
  <c r="BK7" i="8"/>
  <c r="BK4" i="8"/>
  <c r="BK3" i="8"/>
  <c r="BE10" i="8"/>
  <c r="BK8" i="8"/>
  <c r="BK9" i="8" l="1"/>
  <c r="BE5" i="8"/>
  <c r="BK5" i="8"/>
  <c r="BE6" i="8"/>
  <c r="BK6" i="8"/>
  <c r="AD2" i="8"/>
  <c r="BL2" i="8" l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 s="1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<sst xmlns="http://schemas.openxmlformats.org/spreadsheetml/2006/main" count="580" uniqueCount="151">
  <si>
    <t>Brand</t>
  </si>
  <si>
    <t>Package Type</t>
  </si>
  <si>
    <t>Licensor</t>
  </si>
  <si>
    <t>Normal</t>
  </si>
  <si>
    <t>BLANKET</t>
  </si>
  <si>
    <t>MAISON JULES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</si>
  <si>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</si>
  <si>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</si>
  <si>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</si>
  <si>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</si>
  <si>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</si>
  <si>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</si>
  <si>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</si>
  <si>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</si>
  <si>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</si>
  <si>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</si>
  <si>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</si>
  <si>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</si>
  <si>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</si>
  <si>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</si>
  <si>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</si>
  <si>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</si>
  <si>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</si>
  <si>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</si>
  <si>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</si>
  <si>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</si>
  <si>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</si>
  <si>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</si>
  <si>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</si>
  <si>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</si>
  <si>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</si>
  <si>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</si>
  <si>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</si>
  <si>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</si>
  <si>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</si>
  <si>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</si>
  <si>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</si>
  <si>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</si>
  <si>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</si>
  <si>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</si>
  <si>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</si>
  <si>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</si>
  <si>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</si>
  <si>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</si>
  <si>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</si>
  <si>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</si>
  <si>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</si>
  <si>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</si>
  <si>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</si>
  <si>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</si>
  <si>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</si>
  <si>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</si>
  <si>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</si>
  <si>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</si>
  <si>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</si>
  <si>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</si>
  <si>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</si>
  <si>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</si>
  <si>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</si>
  <si>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</si>
  <si>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</si>
  <si>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</si>
  <si>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</si>
  <si>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</si>
  <si>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</si>
  <si>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</si>
  <si>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</si>
  <si>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</si>
  <si>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6301.40.0020</t>
  </si>
  <si>
    <t>Print Plush</t>
  </si>
  <si>
    <t>XMAS TREE</t>
  </si>
  <si>
    <t>Print Plush Blanket</t>
  </si>
  <si>
    <t>350gsm print plush with 1'' self hem, folded with ribbon + FSC insert, 2pcs per carton</t>
  </si>
  <si>
    <t>100% Polyester Knit Blanket</t>
  </si>
  <si>
    <t>SKI VILLAGE</t>
  </si>
  <si>
    <t>POINSETTIA</t>
  </si>
  <si>
    <t>FAIR ISLE</t>
  </si>
  <si>
    <t>100239327TW</t>
  </si>
  <si>
    <t>100239327FQ</t>
  </si>
  <si>
    <t>100239327KG</t>
  </si>
  <si>
    <t>100239328TW</t>
  </si>
  <si>
    <t>100239328FQ</t>
  </si>
  <si>
    <t>100239328KG</t>
  </si>
  <si>
    <t>100239329TW</t>
  </si>
  <si>
    <t>100239329FQ</t>
  </si>
  <si>
    <t>100239329KG</t>
  </si>
  <si>
    <t>100239330TW</t>
  </si>
  <si>
    <t>100239330FQ</t>
  </si>
  <si>
    <t>100239330KG</t>
  </si>
  <si>
    <t>194138817194</t>
    <phoneticPr fontId="13" type="noConversion"/>
  </si>
  <si>
    <t>194138817170</t>
    <phoneticPr fontId="13" type="noConversion"/>
  </si>
  <si>
    <t>194138817187</t>
    <phoneticPr fontId="13" type="noConversion"/>
  </si>
  <si>
    <t>194138817224</t>
    <phoneticPr fontId="13" type="noConversion"/>
  </si>
  <si>
    <t>194138817200</t>
    <phoneticPr fontId="13" type="noConversion"/>
  </si>
  <si>
    <t>194138817217</t>
    <phoneticPr fontId="13" type="noConversion"/>
  </si>
  <si>
    <t>194138817255</t>
    <phoneticPr fontId="13" type="noConversion"/>
  </si>
  <si>
    <t>194138817231</t>
    <phoneticPr fontId="13" type="noConversion"/>
  </si>
  <si>
    <t>194138817248</t>
    <phoneticPr fontId="13" type="noConversion"/>
  </si>
  <si>
    <t>194138817286</t>
    <phoneticPr fontId="13" type="noConversion"/>
  </si>
  <si>
    <t>194138817262</t>
    <phoneticPr fontId="13" type="noConversion"/>
  </si>
  <si>
    <t>194138817279</t>
    <phoneticPr fontId="13" type="noConversion"/>
  </si>
  <si>
    <t>MULTI SHELL</t>
    <phoneticPr fontId="13" type="noConversion"/>
  </si>
  <si>
    <t>SCALLOP SHELL</t>
    <phoneticPr fontId="13" type="noConversion"/>
  </si>
  <si>
    <t>DITSY BOW</t>
    <phoneticPr fontId="13" type="noConversion"/>
  </si>
  <si>
    <t>PARIS TOILE</t>
    <phoneticPr fontId="13" type="noConversion"/>
  </si>
  <si>
    <t>GINGHAM DOG</t>
    <phoneticPr fontId="13" type="noConversion"/>
  </si>
  <si>
    <t>PARIS SITES</t>
    <phoneticPr fontId="13" type="noConversion"/>
  </si>
  <si>
    <t>ELEGANT BFLY</t>
    <phoneticPr fontId="13" type="noConversion"/>
  </si>
  <si>
    <t>FLORAL BOW</t>
    <phoneticPr fontId="13" type="noConversion"/>
  </si>
  <si>
    <t>MST51-6545</t>
  </si>
  <si>
    <t>000000000000</t>
  </si>
  <si>
    <t>MST51-6546</t>
  </si>
  <si>
    <t>MST51-6547</t>
  </si>
  <si>
    <t>MST51-6548</t>
  </si>
  <si>
    <t>MST51-6549</t>
  </si>
  <si>
    <t>MST51-6550</t>
  </si>
  <si>
    <t>MST51-6551</t>
  </si>
  <si>
    <t>MST51-6552</t>
  </si>
  <si>
    <t>MST51-6553</t>
  </si>
  <si>
    <t>MST51-6554</t>
  </si>
  <si>
    <t>MST51-6555</t>
  </si>
  <si>
    <t>MST51-6556</t>
  </si>
  <si>
    <t>MST51-6557</t>
  </si>
  <si>
    <t>MST51-6558</t>
  </si>
  <si>
    <t>MST51-6559</t>
  </si>
  <si>
    <t>MST51-6560</t>
  </si>
  <si>
    <t>MST51-6561</t>
  </si>
  <si>
    <t>MST51-6562</t>
  </si>
  <si>
    <t>MST51-6563</t>
  </si>
  <si>
    <t>MST51-6564</t>
  </si>
  <si>
    <t>MST51-6565</t>
  </si>
  <si>
    <t>MST51-6566</t>
  </si>
  <si>
    <t>MST51-6567</t>
  </si>
  <si>
    <t>MST51-6568</t>
  </si>
  <si>
    <t>MST51-6486</t>
    <phoneticPr fontId="13" type="noConversion"/>
  </si>
  <si>
    <t>MST51-6487</t>
  </si>
  <si>
    <t>MST51-6488</t>
  </si>
  <si>
    <t>MST51-6489</t>
  </si>
  <si>
    <t>MST51-6490</t>
  </si>
  <si>
    <t>MST51-6491</t>
  </si>
  <si>
    <t>MST51-6492</t>
  </si>
  <si>
    <t>MST51-6493</t>
  </si>
  <si>
    <t>MST51-6494</t>
  </si>
  <si>
    <t>MST51-6495</t>
  </si>
  <si>
    <t>MST51-6496</t>
  </si>
  <si>
    <t>MST51-6497</t>
  </si>
  <si>
    <t>100% Polyester Knit Blanket</t>
    <phoneticPr fontId="13" type="noConversion"/>
  </si>
  <si>
    <t>100% Polyester Maison Jules Print Plush Blanket</t>
    <phoneticPr fontId="13" type="noConversion"/>
  </si>
  <si>
    <t>1 Blanket Twin: 66”W x 90''L</t>
    <phoneticPr fontId="13" type="noConversion"/>
  </si>
  <si>
    <t>1 Blanket F/Q: 90"W x 90''L</t>
    <phoneticPr fontId="13" type="noConversion"/>
  </si>
  <si>
    <t>1 Blanket King: 108"W x 90''L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</si>
</sst>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_([$$-409]* #,##0.00_);_([$$-409]* \(#,##0.00\);_([$$-409]* &quot;-&quot;??_);_(@_)"/>
    <numFmt numFmtId="185" formatCode="[$$-481]#,##0.00_);[Red]\([$$-481]#,##0.00\)"/>
  </numFmts>
  <fonts count="18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182" fontId="4" fillId="0" borderId="0"/>
    <xf numFmtId="183" fontId="12" fillId="0" borderId="0"/>
    <xf numFmtId="183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7" fillId="0" borderId="0"/>
    <xf numFmtId="0" fontId="6" fillId="0" borderId="0"/>
    <xf numFmtId="182" fontId="3" fillId="0" borderId="0"/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/>
    <xf numFmtId="0" fontId="17" fillId="0" borderId="0"/>
    <xf numFmtId="185" fontId="12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2" fillId="0" borderId="0" applyFont="0" applyFill="0" applyBorder="0" applyAlignment="0" applyProtection="0"/>
    <xf numFmtId="182" fontId="1" fillId="0" borderId="0"/>
    <xf numFmtId="182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9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8" fontId="9" fillId="3" borderId="1" xfId="1" applyNumberFormat="1" applyFont="1" applyFill="1" applyBorder="1" applyAlignment="1">
      <alignment wrapText="1"/>
    </xf>
    <xf numFmtId="178" fontId="5" fillId="6" borderId="2" xfId="0" applyNumberFormat="1" applyFont="1" applyFill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9" fillId="4" borderId="1" xfId="1" applyNumberFormat="1" applyFont="1" applyFill="1" applyBorder="1" applyAlignment="1">
      <alignment wrapText="1"/>
    </xf>
    <xf numFmtId="10" fontId="9" fillId="4" borderId="1" xfId="1" applyNumberFormat="1" applyFont="1" applyFill="1" applyBorder="1" applyAlignment="1">
      <alignment wrapText="1"/>
    </xf>
    <xf numFmtId="0" fontId="10" fillId="7" borderId="0" xfId="0" applyFont="1" applyFill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5" fillId="5" borderId="1" xfId="4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10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6" fillId="0" borderId="0" xfId="4" applyAlignment="1">
      <alignment wrapText="1"/>
    </xf>
    <xf numFmtId="0" fontId="6" fillId="0" borderId="1" xfId="4" applyBorder="1" applyAlignment="1">
      <alignment wrapText="1"/>
    </xf>
    <xf numFmtId="178" fontId="11" fillId="4" borderId="2" xfId="1" applyNumberFormat="1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0" fontId="7" fillId="0" borderId="1" xfId="7" applyFont="1" applyBorder="1" applyAlignment="1">
      <alignment horizontal="left" wrapText="1"/>
    </xf>
    <xf numFmtId="184" fontId="0" fillId="5" borderId="1" xfId="0" applyNumberFormat="1" applyFill="1" applyBorder="1" applyAlignment="1">
      <alignment wrapText="1"/>
    </xf>
    <xf numFmtId="0" fontId="6" fillId="5" borderId="1" xfId="16" applyFill="1" applyBorder="1" applyAlignment="1">
      <alignment wrapText="1"/>
    </xf>
    <xf numFmtId="0" fontId="6" fillId="0" borderId="1" xfId="16" applyBorder="1" applyAlignment="1">
      <alignment wrapText="1"/>
    </xf>
    <xf numFmtId="49" fontId="6" fillId="0" borderId="1" xfId="0" applyNumberFormat="1" applyFont="1" applyBorder="1" applyAlignment="1">
      <alignment wrapText="1"/>
    </xf>
  </cellXfs>
  <cellStyles count="35">
    <cellStyle name="Comma 2" xfId="27" xr:uid="{78051421-AC1B-4E1C-B56F-14F876B147BD}"/>
    <cellStyle name="Comma 2 2" xfId="34" xr:uid="{910E2C96-A5DB-4E61-AB0D-2A19B15205C1}"/>
    <cellStyle name="Currency 2" xfId="5" xr:uid="{2FAF1D55-D6CB-42D0-8B51-42EB00C03301}"/>
    <cellStyle name="Currency 3" xfId="14" xr:uid="{C6C8CE1C-ABE8-46E3-8404-3BD2CF9AFDB0}"/>
    <cellStyle name="Currency 3 2" xfId="20" xr:uid="{D7AA56F0-C99F-4FB0-B6C5-8C53905F5E63}"/>
    <cellStyle name="Currency 4" xfId="24" xr:uid="{13EBCA66-5FAF-4A21-A9C0-2EF3DFD823B9}"/>
    <cellStyle name="Currency 4 2" xfId="32" xr:uid="{D25B0809-1CB9-4CA8-B7BE-1A0D58DBDF89}"/>
    <cellStyle name="Currency_MMG blanket 20141030 upd 20141102" xfId="26" xr:uid="{36D2F580-4FD0-4C9F-A18C-B6E79326BFB8}"/>
    <cellStyle name="Normal 127" xfId="11" xr:uid="{C57D689F-688D-4C9A-8905-BA293490F550}"/>
    <cellStyle name="Normal 127 2" xfId="18" xr:uid="{A4217F24-581B-48F8-AE67-8A4A5DDAC700}"/>
    <cellStyle name="Normal 146" xfId="12" xr:uid="{7D0103E3-DC68-46F5-AD78-F0CDF9802B6B}"/>
    <cellStyle name="Normal 146 2" xfId="19" xr:uid="{77C40B0E-FF60-45CE-BB39-255782310BEC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Normal 27" xfId="22" xr:uid="{08EAAC29-9C89-4BD9-B189-49560281CEBC}"/>
    <cellStyle name="Normal 28" xfId="21" xr:uid="{EBD57913-AEC5-47FB-B3D4-68ED3339F259}"/>
    <cellStyle name="Normal 28 2" xfId="30" xr:uid="{54269408-2317-46A5-A411-79DAD58A1918}"/>
    <cellStyle name="Normal 3" xfId="23" xr:uid="{B5C2B420-4FD6-4E13-8171-DFFAFB59FE4F}"/>
    <cellStyle name="Normal 3 2" xfId="31" xr:uid="{5FE34FDB-FA13-4568-9EDD-E07111CDE28C}"/>
    <cellStyle name="Percent 2" xfId="6" xr:uid="{E70589B9-27E6-48C2-9E75-E5CCCEF28152}"/>
    <cellStyle name="Percent 2 2" xfId="13" xr:uid="{2E3E2662-9E5E-44C2-A21E-DEFFBD3E7DA2}"/>
    <cellStyle name="Percent 3" xfId="25" xr:uid="{8312056B-C431-4DA6-A477-CBB0153FF4FC}"/>
    <cellStyle name="Percent 3 2" xfId="33" xr:uid="{CB9DCDB4-95D4-4CB8-92F7-A9496197732D}"/>
    <cellStyle name="Style 1" xfId="3" xr:uid="{F4609D05-B161-47A5-8040-F8D4BA086F06}"/>
    <cellStyle name="Style 1 2" xfId="15" xr:uid="{5FE3E658-0C27-42B3-A142-5047DE36D01E}"/>
    <cellStyle name="常规" xfId="0" builtinId="0"/>
    <cellStyle name="常规 10" xfId="8" xr:uid="{81CE922C-4427-42DA-B5C0-43A5AC4CBE73}"/>
    <cellStyle name="常规 10 2" xfId="17" xr:uid="{7DA23C04-465D-41BE-B2C9-0957706D476A}"/>
    <cellStyle name="常规 10 2 2" xfId="29" xr:uid="{AF8B481B-AD86-4965-9796-4938FB81B060}"/>
    <cellStyle name="常规 10 3" xfId="28" xr:uid="{93DEBEB8-8240-4F7A-964A-F589E0F7B3D8}"/>
    <cellStyle name="常规 2" xfId="16" xr:uid="{39670F34-F8EA-4FA3-8D0C-20B44312F40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7"/>
  <sheetViews>
    <sheetView tabSelected="1" topLeftCell="E34" workbookViewId="0">
      <selection activeCell="E38" sqref="A38:XFD25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9.14062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3.8554687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4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55" t="s">
        <v>69</v>
      </c>
      <c r="H2" s="55" t="s">
        <v>147</v>
      </c>
      <c r="I2" s="1" t="s">
        <v>71</v>
      </c>
      <c r="J2" s="55" t="s">
        <v>72</v>
      </c>
      <c r="K2" s="52" t="s">
        <v>146</v>
      </c>
      <c r="L2" s="55" t="s">
        <v>148</v>
      </c>
      <c r="M2" s="1" t="s">
        <v>74</v>
      </c>
      <c r="N2" s="57" t="s">
        <v>77</v>
      </c>
      <c r="O2" s="55"/>
      <c r="P2" s="60" t="s">
        <v>134</v>
      </c>
      <c r="Q2" s="61" t="s">
        <v>89</v>
      </c>
      <c r="R2" s="1" t="s">
        <v>62</v>
      </c>
      <c r="S2" s="32">
        <v>38.4</v>
      </c>
      <c r="T2" s="33">
        <v>7.8</v>
      </c>
      <c r="U2" s="34">
        <v>4.92</v>
      </c>
      <c r="V2" s="35">
        <v>4.92</v>
      </c>
      <c r="W2" s="58">
        <v>4.92</v>
      </c>
      <c r="X2" s="1" t="s">
        <v>3</v>
      </c>
      <c r="Y2" s="46">
        <v>38</v>
      </c>
      <c r="Z2" s="46">
        <v>32</v>
      </c>
      <c r="AA2" s="46">
        <v>30</v>
      </c>
      <c r="AB2" s="33">
        <v>2</v>
      </c>
      <c r="AC2" s="9">
        <v>2</v>
      </c>
      <c r="AD2" s="50">
        <f t="shared" ref="AD2:AD8" si="0">IF(Y2="","",Y2*Z2*AA2/1000000)</f>
        <v>3.5999999999999997E-2</v>
      </c>
      <c r="AE2" s="36">
        <f t="shared" ref="AE2:AE8" si="1">IF(AC2="","",65/AD2*AC2)</f>
        <v>3611</v>
      </c>
      <c r="AF2" s="1">
        <v>3200</v>
      </c>
      <c r="AG2" s="37">
        <f t="shared" ref="AG2:AG8" si="2">IF(ISERROR(AF2/AE2),"",AF2/AE2)</f>
        <v>0.89</v>
      </c>
      <c r="AH2" s="1" t="s">
        <v>68</v>
      </c>
      <c r="AI2" s="38">
        <v>0.185</v>
      </c>
      <c r="AJ2" s="37">
        <f t="shared" ref="AJ2:AJ8" si="3">IF(ISERROR(V2*AI2),"",V2*AI2)</f>
        <v>0.91</v>
      </c>
      <c r="AK2" s="37">
        <f t="shared" ref="AK2:AK8" si="4">IF(ISERROR(V2+AG2+AJ2),"",V2+AG2+AJ2)</f>
        <v>6.72</v>
      </c>
      <c r="AL2" s="38">
        <v>0.01</v>
      </c>
      <c r="AM2" s="37">
        <f t="shared" ref="AM2:AM8" si="5">IF(ISERROR(BF2*AL2),"",BF2*AL2)</f>
        <v>0.08</v>
      </c>
      <c r="AN2" s="38"/>
      <c r="AO2" s="37">
        <f t="shared" ref="AO2:AO8" si="6">IF(ISERROR(BF2*AN2),"",BF2*AN2)</f>
        <v>0</v>
      </c>
      <c r="AP2" s="38"/>
      <c r="AQ2" s="37">
        <f t="shared" ref="AQ2:AQ8" si="7">IF(ISERROR(BF2*AP2),"",BF2*AP2)</f>
        <v>0</v>
      </c>
      <c r="AR2" s="38"/>
      <c r="AS2" s="37">
        <f t="shared" ref="AS2:AS8" si="8">IF(ISERROR(BF2*AR2),"",BF2*AR2)</f>
        <v>0</v>
      </c>
      <c r="AT2" s="1">
        <v>200</v>
      </c>
      <c r="AU2" s="38">
        <f t="shared" ref="AU2:AU10" si="9">AT2/AE2/BF2</f>
        <v>6.6E-3</v>
      </c>
      <c r="AV2" s="37">
        <f t="shared" ref="AV2:AV8" si="10">IF(ISERROR(BF2*AU2),"",BF2*AU2)</f>
        <v>0.06</v>
      </c>
      <c r="AW2" s="37"/>
      <c r="AX2" s="38"/>
      <c r="AY2" s="37">
        <f t="shared" ref="AY2:AY8" si="11">IF(ISERROR(BF2*AX2),"",BF2*AX2)</f>
        <v>0</v>
      </c>
      <c r="AZ2" s="37"/>
      <c r="BA2" s="38"/>
      <c r="BB2" s="37">
        <f t="shared" ref="BB2:BB8" si="12">IF(ISERROR(BF2*BA2),"",BF2*BA2)</f>
        <v>0</v>
      </c>
      <c r="BC2" s="37">
        <f t="shared" ref="BC2:BC8" si="13">IF(ISERROR(AM2+AO2+AQ2+AV2),"",AM2+AO2+AQ2+AV2)</f>
        <v>0.14000000000000001</v>
      </c>
      <c r="BD2" s="37">
        <f t="shared" ref="BD2:BD8" si="14">IF(ISERROR(AK2+BC2),"",AK2+BC2)</f>
        <v>6.86</v>
      </c>
      <c r="BE2" s="39">
        <f t="shared" ref="BE2:BE8" si="15">IF(ISERROR((BF2-BD2)/BF2),"",(BF2-BD2)/BF2)</f>
        <v>0.17749999999999999</v>
      </c>
      <c r="BF2" s="10">
        <v>8.34</v>
      </c>
      <c r="BG2" s="10">
        <v>19.989999999999998</v>
      </c>
      <c r="BH2" s="39">
        <f t="shared" ref="BH2:BH8" si="16">IF(ISERROR((BG2-BF2)/BG2),"",(BG2-BF2)/BG2)</f>
        <v>0.58279999999999998</v>
      </c>
      <c r="BI2" s="10"/>
      <c r="BJ2" s="9">
        <v>200</v>
      </c>
      <c r="BK2" s="37">
        <f t="shared" ref="BK2:BK8" si="17">IF(ISERROR(BD2*BJ2),"",BD2*BJ2)</f>
        <v>1372</v>
      </c>
      <c r="BL2" s="37">
        <f t="shared" ref="BL2:BL8" si="18">IF(ISERROR(BF2*BJ2),"",BF2*BJ2)</f>
        <v>1668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55" t="s">
        <v>69</v>
      </c>
      <c r="H3" s="55" t="s">
        <v>147</v>
      </c>
      <c r="I3" s="1" t="s">
        <v>71</v>
      </c>
      <c r="J3" s="55" t="s">
        <v>72</v>
      </c>
      <c r="K3" s="52" t="s">
        <v>73</v>
      </c>
      <c r="L3" s="55" t="s">
        <v>149</v>
      </c>
      <c r="M3" s="1" t="s">
        <v>74</v>
      </c>
      <c r="N3" s="57" t="s">
        <v>78</v>
      </c>
      <c r="O3" s="55"/>
      <c r="P3" s="60" t="s">
        <v>135</v>
      </c>
      <c r="Q3" s="61" t="s">
        <v>90</v>
      </c>
      <c r="R3" s="1" t="s">
        <v>62</v>
      </c>
      <c r="S3" s="32">
        <v>50.7</v>
      </c>
      <c r="T3" s="33">
        <v>7.8</v>
      </c>
      <c r="U3" s="34">
        <v>6.5</v>
      </c>
      <c r="V3" s="35">
        <v>6.5</v>
      </c>
      <c r="W3" s="58">
        <v>6.5</v>
      </c>
      <c r="X3" s="1" t="s">
        <v>3</v>
      </c>
      <c r="Y3" s="46">
        <v>38</v>
      </c>
      <c r="Z3" s="46">
        <v>32</v>
      </c>
      <c r="AA3" s="46">
        <v>34</v>
      </c>
      <c r="AB3" s="33">
        <v>2</v>
      </c>
      <c r="AC3" s="9">
        <v>2</v>
      </c>
      <c r="AD3" s="50">
        <f t="shared" ref="AD3:AD6" si="19">IF(Y3="","",Y3*Z3*AA3/1000000)</f>
        <v>4.1000000000000002E-2</v>
      </c>
      <c r="AE3" s="36">
        <f t="shared" ref="AE3:AE6" si="20">IF(AC3="","",65/AD3*AC3)</f>
        <v>3171</v>
      </c>
      <c r="AF3" s="1">
        <v>3200</v>
      </c>
      <c r="AG3" s="37">
        <f t="shared" ref="AG3:AG6" si="21">IF(ISERROR(AF3/AE3),"",AF3/AE3)</f>
        <v>1.01</v>
      </c>
      <c r="AH3" s="1" t="s">
        <v>68</v>
      </c>
      <c r="AI3" s="38">
        <v>0.185</v>
      </c>
      <c r="AJ3" s="37">
        <f t="shared" ref="AJ3:AJ6" si="22">IF(ISERROR(V3*AI3),"",V3*AI3)</f>
        <v>1.2</v>
      </c>
      <c r="AK3" s="37">
        <f t="shared" ref="AK3:AK6" si="23">IF(ISERROR(V3+AG3+AJ3),"",V3+AG3+AJ3)</f>
        <v>8.7100000000000009</v>
      </c>
      <c r="AL3" s="38">
        <v>0.01</v>
      </c>
      <c r="AM3" s="37">
        <f t="shared" ref="AM3:AM6" si="24">IF(ISERROR(BF3*AL3),"",BF3*AL3)</f>
        <v>0.11</v>
      </c>
      <c r="AN3" s="38"/>
      <c r="AO3" s="37">
        <f t="shared" ref="AO3:AO6" si="25">IF(ISERROR(BF3*AN3),"",BF3*AN3)</f>
        <v>0</v>
      </c>
      <c r="AP3" s="38"/>
      <c r="AQ3" s="37">
        <f t="shared" ref="AQ3:AQ6" si="26">IF(ISERROR(BF3*AP3),"",BF3*AP3)</f>
        <v>0</v>
      </c>
      <c r="AR3" s="38"/>
      <c r="AS3" s="37">
        <f t="shared" ref="AS3:AS6" si="27">IF(ISERROR(BF3*AR3),"",BF3*AR3)</f>
        <v>0</v>
      </c>
      <c r="AT3" s="1">
        <v>200</v>
      </c>
      <c r="AU3" s="38">
        <f t="shared" si="9"/>
        <v>5.7000000000000002E-3</v>
      </c>
      <c r="AV3" s="37">
        <f t="shared" ref="AV3:AV6" si="28">IF(ISERROR(BF3*AU3),"",BF3*AU3)</f>
        <v>0.06</v>
      </c>
      <c r="AW3" s="37"/>
      <c r="AX3" s="38"/>
      <c r="AY3" s="37">
        <f t="shared" ref="AY3:AY6" si="29">IF(ISERROR(BF3*AX3),"",BF3*AX3)</f>
        <v>0</v>
      </c>
      <c r="AZ3" s="37"/>
      <c r="BA3" s="38"/>
      <c r="BB3" s="37">
        <f t="shared" ref="BB3:BB6" si="30">IF(ISERROR(BF3*BA3),"",BF3*BA3)</f>
        <v>0</v>
      </c>
      <c r="BC3" s="37">
        <f t="shared" ref="BC3:BC6" si="31">IF(ISERROR(AM3+AO3+AQ3+AV3),"",AM3+AO3+AQ3+AV3)</f>
        <v>0.17</v>
      </c>
      <c r="BD3" s="37">
        <f t="shared" ref="BD3:BD6" si="32">IF(ISERROR(AK3+BC3),"",AK3+BC3)</f>
        <v>8.8800000000000008</v>
      </c>
      <c r="BE3" s="39">
        <f t="shared" ref="BE3:BE6" si="33">IF(ISERROR((BF3-BD3)/BF3),"",(BF3-BD3)/BF3)</f>
        <v>0.1905</v>
      </c>
      <c r="BF3" s="10">
        <v>10.97</v>
      </c>
      <c r="BG3" s="10">
        <v>24.99</v>
      </c>
      <c r="BH3" s="39">
        <f t="shared" ref="BH3:BH6" si="34">IF(ISERROR((BG3-BF3)/BG3),"",(BG3-BF3)/BG3)</f>
        <v>0.56100000000000005</v>
      </c>
      <c r="BI3" s="10"/>
      <c r="BJ3" s="9">
        <v>200</v>
      </c>
      <c r="BK3" s="37">
        <f t="shared" ref="BK3:BK6" si="35">IF(ISERROR(BD3*BJ3),"",BD3*BJ3)</f>
        <v>1776</v>
      </c>
      <c r="BL3" s="37">
        <f t="shared" ref="BL3:BL6" si="36">IF(ISERROR(BF3*BJ3),"",BF3*BJ3)</f>
        <v>2194</v>
      </c>
    </row>
    <row r="4" spans="1:64" ht="60">
      <c r="A4" s="31">
        <v>3</v>
      </c>
      <c r="B4" s="1"/>
      <c r="C4" s="1"/>
      <c r="D4" s="1" t="s">
        <v>5</v>
      </c>
      <c r="E4" s="1"/>
      <c r="F4" s="1" t="s">
        <v>4</v>
      </c>
      <c r="G4" s="55" t="s">
        <v>69</v>
      </c>
      <c r="H4" s="55" t="s">
        <v>147</v>
      </c>
      <c r="I4" s="1" t="s">
        <v>71</v>
      </c>
      <c r="J4" s="55" t="s">
        <v>72</v>
      </c>
      <c r="K4" s="52" t="s">
        <v>73</v>
      </c>
      <c r="L4" s="55" t="s">
        <v>150</v>
      </c>
      <c r="M4" s="1" t="s">
        <v>74</v>
      </c>
      <c r="N4" s="57" t="s">
        <v>79</v>
      </c>
      <c r="O4" s="55"/>
      <c r="P4" s="60" t="s">
        <v>136</v>
      </c>
      <c r="Q4" s="61" t="s">
        <v>91</v>
      </c>
      <c r="R4" s="1" t="s">
        <v>62</v>
      </c>
      <c r="S4" s="32">
        <v>59</v>
      </c>
      <c r="T4" s="33">
        <v>7.8</v>
      </c>
      <c r="U4" s="34">
        <v>7.56</v>
      </c>
      <c r="V4" s="35">
        <v>7.56</v>
      </c>
      <c r="W4" s="58">
        <v>7.56</v>
      </c>
      <c r="X4" s="1" t="s">
        <v>3</v>
      </c>
      <c r="Y4" s="46">
        <v>38</v>
      </c>
      <c r="Z4" s="46">
        <v>32</v>
      </c>
      <c r="AA4" s="46">
        <v>39</v>
      </c>
      <c r="AB4" s="33">
        <v>2</v>
      </c>
      <c r="AC4" s="9">
        <v>2</v>
      </c>
      <c r="AD4" s="50">
        <f>IF(Y4="","",Y4*Z4*AA4/1000000)</f>
        <v>4.7E-2</v>
      </c>
      <c r="AE4" s="36">
        <f>IF(AC4="","",65/AD4*AC4)</f>
        <v>2766</v>
      </c>
      <c r="AF4" s="1">
        <v>3200</v>
      </c>
      <c r="AG4" s="37">
        <f>IF(ISERROR(AF4/AE4),"",AF4/AE4)</f>
        <v>1.1599999999999999</v>
      </c>
      <c r="AH4" s="1" t="s">
        <v>68</v>
      </c>
      <c r="AI4" s="38">
        <v>0.185</v>
      </c>
      <c r="AJ4" s="37">
        <f>IF(ISERROR(V4*AI4),"",V4*AI4)</f>
        <v>1.4</v>
      </c>
      <c r="AK4" s="37">
        <f>IF(ISERROR(V4+AG4+AJ4),"",V4+AG4+AJ4)</f>
        <v>10.119999999999999</v>
      </c>
      <c r="AL4" s="38">
        <v>0.01</v>
      </c>
      <c r="AM4" s="37">
        <f>IF(ISERROR(BF4*AL4),"",BF4*AL4)</f>
        <v>0.13</v>
      </c>
      <c r="AN4" s="38"/>
      <c r="AO4" s="37">
        <f>IF(ISERROR(BF4*AN4),"",BF4*AN4)</f>
        <v>0</v>
      </c>
      <c r="AP4" s="38"/>
      <c r="AQ4" s="37">
        <f>IF(ISERROR(BF4*AP4),"",BF4*AP4)</f>
        <v>0</v>
      </c>
      <c r="AR4" s="38"/>
      <c r="AS4" s="37">
        <f>IF(ISERROR(BF4*AR4),"",BF4*AR4)</f>
        <v>0</v>
      </c>
      <c r="AT4" s="1">
        <v>200</v>
      </c>
      <c r="AU4" s="38">
        <f t="shared" si="9"/>
        <v>5.7000000000000002E-3</v>
      </c>
      <c r="AV4" s="37">
        <f>IF(ISERROR(BF4*AU4),"",BF4*AU4)</f>
        <v>7.0000000000000007E-2</v>
      </c>
      <c r="AW4" s="37"/>
      <c r="AX4" s="38"/>
      <c r="AY4" s="37">
        <f>IF(ISERROR(BF4*AX4),"",BF4*AX4)</f>
        <v>0</v>
      </c>
      <c r="AZ4" s="37"/>
      <c r="BA4" s="38"/>
      <c r="BB4" s="37">
        <f>IF(ISERROR(BF4*BA4),"",BF4*BA4)</f>
        <v>0</v>
      </c>
      <c r="BC4" s="37">
        <f>IF(ISERROR(AM4+AO4+AQ4+AV4),"",AM4+AO4+AQ4+AV4)</f>
        <v>0.2</v>
      </c>
      <c r="BD4" s="37">
        <f>IF(ISERROR(AK4+BC4),"",AK4+BC4)</f>
        <v>10.32</v>
      </c>
      <c r="BE4" s="39">
        <f>IF(ISERROR((BF4-BD4)/BF4),"",(BF4-BD4)/BF4)</f>
        <v>0.1855</v>
      </c>
      <c r="BF4" s="10">
        <v>12.67</v>
      </c>
      <c r="BG4" s="10">
        <v>29.99</v>
      </c>
      <c r="BH4" s="39">
        <f>IF(ISERROR((BG4-BF4)/BG4),"",(BG4-BF4)/BG4)</f>
        <v>0.57750000000000001</v>
      </c>
      <c r="BI4" s="10"/>
      <c r="BJ4" s="9">
        <v>200</v>
      </c>
      <c r="BK4" s="37">
        <f>IF(ISERROR(BD4*BJ4),"",BD4*BJ4)</f>
        <v>2064</v>
      </c>
      <c r="BL4" s="37">
        <f>IF(ISERROR(BF4*BJ4),"",BF4*BJ4)</f>
        <v>2534</v>
      </c>
    </row>
    <row r="5" spans="1:64" ht="45">
      <c r="A5" s="31">
        <v>4</v>
      </c>
      <c r="B5" s="1"/>
      <c r="C5" s="1"/>
      <c r="D5" s="1" t="s">
        <v>5</v>
      </c>
      <c r="E5" s="1"/>
      <c r="F5" s="1" t="s">
        <v>4</v>
      </c>
      <c r="G5" s="55" t="s">
        <v>69</v>
      </c>
      <c r="H5" s="55" t="s">
        <v>147</v>
      </c>
      <c r="I5" s="1" t="s">
        <v>71</v>
      </c>
      <c r="J5" s="55" t="s">
        <v>72</v>
      </c>
      <c r="K5" s="52" t="s">
        <v>73</v>
      </c>
      <c r="L5" s="55" t="s">
        <v>148</v>
      </c>
      <c r="M5" s="1" t="s">
        <v>75</v>
      </c>
      <c r="N5" s="57" t="s">
        <v>80</v>
      </c>
      <c r="O5" s="55"/>
      <c r="P5" s="60" t="s">
        <v>137</v>
      </c>
      <c r="Q5" s="61" t="s">
        <v>92</v>
      </c>
      <c r="R5" s="1" t="s">
        <v>62</v>
      </c>
      <c r="S5" s="32">
        <v>38.4</v>
      </c>
      <c r="T5" s="33">
        <v>7.8</v>
      </c>
      <c r="U5" s="34">
        <v>4.92</v>
      </c>
      <c r="V5" s="35">
        <v>4.92</v>
      </c>
      <c r="W5" s="58">
        <v>4.92</v>
      </c>
      <c r="X5" s="1" t="s">
        <v>3</v>
      </c>
      <c r="Y5" s="46">
        <v>38</v>
      </c>
      <c r="Z5" s="46">
        <v>32</v>
      </c>
      <c r="AA5" s="46">
        <v>30</v>
      </c>
      <c r="AB5" s="33">
        <v>2</v>
      </c>
      <c r="AC5" s="9">
        <v>2</v>
      </c>
      <c r="AD5" s="50">
        <f t="shared" si="19"/>
        <v>3.5999999999999997E-2</v>
      </c>
      <c r="AE5" s="36">
        <f t="shared" si="20"/>
        <v>3611</v>
      </c>
      <c r="AF5" s="1">
        <v>3200</v>
      </c>
      <c r="AG5" s="37">
        <f t="shared" si="21"/>
        <v>0.89</v>
      </c>
      <c r="AH5" s="1" t="s">
        <v>68</v>
      </c>
      <c r="AI5" s="38">
        <v>0.185</v>
      </c>
      <c r="AJ5" s="37">
        <f t="shared" si="22"/>
        <v>0.91</v>
      </c>
      <c r="AK5" s="37">
        <f t="shared" si="23"/>
        <v>6.72</v>
      </c>
      <c r="AL5" s="38">
        <v>0.01</v>
      </c>
      <c r="AM5" s="37">
        <f t="shared" si="24"/>
        <v>0.08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>
        <v>200</v>
      </c>
      <c r="AU5" s="38">
        <f t="shared" si="9"/>
        <v>6.6E-3</v>
      </c>
      <c r="AV5" s="37">
        <f t="shared" si="28"/>
        <v>0.06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0.14000000000000001</v>
      </c>
      <c r="BD5" s="37">
        <f t="shared" si="32"/>
        <v>6.86</v>
      </c>
      <c r="BE5" s="39">
        <f t="shared" si="33"/>
        <v>0.17749999999999999</v>
      </c>
      <c r="BF5" s="10">
        <v>8.34</v>
      </c>
      <c r="BG5" s="10">
        <v>19.989999999999998</v>
      </c>
      <c r="BH5" s="39">
        <f t="shared" si="34"/>
        <v>0.58279999999999998</v>
      </c>
      <c r="BI5" s="10"/>
      <c r="BJ5" s="9">
        <v>200</v>
      </c>
      <c r="BK5" s="37">
        <f t="shared" si="35"/>
        <v>1372</v>
      </c>
      <c r="BL5" s="37">
        <f t="shared" si="36"/>
        <v>1668</v>
      </c>
    </row>
    <row r="6" spans="1:64" ht="45">
      <c r="A6" s="31">
        <v>5</v>
      </c>
      <c r="B6" s="1"/>
      <c r="C6" s="1"/>
      <c r="D6" s="1" t="s">
        <v>5</v>
      </c>
      <c r="E6" s="1"/>
      <c r="F6" s="1" t="s">
        <v>4</v>
      </c>
      <c r="G6" s="55" t="s">
        <v>69</v>
      </c>
      <c r="H6" s="55" t="s">
        <v>147</v>
      </c>
      <c r="I6" s="1" t="s">
        <v>71</v>
      </c>
      <c r="J6" s="55" t="s">
        <v>72</v>
      </c>
      <c r="K6" s="52" t="s">
        <v>73</v>
      </c>
      <c r="L6" s="55" t="s">
        <v>149</v>
      </c>
      <c r="M6" s="1" t="s">
        <v>75</v>
      </c>
      <c r="N6" s="57" t="s">
        <v>81</v>
      </c>
      <c r="O6" s="55"/>
      <c r="P6" s="60" t="s">
        <v>138</v>
      </c>
      <c r="Q6" s="61" t="s">
        <v>93</v>
      </c>
      <c r="R6" s="1" t="s">
        <v>62</v>
      </c>
      <c r="S6" s="32">
        <v>50.7</v>
      </c>
      <c r="T6" s="33">
        <v>7.8</v>
      </c>
      <c r="U6" s="34">
        <v>6.5</v>
      </c>
      <c r="V6" s="35">
        <v>6.5</v>
      </c>
      <c r="W6" s="58">
        <v>6.5</v>
      </c>
      <c r="X6" s="1" t="s">
        <v>3</v>
      </c>
      <c r="Y6" s="46">
        <v>38</v>
      </c>
      <c r="Z6" s="46">
        <v>32</v>
      </c>
      <c r="AA6" s="46">
        <v>34</v>
      </c>
      <c r="AB6" s="33">
        <v>2</v>
      </c>
      <c r="AC6" s="9">
        <v>2</v>
      </c>
      <c r="AD6" s="50">
        <f t="shared" si="19"/>
        <v>4.1000000000000002E-2</v>
      </c>
      <c r="AE6" s="36">
        <f t="shared" si="20"/>
        <v>3171</v>
      </c>
      <c r="AF6" s="1">
        <v>3200</v>
      </c>
      <c r="AG6" s="37">
        <f t="shared" si="21"/>
        <v>1.01</v>
      </c>
      <c r="AH6" s="1" t="s">
        <v>68</v>
      </c>
      <c r="AI6" s="38">
        <v>0.185</v>
      </c>
      <c r="AJ6" s="37">
        <f t="shared" si="22"/>
        <v>1.2</v>
      </c>
      <c r="AK6" s="37">
        <f t="shared" si="23"/>
        <v>8.7100000000000009</v>
      </c>
      <c r="AL6" s="38">
        <v>0.01</v>
      </c>
      <c r="AM6" s="37">
        <f t="shared" si="24"/>
        <v>0.11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>
        <v>200</v>
      </c>
      <c r="AU6" s="38">
        <f t="shared" si="9"/>
        <v>5.7000000000000002E-3</v>
      </c>
      <c r="AV6" s="37">
        <f t="shared" si="28"/>
        <v>0.06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0.17</v>
      </c>
      <c r="BD6" s="37">
        <f t="shared" si="32"/>
        <v>8.8800000000000008</v>
      </c>
      <c r="BE6" s="39">
        <f t="shared" si="33"/>
        <v>0.1905</v>
      </c>
      <c r="BF6" s="10">
        <v>10.97</v>
      </c>
      <c r="BG6" s="10">
        <v>24.99</v>
      </c>
      <c r="BH6" s="39">
        <f t="shared" si="34"/>
        <v>0.56100000000000005</v>
      </c>
      <c r="BI6" s="10"/>
      <c r="BJ6" s="9">
        <v>200</v>
      </c>
      <c r="BK6" s="37">
        <f t="shared" si="35"/>
        <v>1776</v>
      </c>
      <c r="BL6" s="37">
        <f t="shared" si="36"/>
        <v>2194</v>
      </c>
    </row>
    <row r="7" spans="1:64" ht="60">
      <c r="A7" s="31">
        <v>6</v>
      </c>
      <c r="B7" s="1"/>
      <c r="C7" s="1"/>
      <c r="D7" s="1" t="s">
        <v>5</v>
      </c>
      <c r="E7" s="1"/>
      <c r="F7" s="1" t="s">
        <v>4</v>
      </c>
      <c r="G7" s="55" t="s">
        <v>69</v>
      </c>
      <c r="H7" s="55" t="s">
        <v>147</v>
      </c>
      <c r="I7" s="1" t="s">
        <v>71</v>
      </c>
      <c r="J7" s="55" t="s">
        <v>72</v>
      </c>
      <c r="K7" s="52" t="s">
        <v>73</v>
      </c>
      <c r="L7" s="55" t="s">
        <v>150</v>
      </c>
      <c r="M7" s="1" t="s">
        <v>75</v>
      </c>
      <c r="N7" s="57" t="s">
        <v>82</v>
      </c>
      <c r="O7" s="55"/>
      <c r="P7" s="60" t="s">
        <v>139</v>
      </c>
      <c r="Q7" s="61" t="s">
        <v>94</v>
      </c>
      <c r="R7" s="1" t="s">
        <v>62</v>
      </c>
      <c r="S7" s="32">
        <v>59</v>
      </c>
      <c r="T7" s="33">
        <v>7.8</v>
      </c>
      <c r="U7" s="34">
        <v>7.56</v>
      </c>
      <c r="V7" s="35">
        <v>7.56</v>
      </c>
      <c r="W7" s="58">
        <v>7.56</v>
      </c>
      <c r="X7" s="1" t="s">
        <v>3</v>
      </c>
      <c r="Y7" s="46">
        <v>38</v>
      </c>
      <c r="Z7" s="46">
        <v>32</v>
      </c>
      <c r="AA7" s="46">
        <v>39</v>
      </c>
      <c r="AB7" s="33">
        <v>2</v>
      </c>
      <c r="AC7" s="9">
        <v>2</v>
      </c>
      <c r="AD7" s="50">
        <f t="shared" si="0"/>
        <v>4.7E-2</v>
      </c>
      <c r="AE7" s="36">
        <f t="shared" si="1"/>
        <v>2766</v>
      </c>
      <c r="AF7" s="1">
        <v>3200</v>
      </c>
      <c r="AG7" s="37">
        <f t="shared" si="2"/>
        <v>1.1599999999999999</v>
      </c>
      <c r="AH7" s="1" t="s">
        <v>68</v>
      </c>
      <c r="AI7" s="38">
        <v>0.185</v>
      </c>
      <c r="AJ7" s="37">
        <f t="shared" si="3"/>
        <v>1.4</v>
      </c>
      <c r="AK7" s="37">
        <f t="shared" si="4"/>
        <v>10.119999999999999</v>
      </c>
      <c r="AL7" s="38">
        <v>0.01</v>
      </c>
      <c r="AM7" s="37">
        <f t="shared" si="5"/>
        <v>0.13</v>
      </c>
      <c r="AN7" s="38"/>
      <c r="AO7" s="37">
        <f t="shared" si="6"/>
        <v>0</v>
      </c>
      <c r="AP7" s="38"/>
      <c r="AQ7" s="37">
        <f t="shared" si="7"/>
        <v>0</v>
      </c>
      <c r="AR7" s="38"/>
      <c r="AS7" s="37">
        <f t="shared" si="8"/>
        <v>0</v>
      </c>
      <c r="AT7" s="1">
        <v>200</v>
      </c>
      <c r="AU7" s="38">
        <f t="shared" si="9"/>
        <v>5.7000000000000002E-3</v>
      </c>
      <c r="AV7" s="37">
        <f t="shared" si="10"/>
        <v>7.0000000000000007E-2</v>
      </c>
      <c r="AW7" s="37"/>
      <c r="AX7" s="38"/>
      <c r="AY7" s="37">
        <f t="shared" si="11"/>
        <v>0</v>
      </c>
      <c r="AZ7" s="37"/>
      <c r="BA7" s="38"/>
      <c r="BB7" s="37">
        <f t="shared" si="12"/>
        <v>0</v>
      </c>
      <c r="BC7" s="37">
        <f t="shared" si="13"/>
        <v>0.2</v>
      </c>
      <c r="BD7" s="37">
        <f t="shared" si="14"/>
        <v>10.32</v>
      </c>
      <c r="BE7" s="39">
        <f t="shared" si="15"/>
        <v>0.1855</v>
      </c>
      <c r="BF7" s="10">
        <v>12.67</v>
      </c>
      <c r="BG7" s="10">
        <v>29.99</v>
      </c>
      <c r="BH7" s="39">
        <f t="shared" si="16"/>
        <v>0.57750000000000001</v>
      </c>
      <c r="BI7" s="10"/>
      <c r="BJ7" s="9">
        <v>200</v>
      </c>
      <c r="BK7" s="37">
        <f t="shared" si="17"/>
        <v>2064</v>
      </c>
      <c r="BL7" s="37">
        <f t="shared" si="18"/>
        <v>2534</v>
      </c>
    </row>
    <row r="8" spans="1:64" ht="45">
      <c r="A8" s="31">
        <v>7</v>
      </c>
      <c r="B8" s="1"/>
      <c r="C8" s="1"/>
      <c r="D8" s="1" t="s">
        <v>5</v>
      </c>
      <c r="E8" s="1"/>
      <c r="F8" s="1" t="s">
        <v>4</v>
      </c>
      <c r="G8" s="55" t="s">
        <v>69</v>
      </c>
      <c r="H8" s="55" t="s">
        <v>147</v>
      </c>
      <c r="I8" s="1" t="s">
        <v>71</v>
      </c>
      <c r="J8" s="55" t="s">
        <v>72</v>
      </c>
      <c r="K8" s="52" t="s">
        <v>73</v>
      </c>
      <c r="L8" s="55" t="s">
        <v>148</v>
      </c>
      <c r="M8" s="1" t="s">
        <v>70</v>
      </c>
      <c r="N8" s="57" t="s">
        <v>83</v>
      </c>
      <c r="O8" s="55"/>
      <c r="P8" s="60" t="s">
        <v>140</v>
      </c>
      <c r="Q8" s="61" t="s">
        <v>95</v>
      </c>
      <c r="R8" s="1" t="s">
        <v>62</v>
      </c>
      <c r="S8" s="32">
        <v>38.4</v>
      </c>
      <c r="T8" s="33">
        <v>7.8</v>
      </c>
      <c r="U8" s="34">
        <v>4.92</v>
      </c>
      <c r="V8" s="35">
        <v>4.92</v>
      </c>
      <c r="W8" s="58">
        <v>4.92</v>
      </c>
      <c r="X8" s="1" t="s">
        <v>3</v>
      </c>
      <c r="Y8" s="46">
        <v>38</v>
      </c>
      <c r="Z8" s="46">
        <v>32</v>
      </c>
      <c r="AA8" s="46">
        <v>30</v>
      </c>
      <c r="AB8" s="33">
        <v>2</v>
      </c>
      <c r="AC8" s="9">
        <v>2</v>
      </c>
      <c r="AD8" s="50">
        <f t="shared" si="0"/>
        <v>3.5999999999999997E-2</v>
      </c>
      <c r="AE8" s="36">
        <f t="shared" si="1"/>
        <v>3611</v>
      </c>
      <c r="AF8" s="1">
        <v>3200</v>
      </c>
      <c r="AG8" s="37">
        <f t="shared" si="2"/>
        <v>0.89</v>
      </c>
      <c r="AH8" s="1" t="s">
        <v>68</v>
      </c>
      <c r="AI8" s="38">
        <v>0.185</v>
      </c>
      <c r="AJ8" s="37">
        <f t="shared" si="3"/>
        <v>0.91</v>
      </c>
      <c r="AK8" s="37">
        <f t="shared" si="4"/>
        <v>6.72</v>
      </c>
      <c r="AL8" s="38">
        <v>0.01</v>
      </c>
      <c r="AM8" s="37">
        <f t="shared" si="5"/>
        <v>0.08</v>
      </c>
      <c r="AN8" s="38"/>
      <c r="AO8" s="37">
        <f t="shared" si="6"/>
        <v>0</v>
      </c>
      <c r="AP8" s="38"/>
      <c r="AQ8" s="37">
        <f t="shared" si="7"/>
        <v>0</v>
      </c>
      <c r="AR8" s="38"/>
      <c r="AS8" s="37">
        <f t="shared" si="8"/>
        <v>0</v>
      </c>
      <c r="AT8" s="1">
        <v>200</v>
      </c>
      <c r="AU8" s="38">
        <f t="shared" si="9"/>
        <v>6.6E-3</v>
      </c>
      <c r="AV8" s="37">
        <f t="shared" si="10"/>
        <v>0.06</v>
      </c>
      <c r="AW8" s="37"/>
      <c r="AX8" s="38"/>
      <c r="AY8" s="37">
        <f t="shared" si="11"/>
        <v>0</v>
      </c>
      <c r="AZ8" s="37"/>
      <c r="BA8" s="38"/>
      <c r="BB8" s="37">
        <f t="shared" si="12"/>
        <v>0</v>
      </c>
      <c r="BC8" s="37">
        <f t="shared" si="13"/>
        <v>0.14000000000000001</v>
      </c>
      <c r="BD8" s="37">
        <f t="shared" si="14"/>
        <v>6.86</v>
      </c>
      <c r="BE8" s="39">
        <f t="shared" si="15"/>
        <v>0.17749999999999999</v>
      </c>
      <c r="BF8" s="10">
        <v>8.34</v>
      </c>
      <c r="BG8" s="10">
        <v>19.989999999999998</v>
      </c>
      <c r="BH8" s="39">
        <f t="shared" si="16"/>
        <v>0.58279999999999998</v>
      </c>
      <c r="BI8" s="10"/>
      <c r="BJ8" s="9">
        <v>200</v>
      </c>
      <c r="BK8" s="37">
        <f t="shared" si="17"/>
        <v>1372</v>
      </c>
      <c r="BL8" s="37">
        <f t="shared" si="18"/>
        <v>1668</v>
      </c>
    </row>
    <row r="9" spans="1:64" ht="45">
      <c r="A9" s="31">
        <v>8</v>
      </c>
      <c r="B9" s="1"/>
      <c r="C9" s="1"/>
      <c r="D9" s="1" t="s">
        <v>5</v>
      </c>
      <c r="E9" s="1"/>
      <c r="F9" s="1" t="s">
        <v>4</v>
      </c>
      <c r="G9" s="55" t="s">
        <v>69</v>
      </c>
      <c r="H9" s="55" t="s">
        <v>147</v>
      </c>
      <c r="I9" s="1" t="s">
        <v>71</v>
      </c>
      <c r="J9" s="55" t="s">
        <v>72</v>
      </c>
      <c r="K9" s="52" t="s">
        <v>73</v>
      </c>
      <c r="L9" s="55" t="s">
        <v>149</v>
      </c>
      <c r="M9" s="1" t="s">
        <v>70</v>
      </c>
      <c r="N9" s="57" t="s">
        <v>84</v>
      </c>
      <c r="O9" s="55"/>
      <c r="P9" s="60" t="s">
        <v>141</v>
      </c>
      <c r="Q9" s="61" t="s">
        <v>96</v>
      </c>
      <c r="R9" s="1" t="s">
        <v>62</v>
      </c>
      <c r="S9" s="32">
        <v>50.7</v>
      </c>
      <c r="T9" s="33">
        <v>7.8</v>
      </c>
      <c r="U9" s="34">
        <v>6.5</v>
      </c>
      <c r="V9" s="35">
        <v>6.5</v>
      </c>
      <c r="W9" s="58">
        <v>6.5</v>
      </c>
      <c r="X9" s="1" t="s">
        <v>3</v>
      </c>
      <c r="Y9" s="46">
        <v>38</v>
      </c>
      <c r="Z9" s="46">
        <v>32</v>
      </c>
      <c r="AA9" s="46">
        <v>34</v>
      </c>
      <c r="AB9" s="33">
        <v>2</v>
      </c>
      <c r="AC9" s="9">
        <v>2</v>
      </c>
      <c r="AD9" s="50">
        <f t="shared" ref="AD9" si="37">IF(Y9="","",Y9*Z9*AA9/1000000)</f>
        <v>4.1000000000000002E-2</v>
      </c>
      <c r="AE9" s="36">
        <f t="shared" ref="AE9" si="38">IF(AC9="","",65/AD9*AC9)</f>
        <v>3171</v>
      </c>
      <c r="AF9" s="1">
        <v>3200</v>
      </c>
      <c r="AG9" s="37">
        <f t="shared" ref="AG9" si="39">IF(ISERROR(AF9/AE9),"",AF9/AE9)</f>
        <v>1.01</v>
      </c>
      <c r="AH9" s="1" t="s">
        <v>68</v>
      </c>
      <c r="AI9" s="38">
        <v>0.185</v>
      </c>
      <c r="AJ9" s="37">
        <f t="shared" ref="AJ9" si="40">IF(ISERROR(V9*AI9),"",V9*AI9)</f>
        <v>1.2</v>
      </c>
      <c r="AK9" s="37">
        <f t="shared" ref="AK9" si="41">IF(ISERROR(V9+AG9+AJ9),"",V9+AG9+AJ9)</f>
        <v>8.7100000000000009</v>
      </c>
      <c r="AL9" s="38">
        <v>0.01</v>
      </c>
      <c r="AM9" s="37">
        <f t="shared" ref="AM9" si="42">IF(ISERROR(BF9*AL9),"",BF9*AL9)</f>
        <v>0.11</v>
      </c>
      <c r="AN9" s="38"/>
      <c r="AO9" s="37">
        <f t="shared" ref="AO9" si="43">IF(ISERROR(BF9*AN9),"",BF9*AN9)</f>
        <v>0</v>
      </c>
      <c r="AP9" s="38"/>
      <c r="AQ9" s="37">
        <f t="shared" ref="AQ9" si="44">IF(ISERROR(BF9*AP9),"",BF9*AP9)</f>
        <v>0</v>
      </c>
      <c r="AR9" s="38"/>
      <c r="AS9" s="37">
        <f t="shared" ref="AS9" si="45">IF(ISERROR(BF9*AR9),"",BF9*AR9)</f>
        <v>0</v>
      </c>
      <c r="AT9" s="1">
        <v>200</v>
      </c>
      <c r="AU9" s="38">
        <f t="shared" si="9"/>
        <v>5.7000000000000002E-3</v>
      </c>
      <c r="AV9" s="37">
        <f t="shared" ref="AV9" si="46">IF(ISERROR(BF9*AU9),"",BF9*AU9)</f>
        <v>0.06</v>
      </c>
      <c r="AW9" s="37"/>
      <c r="AX9" s="38"/>
      <c r="AY9" s="37">
        <f t="shared" ref="AY9" si="47">IF(ISERROR(BF9*AX9),"",BF9*AX9)</f>
        <v>0</v>
      </c>
      <c r="AZ9" s="37"/>
      <c r="BA9" s="38"/>
      <c r="BB9" s="37">
        <f t="shared" ref="BB9" si="48">IF(ISERROR(BF9*BA9),"",BF9*BA9)</f>
        <v>0</v>
      </c>
      <c r="BC9" s="37">
        <f t="shared" ref="BC9" si="49">IF(ISERROR(AM9+AO9+AQ9+AV9),"",AM9+AO9+AQ9+AV9)</f>
        <v>0.17</v>
      </c>
      <c r="BD9" s="37">
        <f t="shared" ref="BD9" si="50">IF(ISERROR(AK9+BC9),"",AK9+BC9)</f>
        <v>8.8800000000000008</v>
      </c>
      <c r="BE9" s="39">
        <f t="shared" ref="BE9" si="51">IF(ISERROR((BF9-BD9)/BF9),"",(BF9-BD9)/BF9)</f>
        <v>0.1905</v>
      </c>
      <c r="BF9" s="10">
        <v>10.97</v>
      </c>
      <c r="BG9" s="10">
        <v>24.99</v>
      </c>
      <c r="BH9" s="39">
        <f t="shared" ref="BH9" si="52">IF(ISERROR((BG9-BF9)/BG9),"",(BG9-BF9)/BG9)</f>
        <v>0.56100000000000005</v>
      </c>
      <c r="BI9" s="10"/>
      <c r="BJ9" s="9">
        <v>200</v>
      </c>
      <c r="BK9" s="37">
        <f t="shared" ref="BK9" si="53">IF(ISERROR(BD9*BJ9),"",BD9*BJ9)</f>
        <v>1776</v>
      </c>
      <c r="BL9" s="37">
        <f t="shared" ref="BL9" si="54">IF(ISERROR(BF9*BJ9),"",BF9*BJ9)</f>
        <v>2194</v>
      </c>
    </row>
    <row r="10" spans="1:64" ht="60">
      <c r="A10" s="31">
        <v>9</v>
      </c>
      <c r="B10" s="1"/>
      <c r="C10" s="1"/>
      <c r="D10" s="1" t="s">
        <v>5</v>
      </c>
      <c r="E10" s="1"/>
      <c r="F10" s="1" t="s">
        <v>4</v>
      </c>
      <c r="G10" s="55" t="s">
        <v>69</v>
      </c>
      <c r="H10" s="55" t="s">
        <v>147</v>
      </c>
      <c r="I10" s="1" t="s">
        <v>71</v>
      </c>
      <c r="J10" s="55" t="s">
        <v>72</v>
      </c>
      <c r="K10" s="52" t="s">
        <v>73</v>
      </c>
      <c r="L10" s="55" t="s">
        <v>150</v>
      </c>
      <c r="M10" s="1" t="s">
        <v>70</v>
      </c>
      <c r="N10" s="57" t="s">
        <v>85</v>
      </c>
      <c r="O10" s="55"/>
      <c r="P10" s="60" t="s">
        <v>142</v>
      </c>
      <c r="Q10" s="61" t="s">
        <v>97</v>
      </c>
      <c r="R10" s="1" t="s">
        <v>62</v>
      </c>
      <c r="S10" s="32">
        <v>59</v>
      </c>
      <c r="T10" s="33">
        <v>7.8</v>
      </c>
      <c r="U10" s="34">
        <v>7.56</v>
      </c>
      <c r="V10" s="35">
        <v>7.56</v>
      </c>
      <c r="W10" s="58">
        <v>7.56</v>
      </c>
      <c r="X10" s="1" t="s">
        <v>3</v>
      </c>
      <c r="Y10" s="46">
        <v>38</v>
      </c>
      <c r="Z10" s="46">
        <v>32</v>
      </c>
      <c r="AA10" s="46">
        <v>39</v>
      </c>
      <c r="AB10" s="33">
        <v>2</v>
      </c>
      <c r="AC10" s="9">
        <v>2</v>
      </c>
      <c r="AD10" s="50">
        <f t="shared" ref="AD10:AD12" si="55">IF(Y10="","",Y10*Z10*AA10/1000000)</f>
        <v>4.7E-2</v>
      </c>
      <c r="AE10" s="36">
        <f t="shared" ref="AE10:AE12" si="56">IF(AC10="","",65/AD10*AC10)</f>
        <v>2766</v>
      </c>
      <c r="AF10" s="1">
        <v>3200</v>
      </c>
      <c r="AG10" s="37">
        <f t="shared" ref="AG10:AG12" si="57">IF(ISERROR(AF10/AE10),"",AF10/AE10)</f>
        <v>1.1599999999999999</v>
      </c>
      <c r="AH10" s="1" t="s">
        <v>68</v>
      </c>
      <c r="AI10" s="38">
        <v>0.185</v>
      </c>
      <c r="AJ10" s="37">
        <f t="shared" ref="AJ10:AJ12" si="58">IF(ISERROR(V10*AI10),"",V10*AI10)</f>
        <v>1.4</v>
      </c>
      <c r="AK10" s="37">
        <f t="shared" ref="AK10:AK12" si="59">IF(ISERROR(V10+AG10+AJ10),"",V10+AG10+AJ10)</f>
        <v>10.119999999999999</v>
      </c>
      <c r="AL10" s="38">
        <v>0.01</v>
      </c>
      <c r="AM10" s="37">
        <f t="shared" ref="AM10:AM12" si="60">IF(ISERROR(BF10*AL10),"",BF10*AL10)</f>
        <v>0.13</v>
      </c>
      <c r="AN10" s="38"/>
      <c r="AO10" s="37">
        <f t="shared" ref="AO10:AO12" si="61">IF(ISERROR(BF10*AN10),"",BF10*AN10)</f>
        <v>0</v>
      </c>
      <c r="AP10" s="38"/>
      <c r="AQ10" s="37">
        <f t="shared" ref="AQ10:AQ12" si="62">IF(ISERROR(BF10*AP10),"",BF10*AP10)</f>
        <v>0</v>
      </c>
      <c r="AR10" s="38"/>
      <c r="AS10" s="37">
        <f t="shared" ref="AS10:AS12" si="63">IF(ISERROR(BF10*AR10),"",BF10*AR10)</f>
        <v>0</v>
      </c>
      <c r="AT10" s="1">
        <v>200</v>
      </c>
      <c r="AU10" s="38">
        <f t="shared" si="9"/>
        <v>5.7000000000000002E-3</v>
      </c>
      <c r="AV10" s="37">
        <f t="shared" ref="AV10:AV12" si="64">IF(ISERROR(BF10*AU10),"",BF10*AU10)</f>
        <v>7.0000000000000007E-2</v>
      </c>
      <c r="AW10" s="37"/>
      <c r="AX10" s="38"/>
      <c r="AY10" s="37">
        <f t="shared" ref="AY10:AY12" si="65">IF(ISERROR(BF10*AX10),"",BF10*AX10)</f>
        <v>0</v>
      </c>
      <c r="AZ10" s="37"/>
      <c r="BA10" s="38"/>
      <c r="BB10" s="37">
        <f t="shared" ref="BB10:BB12" si="66">IF(ISERROR(BF10*BA10),"",BF10*BA10)</f>
        <v>0</v>
      </c>
      <c r="BC10" s="37">
        <f t="shared" ref="BC10:BC12" si="67">IF(ISERROR(AM10+AO10+AQ10+AV10),"",AM10+AO10+AQ10+AV10)</f>
        <v>0.2</v>
      </c>
      <c r="BD10" s="37">
        <f t="shared" ref="BD10:BD12" si="68">IF(ISERROR(AK10+BC10),"",AK10+BC10)</f>
        <v>10.32</v>
      </c>
      <c r="BE10" s="39">
        <f t="shared" ref="BE10:BE12" si="69">IF(ISERROR((BF10-BD10)/BF10),"",(BF10-BD10)/BF10)</f>
        <v>0.1855</v>
      </c>
      <c r="BF10" s="10">
        <v>12.67</v>
      </c>
      <c r="BG10" s="10">
        <v>29.99</v>
      </c>
      <c r="BH10" s="39">
        <f t="shared" ref="BH10:BH12" si="70">IF(ISERROR((BG10-BF10)/BG10),"",(BG10-BF10)/BG10)</f>
        <v>0.57750000000000001</v>
      </c>
      <c r="BI10" s="10"/>
      <c r="BJ10" s="9">
        <v>200</v>
      </c>
      <c r="BK10" s="37">
        <f t="shared" ref="BK10:BK12" si="71">IF(ISERROR(BD10*BJ10),"",BD10*BJ10)</f>
        <v>2064</v>
      </c>
      <c r="BL10" s="37">
        <f t="shared" ref="BL10:BL12" si="72">IF(ISERROR(BF10*BJ10),"",BF10*BJ10)</f>
        <v>2534</v>
      </c>
    </row>
    <row r="11" spans="1:64" ht="45">
      <c r="A11" s="31">
        <v>10</v>
      </c>
      <c r="B11" s="1"/>
      <c r="C11" s="1"/>
      <c r="D11" s="1" t="s">
        <v>5</v>
      </c>
      <c r="E11" s="1"/>
      <c r="F11" s="1" t="s">
        <v>4</v>
      </c>
      <c r="G11" s="55" t="s">
        <v>69</v>
      </c>
      <c r="H11" s="55" t="s">
        <v>147</v>
      </c>
      <c r="I11" s="1" t="s">
        <v>71</v>
      </c>
      <c r="J11" s="55" t="s">
        <v>72</v>
      </c>
      <c r="K11" s="52" t="s">
        <v>73</v>
      </c>
      <c r="L11" s="55" t="s">
        <v>148</v>
      </c>
      <c r="M11" s="1" t="s">
        <v>76</v>
      </c>
      <c r="N11" s="57" t="s">
        <v>86</v>
      </c>
      <c r="O11" s="55"/>
      <c r="P11" s="60" t="s">
        <v>143</v>
      </c>
      <c r="Q11" s="61" t="s">
        <v>98</v>
      </c>
      <c r="R11" s="1" t="s">
        <v>62</v>
      </c>
      <c r="S11" s="32">
        <v>38.4</v>
      </c>
      <c r="T11" s="33">
        <v>7.8</v>
      </c>
      <c r="U11" s="34">
        <v>4.92</v>
      </c>
      <c r="V11" s="35">
        <v>4.92</v>
      </c>
      <c r="W11" s="58">
        <v>4.92</v>
      </c>
      <c r="X11" s="1" t="s">
        <v>3</v>
      </c>
      <c r="Y11" s="46">
        <v>38</v>
      </c>
      <c r="Z11" s="46">
        <v>32</v>
      </c>
      <c r="AA11" s="46">
        <v>30</v>
      </c>
      <c r="AB11" s="33">
        <v>2</v>
      </c>
      <c r="AC11" s="9">
        <v>2</v>
      </c>
      <c r="AD11" s="50">
        <f t="shared" si="55"/>
        <v>3.5999999999999997E-2</v>
      </c>
      <c r="AE11" s="36">
        <f t="shared" si="56"/>
        <v>3611</v>
      </c>
      <c r="AF11" s="1">
        <v>3200</v>
      </c>
      <c r="AG11" s="37">
        <f t="shared" si="57"/>
        <v>0.89</v>
      </c>
      <c r="AH11" s="1" t="s">
        <v>68</v>
      </c>
      <c r="AI11" s="38">
        <v>0.185</v>
      </c>
      <c r="AJ11" s="37">
        <f t="shared" si="58"/>
        <v>0.91</v>
      </c>
      <c r="AK11" s="37">
        <f t="shared" si="59"/>
        <v>6.72</v>
      </c>
      <c r="AL11" s="38">
        <v>0.01</v>
      </c>
      <c r="AM11" s="37">
        <f t="shared" si="60"/>
        <v>0.08</v>
      </c>
      <c r="AN11" s="38"/>
      <c r="AO11" s="37">
        <f t="shared" si="61"/>
        <v>0</v>
      </c>
      <c r="AP11" s="38"/>
      <c r="AQ11" s="37">
        <f t="shared" si="62"/>
        <v>0</v>
      </c>
      <c r="AR11" s="38"/>
      <c r="AS11" s="37">
        <f t="shared" si="63"/>
        <v>0</v>
      </c>
      <c r="AT11" s="1">
        <v>200</v>
      </c>
      <c r="AU11" s="38">
        <f t="shared" ref="AU11:AU16" si="73">AT11/AE11/BF11</f>
        <v>6.6E-3</v>
      </c>
      <c r="AV11" s="37">
        <f t="shared" si="64"/>
        <v>0.06</v>
      </c>
      <c r="AW11" s="37"/>
      <c r="AX11" s="38"/>
      <c r="AY11" s="37">
        <f t="shared" si="65"/>
        <v>0</v>
      </c>
      <c r="AZ11" s="37"/>
      <c r="BA11" s="38"/>
      <c r="BB11" s="37">
        <f t="shared" si="66"/>
        <v>0</v>
      </c>
      <c r="BC11" s="37">
        <f t="shared" si="67"/>
        <v>0.14000000000000001</v>
      </c>
      <c r="BD11" s="37">
        <f t="shared" si="68"/>
        <v>6.86</v>
      </c>
      <c r="BE11" s="39">
        <f t="shared" si="69"/>
        <v>0.17749999999999999</v>
      </c>
      <c r="BF11" s="10">
        <v>8.34</v>
      </c>
      <c r="BG11" s="10">
        <v>19.989999999999998</v>
      </c>
      <c r="BH11" s="39">
        <f t="shared" si="70"/>
        <v>0.58279999999999998</v>
      </c>
      <c r="BI11" s="10"/>
      <c r="BJ11" s="9">
        <v>200</v>
      </c>
      <c r="BK11" s="37">
        <f t="shared" si="71"/>
        <v>1372</v>
      </c>
      <c r="BL11" s="37">
        <f t="shared" si="72"/>
        <v>1668</v>
      </c>
    </row>
    <row r="12" spans="1:64" ht="45">
      <c r="A12" s="31">
        <v>11</v>
      </c>
      <c r="B12" s="1"/>
      <c r="C12" s="1"/>
      <c r="D12" s="1" t="s">
        <v>5</v>
      </c>
      <c r="E12" s="1"/>
      <c r="F12" s="1" t="s">
        <v>4</v>
      </c>
      <c r="G12" s="55" t="s">
        <v>69</v>
      </c>
      <c r="H12" s="55" t="s">
        <v>147</v>
      </c>
      <c r="I12" s="1" t="s">
        <v>71</v>
      </c>
      <c r="J12" s="55" t="s">
        <v>72</v>
      </c>
      <c r="K12" s="52" t="s">
        <v>73</v>
      </c>
      <c r="L12" s="55" t="s">
        <v>149</v>
      </c>
      <c r="M12" s="1" t="s">
        <v>76</v>
      </c>
      <c r="N12" s="57" t="s">
        <v>87</v>
      </c>
      <c r="O12" s="55"/>
      <c r="P12" s="60" t="s">
        <v>144</v>
      </c>
      <c r="Q12" s="61" t="s">
        <v>99</v>
      </c>
      <c r="R12" s="1" t="s">
        <v>62</v>
      </c>
      <c r="S12" s="32">
        <v>50.7</v>
      </c>
      <c r="T12" s="33">
        <v>7.8</v>
      </c>
      <c r="U12" s="34">
        <v>6.5</v>
      </c>
      <c r="V12" s="35">
        <v>6.5</v>
      </c>
      <c r="W12" s="58">
        <v>6.5</v>
      </c>
      <c r="X12" s="1" t="s">
        <v>3</v>
      </c>
      <c r="Y12" s="46">
        <v>38</v>
      </c>
      <c r="Z12" s="46">
        <v>32</v>
      </c>
      <c r="AA12" s="46">
        <v>34</v>
      </c>
      <c r="AB12" s="33">
        <v>2</v>
      </c>
      <c r="AC12" s="9">
        <v>2</v>
      </c>
      <c r="AD12" s="50">
        <f t="shared" si="55"/>
        <v>4.1000000000000002E-2</v>
      </c>
      <c r="AE12" s="36">
        <f t="shared" si="56"/>
        <v>3171</v>
      </c>
      <c r="AF12" s="1">
        <v>3200</v>
      </c>
      <c r="AG12" s="37">
        <f t="shared" si="57"/>
        <v>1.01</v>
      </c>
      <c r="AH12" s="1" t="s">
        <v>68</v>
      </c>
      <c r="AI12" s="38">
        <v>0.185</v>
      </c>
      <c r="AJ12" s="37">
        <f t="shared" si="58"/>
        <v>1.2</v>
      </c>
      <c r="AK12" s="37">
        <f t="shared" si="59"/>
        <v>8.7100000000000009</v>
      </c>
      <c r="AL12" s="38">
        <v>0.01</v>
      </c>
      <c r="AM12" s="37">
        <f t="shared" si="60"/>
        <v>0.11</v>
      </c>
      <c r="AN12" s="38"/>
      <c r="AO12" s="37">
        <f t="shared" si="61"/>
        <v>0</v>
      </c>
      <c r="AP12" s="38"/>
      <c r="AQ12" s="37">
        <f t="shared" si="62"/>
        <v>0</v>
      </c>
      <c r="AR12" s="38"/>
      <c r="AS12" s="37">
        <f t="shared" si="63"/>
        <v>0</v>
      </c>
      <c r="AT12" s="1">
        <v>200</v>
      </c>
      <c r="AU12" s="38">
        <f t="shared" si="73"/>
        <v>5.7000000000000002E-3</v>
      </c>
      <c r="AV12" s="37">
        <f t="shared" si="64"/>
        <v>0.06</v>
      </c>
      <c r="AW12" s="37"/>
      <c r="AX12" s="38"/>
      <c r="AY12" s="37">
        <f t="shared" si="65"/>
        <v>0</v>
      </c>
      <c r="AZ12" s="37"/>
      <c r="BA12" s="38"/>
      <c r="BB12" s="37">
        <f t="shared" si="66"/>
        <v>0</v>
      </c>
      <c r="BC12" s="37">
        <f t="shared" si="67"/>
        <v>0.17</v>
      </c>
      <c r="BD12" s="37">
        <f t="shared" si="68"/>
        <v>8.8800000000000008</v>
      </c>
      <c r="BE12" s="39">
        <f t="shared" si="69"/>
        <v>0.1905</v>
      </c>
      <c r="BF12" s="10">
        <v>10.97</v>
      </c>
      <c r="BG12" s="10">
        <v>24.99</v>
      </c>
      <c r="BH12" s="39">
        <f t="shared" si="70"/>
        <v>0.56100000000000005</v>
      </c>
      <c r="BI12" s="10"/>
      <c r="BJ12" s="9">
        <v>200</v>
      </c>
      <c r="BK12" s="37">
        <f t="shared" si="71"/>
        <v>1776</v>
      </c>
      <c r="BL12" s="37">
        <f t="shared" si="72"/>
        <v>2194</v>
      </c>
    </row>
    <row r="13" spans="1:64" ht="60">
      <c r="A13" s="31">
        <v>12</v>
      </c>
      <c r="B13" s="1"/>
      <c r="C13" s="1"/>
      <c r="D13" s="1" t="s">
        <v>5</v>
      </c>
      <c r="E13" s="1"/>
      <c r="F13" s="1" t="s">
        <v>4</v>
      </c>
      <c r="G13" s="55" t="s">
        <v>69</v>
      </c>
      <c r="H13" s="55" t="s">
        <v>147</v>
      </c>
      <c r="I13" s="1" t="s">
        <v>71</v>
      </c>
      <c r="J13" s="55" t="s">
        <v>72</v>
      </c>
      <c r="K13" s="52" t="s">
        <v>73</v>
      </c>
      <c r="L13" s="55" t="s">
        <v>150</v>
      </c>
      <c r="M13" s="1" t="s">
        <v>76</v>
      </c>
      <c r="N13" s="57" t="s">
        <v>88</v>
      </c>
      <c r="O13" s="55"/>
      <c r="P13" s="60" t="s">
        <v>145</v>
      </c>
      <c r="Q13" s="61" t="s">
        <v>100</v>
      </c>
      <c r="R13" s="1" t="s">
        <v>62</v>
      </c>
      <c r="S13" s="32">
        <v>59</v>
      </c>
      <c r="T13" s="33">
        <v>7.8</v>
      </c>
      <c r="U13" s="34">
        <v>7.56</v>
      </c>
      <c r="V13" s="35">
        <v>7.56</v>
      </c>
      <c r="W13" s="58">
        <v>7.56</v>
      </c>
      <c r="X13" s="1" t="s">
        <v>3</v>
      </c>
      <c r="Y13" s="46">
        <v>38</v>
      </c>
      <c r="Z13" s="46">
        <v>32</v>
      </c>
      <c r="AA13" s="46">
        <v>39</v>
      </c>
      <c r="AB13" s="33">
        <v>2</v>
      </c>
      <c r="AC13" s="9">
        <v>2</v>
      </c>
      <c r="AD13" s="50">
        <f t="shared" ref="AD13:AD15" si="74">IF(Y13="","",Y13*Z13*AA13/1000000)</f>
        <v>4.7E-2</v>
      </c>
      <c r="AE13" s="36">
        <f t="shared" ref="AE13:AE15" si="75">IF(AC13="","",65/AD13*AC13)</f>
        <v>2766</v>
      </c>
      <c r="AF13" s="1">
        <v>3200</v>
      </c>
      <c r="AG13" s="37">
        <f t="shared" ref="AG13:AG15" si="76">IF(ISERROR(AF13/AE13),"",AF13/AE13)</f>
        <v>1.1599999999999999</v>
      </c>
      <c r="AH13" s="1" t="s">
        <v>68</v>
      </c>
      <c r="AI13" s="38">
        <v>0.185</v>
      </c>
      <c r="AJ13" s="37">
        <f t="shared" ref="AJ13:AJ15" si="77">IF(ISERROR(V13*AI13),"",V13*AI13)</f>
        <v>1.4</v>
      </c>
      <c r="AK13" s="37">
        <f t="shared" ref="AK13:AK15" si="78">IF(ISERROR(V13+AG13+AJ13),"",V13+AG13+AJ13)</f>
        <v>10.119999999999999</v>
      </c>
      <c r="AL13" s="38">
        <v>0.01</v>
      </c>
      <c r="AM13" s="37">
        <f t="shared" ref="AM13:AM15" si="79">IF(ISERROR(BF13*AL13),"",BF13*AL13)</f>
        <v>0.13</v>
      </c>
      <c r="AN13" s="38"/>
      <c r="AO13" s="37">
        <f t="shared" ref="AO13:AO15" si="80">IF(ISERROR(BF13*AN13),"",BF13*AN13)</f>
        <v>0</v>
      </c>
      <c r="AP13" s="38"/>
      <c r="AQ13" s="37">
        <f t="shared" ref="AQ13:AQ15" si="81">IF(ISERROR(BF13*AP13),"",BF13*AP13)</f>
        <v>0</v>
      </c>
      <c r="AR13" s="38"/>
      <c r="AS13" s="37">
        <f t="shared" ref="AS13:AS15" si="82">IF(ISERROR(BF13*AR13),"",BF13*AR13)</f>
        <v>0</v>
      </c>
      <c r="AT13" s="1">
        <v>200</v>
      </c>
      <c r="AU13" s="38">
        <f t="shared" si="73"/>
        <v>5.7000000000000002E-3</v>
      </c>
      <c r="AV13" s="37">
        <f t="shared" ref="AV13:AV15" si="83">IF(ISERROR(BF13*AU13),"",BF13*AU13)</f>
        <v>7.0000000000000007E-2</v>
      </c>
      <c r="AW13" s="37"/>
      <c r="AX13" s="38"/>
      <c r="AY13" s="37">
        <f t="shared" ref="AY13:AY15" si="84">IF(ISERROR(BF13*AX13),"",BF13*AX13)</f>
        <v>0</v>
      </c>
      <c r="AZ13" s="37"/>
      <c r="BA13" s="38"/>
      <c r="BB13" s="37">
        <f t="shared" ref="BB13:BB15" si="85">IF(ISERROR(BF13*BA13),"",BF13*BA13)</f>
        <v>0</v>
      </c>
      <c r="BC13" s="37">
        <f t="shared" ref="BC13:BC15" si="86">IF(ISERROR(AM13+AO13+AQ13+AV13),"",AM13+AO13+AQ13+AV13)</f>
        <v>0.2</v>
      </c>
      <c r="BD13" s="37">
        <f t="shared" ref="BD13:BD15" si="87">IF(ISERROR(AK13+BC13),"",AK13+BC13)</f>
        <v>10.32</v>
      </c>
      <c r="BE13" s="39">
        <f t="shared" ref="BE13:BE15" si="88">IF(ISERROR((BF13-BD13)/BF13),"",(BF13-BD13)/BF13)</f>
        <v>0.1855</v>
      </c>
      <c r="BF13" s="10">
        <v>12.67</v>
      </c>
      <c r="BG13" s="10">
        <v>29.99</v>
      </c>
      <c r="BH13" s="39">
        <f t="shared" ref="BH13:BH15" si="89">IF(ISERROR((BG13-BF13)/BG13),"",(BG13-BF13)/BG13)</f>
        <v>0.57750000000000001</v>
      </c>
      <c r="BI13" s="10"/>
      <c r="BJ13" s="9">
        <v>200</v>
      </c>
      <c r="BK13" s="37">
        <f t="shared" ref="BK13:BK15" si="90">IF(ISERROR(BD13*BJ13),"",BD13*BJ13)</f>
        <v>2064</v>
      </c>
      <c r="BL13" s="37">
        <f t="shared" ref="BL13:BL15" si="91">IF(ISERROR(BF13*BJ13),"",BF13*BJ13)</f>
        <v>2534</v>
      </c>
    </row>
    <row r="14" spans="1:64" ht="45">
      <c r="A14" s="31">
        <v>13</v>
      </c>
      <c r="B14" s="1"/>
      <c r="C14" s="1"/>
      <c r="D14" s="1" t="s">
        <v>5</v>
      </c>
      <c r="E14" s="1"/>
      <c r="F14" s="1" t="s">
        <v>4</v>
      </c>
      <c r="G14" s="55" t="s">
        <v>69</v>
      </c>
      <c r="H14" s="55" t="s">
        <v>147</v>
      </c>
      <c r="I14" s="1" t="s">
        <v>71</v>
      </c>
      <c r="J14" s="55" t="s">
        <v>72</v>
      </c>
      <c r="K14" s="52" t="s">
        <v>73</v>
      </c>
      <c r="L14" s="55" t="s">
        <v>148</v>
      </c>
      <c r="M14" s="55" t="s">
        <v>101</v>
      </c>
      <c r="N14" s="57"/>
      <c r="O14" s="55"/>
      <c r="P14" s="59" t="s">
        <v>109</v>
      </c>
      <c r="Q14" s="56" t="s">
        <v>110</v>
      </c>
      <c r="R14" s="1" t="s">
        <v>62</v>
      </c>
      <c r="S14" s="32">
        <v>38.4</v>
      </c>
      <c r="T14" s="33">
        <v>7.7</v>
      </c>
      <c r="U14" s="34">
        <v>4.99</v>
      </c>
      <c r="V14" s="35">
        <v>4.99</v>
      </c>
      <c r="W14" s="58">
        <v>4.92</v>
      </c>
      <c r="X14" s="1" t="s">
        <v>3</v>
      </c>
      <c r="Y14" s="46">
        <v>38</v>
      </c>
      <c r="Z14" s="46">
        <v>32</v>
      </c>
      <c r="AA14" s="46">
        <v>30</v>
      </c>
      <c r="AB14" s="33">
        <v>2</v>
      </c>
      <c r="AC14" s="9">
        <v>2</v>
      </c>
      <c r="AD14" s="50">
        <f t="shared" si="74"/>
        <v>3.5999999999999997E-2</v>
      </c>
      <c r="AE14" s="36">
        <f t="shared" si="75"/>
        <v>3611</v>
      </c>
      <c r="AF14" s="1">
        <v>3200</v>
      </c>
      <c r="AG14" s="37">
        <f t="shared" si="76"/>
        <v>0.89</v>
      </c>
      <c r="AH14" s="1" t="s">
        <v>68</v>
      </c>
      <c r="AI14" s="38">
        <v>0.185</v>
      </c>
      <c r="AJ14" s="37">
        <f t="shared" si="77"/>
        <v>0.92</v>
      </c>
      <c r="AK14" s="37">
        <f t="shared" si="78"/>
        <v>6.8</v>
      </c>
      <c r="AL14" s="38">
        <v>0.01</v>
      </c>
      <c r="AM14" s="37">
        <f t="shared" si="79"/>
        <v>0.08</v>
      </c>
      <c r="AN14" s="38"/>
      <c r="AO14" s="37">
        <f t="shared" si="80"/>
        <v>0</v>
      </c>
      <c r="AP14" s="38"/>
      <c r="AQ14" s="37">
        <f t="shared" si="81"/>
        <v>0</v>
      </c>
      <c r="AR14" s="38"/>
      <c r="AS14" s="37">
        <f t="shared" si="82"/>
        <v>0</v>
      </c>
      <c r="AT14" s="1">
        <v>200</v>
      </c>
      <c r="AU14" s="38">
        <f t="shared" si="73"/>
        <v>6.6E-3</v>
      </c>
      <c r="AV14" s="37">
        <f t="shared" si="83"/>
        <v>0.06</v>
      </c>
      <c r="AW14" s="37"/>
      <c r="AX14" s="38"/>
      <c r="AY14" s="37">
        <f t="shared" si="84"/>
        <v>0</v>
      </c>
      <c r="AZ14" s="37"/>
      <c r="BA14" s="38"/>
      <c r="BB14" s="37">
        <f t="shared" si="85"/>
        <v>0</v>
      </c>
      <c r="BC14" s="37">
        <f t="shared" si="86"/>
        <v>0.14000000000000001</v>
      </c>
      <c r="BD14" s="37">
        <f t="shared" si="87"/>
        <v>6.94</v>
      </c>
      <c r="BE14" s="39">
        <f t="shared" si="88"/>
        <v>0.16789999999999999</v>
      </c>
      <c r="BF14" s="10">
        <v>8.34</v>
      </c>
      <c r="BG14" s="10">
        <v>19.989999999999998</v>
      </c>
      <c r="BH14" s="39">
        <f t="shared" si="89"/>
        <v>0.58279999999999998</v>
      </c>
      <c r="BI14" s="10"/>
      <c r="BJ14" s="9">
        <v>200</v>
      </c>
      <c r="BK14" s="37">
        <f t="shared" si="90"/>
        <v>1388</v>
      </c>
      <c r="BL14" s="37">
        <f t="shared" si="91"/>
        <v>1668</v>
      </c>
    </row>
    <row r="15" spans="1:64" ht="45">
      <c r="A15" s="31">
        <v>14</v>
      </c>
      <c r="B15" s="1"/>
      <c r="C15" s="1"/>
      <c r="D15" s="1" t="s">
        <v>5</v>
      </c>
      <c r="E15" s="1"/>
      <c r="F15" s="1" t="s">
        <v>4</v>
      </c>
      <c r="G15" s="55" t="s">
        <v>69</v>
      </c>
      <c r="H15" s="55" t="s">
        <v>147</v>
      </c>
      <c r="I15" s="1" t="s">
        <v>71</v>
      </c>
      <c r="J15" s="55" t="s">
        <v>72</v>
      </c>
      <c r="K15" s="52" t="s">
        <v>73</v>
      </c>
      <c r="L15" s="55" t="s">
        <v>149</v>
      </c>
      <c r="M15" s="55" t="s">
        <v>101</v>
      </c>
      <c r="N15" s="57"/>
      <c r="O15" s="55"/>
      <c r="P15" s="59" t="s">
        <v>111</v>
      </c>
      <c r="Q15" s="56" t="s">
        <v>110</v>
      </c>
      <c r="R15" s="1" t="s">
        <v>62</v>
      </c>
      <c r="S15" s="32">
        <v>50.7</v>
      </c>
      <c r="T15" s="33">
        <v>7.7</v>
      </c>
      <c r="U15" s="34">
        <v>6.58</v>
      </c>
      <c r="V15" s="35">
        <v>6.58</v>
      </c>
      <c r="W15" s="58">
        <v>6.5</v>
      </c>
      <c r="X15" s="1" t="s">
        <v>3</v>
      </c>
      <c r="Y15" s="46">
        <v>38</v>
      </c>
      <c r="Z15" s="46">
        <v>32</v>
      </c>
      <c r="AA15" s="46">
        <v>34</v>
      </c>
      <c r="AB15" s="33">
        <v>2</v>
      </c>
      <c r="AC15" s="9">
        <v>2</v>
      </c>
      <c r="AD15" s="50">
        <f t="shared" si="74"/>
        <v>4.1000000000000002E-2</v>
      </c>
      <c r="AE15" s="36">
        <f t="shared" si="75"/>
        <v>3171</v>
      </c>
      <c r="AF15" s="1">
        <v>3200</v>
      </c>
      <c r="AG15" s="37">
        <f t="shared" si="76"/>
        <v>1.01</v>
      </c>
      <c r="AH15" s="1" t="s">
        <v>68</v>
      </c>
      <c r="AI15" s="38">
        <v>0.185</v>
      </c>
      <c r="AJ15" s="37">
        <f t="shared" si="77"/>
        <v>1.22</v>
      </c>
      <c r="AK15" s="37">
        <f t="shared" si="78"/>
        <v>8.81</v>
      </c>
      <c r="AL15" s="38">
        <v>0.01</v>
      </c>
      <c r="AM15" s="37">
        <f t="shared" si="79"/>
        <v>0.11</v>
      </c>
      <c r="AN15" s="38"/>
      <c r="AO15" s="37">
        <f t="shared" si="80"/>
        <v>0</v>
      </c>
      <c r="AP15" s="38"/>
      <c r="AQ15" s="37">
        <f t="shared" si="81"/>
        <v>0</v>
      </c>
      <c r="AR15" s="38"/>
      <c r="AS15" s="37">
        <f t="shared" si="82"/>
        <v>0</v>
      </c>
      <c r="AT15" s="1">
        <v>200</v>
      </c>
      <c r="AU15" s="38">
        <f t="shared" si="73"/>
        <v>5.7000000000000002E-3</v>
      </c>
      <c r="AV15" s="37">
        <f t="shared" si="83"/>
        <v>0.06</v>
      </c>
      <c r="AW15" s="37"/>
      <c r="AX15" s="38"/>
      <c r="AY15" s="37">
        <f t="shared" si="84"/>
        <v>0</v>
      </c>
      <c r="AZ15" s="37"/>
      <c r="BA15" s="38"/>
      <c r="BB15" s="37">
        <f t="shared" si="85"/>
        <v>0</v>
      </c>
      <c r="BC15" s="37">
        <f t="shared" si="86"/>
        <v>0.17</v>
      </c>
      <c r="BD15" s="37">
        <f t="shared" si="87"/>
        <v>8.98</v>
      </c>
      <c r="BE15" s="39">
        <f t="shared" si="88"/>
        <v>0.18140000000000001</v>
      </c>
      <c r="BF15" s="10">
        <v>10.97</v>
      </c>
      <c r="BG15" s="10">
        <v>24.99</v>
      </c>
      <c r="BH15" s="39">
        <f t="shared" si="89"/>
        <v>0.56100000000000005</v>
      </c>
      <c r="BI15" s="10"/>
      <c r="BJ15" s="9">
        <v>200</v>
      </c>
      <c r="BK15" s="37">
        <f t="shared" si="90"/>
        <v>1796</v>
      </c>
      <c r="BL15" s="37">
        <f t="shared" si="91"/>
        <v>2194</v>
      </c>
    </row>
    <row r="16" spans="1:64" ht="60">
      <c r="A16" s="31">
        <v>15</v>
      </c>
      <c r="B16" s="1"/>
      <c r="C16" s="1"/>
      <c r="D16" s="1" t="s">
        <v>5</v>
      </c>
      <c r="E16" s="1"/>
      <c r="F16" s="1" t="s">
        <v>4</v>
      </c>
      <c r="G16" s="55" t="s">
        <v>69</v>
      </c>
      <c r="H16" s="55" t="s">
        <v>147</v>
      </c>
      <c r="I16" s="1" t="s">
        <v>71</v>
      </c>
      <c r="J16" s="55" t="s">
        <v>72</v>
      </c>
      <c r="K16" s="52" t="s">
        <v>73</v>
      </c>
      <c r="L16" s="55" t="s">
        <v>150</v>
      </c>
      <c r="M16" s="55" t="s">
        <v>101</v>
      </c>
      <c r="N16" s="57"/>
      <c r="O16" s="55"/>
      <c r="P16" s="59" t="s">
        <v>112</v>
      </c>
      <c r="Q16" s="56" t="s">
        <v>110</v>
      </c>
      <c r="R16" s="1" t="s">
        <v>62</v>
      </c>
      <c r="S16" s="32">
        <v>59</v>
      </c>
      <c r="T16" s="33">
        <v>7.7</v>
      </c>
      <c r="U16" s="34">
        <v>7.66</v>
      </c>
      <c r="V16" s="35">
        <v>7.66</v>
      </c>
      <c r="W16" s="58">
        <v>7.56</v>
      </c>
      <c r="X16" s="1" t="s">
        <v>3</v>
      </c>
      <c r="Y16" s="46">
        <v>38</v>
      </c>
      <c r="Z16" s="46">
        <v>32</v>
      </c>
      <c r="AA16" s="46">
        <v>39</v>
      </c>
      <c r="AB16" s="33">
        <v>2</v>
      </c>
      <c r="AC16" s="9">
        <v>2</v>
      </c>
      <c r="AD16" s="50">
        <f>IF(Y16="","",Y16*Z16*AA16/1000000)</f>
        <v>4.7E-2</v>
      </c>
      <c r="AE16" s="36">
        <f>IF(AC16="","",65/AD16*AC16)</f>
        <v>2766</v>
      </c>
      <c r="AF16" s="1">
        <v>3200</v>
      </c>
      <c r="AG16" s="37">
        <f>IF(ISERROR(AF16/AE16),"",AF16/AE16)</f>
        <v>1.1599999999999999</v>
      </c>
      <c r="AH16" s="1" t="s">
        <v>68</v>
      </c>
      <c r="AI16" s="38">
        <v>0.185</v>
      </c>
      <c r="AJ16" s="37">
        <f>IF(ISERROR(V16*AI16),"",V16*AI16)</f>
        <v>1.42</v>
      </c>
      <c r="AK16" s="37">
        <f>IF(ISERROR(V16+AG16+AJ16),"",V16+AG16+AJ16)</f>
        <v>10.24</v>
      </c>
      <c r="AL16" s="38">
        <v>0.01</v>
      </c>
      <c r="AM16" s="37">
        <f>IF(ISERROR(BF16*AL16),"",BF16*AL16)</f>
        <v>0.13</v>
      </c>
      <c r="AN16" s="38"/>
      <c r="AO16" s="37">
        <f>IF(ISERROR(BF16*AN16),"",BF16*AN16)</f>
        <v>0</v>
      </c>
      <c r="AP16" s="38"/>
      <c r="AQ16" s="37">
        <f>IF(ISERROR(BF16*AP16),"",BF16*AP16)</f>
        <v>0</v>
      </c>
      <c r="AR16" s="38"/>
      <c r="AS16" s="37">
        <f>IF(ISERROR(BF16*AR16),"",BF16*AR16)</f>
        <v>0</v>
      </c>
      <c r="AT16" s="1">
        <v>200</v>
      </c>
      <c r="AU16" s="38">
        <f t="shared" si="73"/>
        <v>5.7000000000000002E-3</v>
      </c>
      <c r="AV16" s="37">
        <f>IF(ISERROR(BF16*AU16),"",BF16*AU16)</f>
        <v>7.0000000000000007E-2</v>
      </c>
      <c r="AW16" s="37"/>
      <c r="AX16" s="38"/>
      <c r="AY16" s="37">
        <f>IF(ISERROR(BF16*AX16),"",BF16*AX16)</f>
        <v>0</v>
      </c>
      <c r="AZ16" s="37"/>
      <c r="BA16" s="38"/>
      <c r="BB16" s="37">
        <f>IF(ISERROR(BF16*BA16),"",BF16*BA16)</f>
        <v>0</v>
      </c>
      <c r="BC16" s="37">
        <f>IF(ISERROR(AM16+AO16+AQ16+AV16),"",AM16+AO16+AQ16+AV16)</f>
        <v>0.2</v>
      </c>
      <c r="BD16" s="37">
        <f>IF(ISERROR(AK16+BC16),"",AK16+BC16)</f>
        <v>10.44</v>
      </c>
      <c r="BE16" s="39">
        <f>IF(ISERROR((BF16-BD16)/BF16),"",(BF16-BD16)/BF16)</f>
        <v>0.17599999999999999</v>
      </c>
      <c r="BF16" s="10">
        <v>12.67</v>
      </c>
      <c r="BG16" s="10">
        <v>29.99</v>
      </c>
      <c r="BH16" s="39">
        <f>IF(ISERROR((BG16-BF16)/BG16),"",(BG16-BF16)/BG16)</f>
        <v>0.57750000000000001</v>
      </c>
      <c r="BI16" s="10"/>
      <c r="BJ16" s="9">
        <v>200</v>
      </c>
      <c r="BK16" s="37">
        <f>IF(ISERROR(BD16*BJ16),"",BD16*BJ16)</f>
        <v>2088</v>
      </c>
      <c r="BL16" s="37">
        <f>IF(ISERROR(BF16*BJ16),"",BF16*BJ16)</f>
        <v>2534</v>
      </c>
    </row>
    <row r="17" spans="1:64" ht="45">
      <c r="A17" s="31">
        <v>16</v>
      </c>
      <c r="B17" s="1"/>
      <c r="C17" s="1"/>
      <c r="D17" s="1" t="s">
        <v>5</v>
      </c>
      <c r="E17" s="1"/>
      <c r="F17" s="1" t="s">
        <v>4</v>
      </c>
      <c r="G17" s="55" t="s">
        <v>69</v>
      </c>
      <c r="H17" s="55" t="s">
        <v>147</v>
      </c>
      <c r="I17" s="1" t="s">
        <v>71</v>
      </c>
      <c r="J17" s="55" t="s">
        <v>72</v>
      </c>
      <c r="K17" s="52" t="s">
        <v>73</v>
      </c>
      <c r="L17" s="55" t="s">
        <v>148</v>
      </c>
      <c r="M17" s="55" t="s">
        <v>102</v>
      </c>
      <c r="N17" s="57"/>
      <c r="O17" s="55"/>
      <c r="P17" s="59" t="s">
        <v>113</v>
      </c>
      <c r="Q17" s="56" t="s">
        <v>110</v>
      </c>
      <c r="R17" s="1" t="s">
        <v>62</v>
      </c>
      <c r="S17" s="32">
        <v>38.4</v>
      </c>
      <c r="T17" s="33">
        <v>7.7</v>
      </c>
      <c r="U17" s="34">
        <v>4.99</v>
      </c>
      <c r="V17" s="35">
        <v>4.99</v>
      </c>
      <c r="W17" s="58">
        <v>4.92</v>
      </c>
      <c r="X17" s="1" t="s">
        <v>3</v>
      </c>
      <c r="Y17" s="46">
        <v>38</v>
      </c>
      <c r="Z17" s="46">
        <v>32</v>
      </c>
      <c r="AA17" s="46">
        <v>30</v>
      </c>
      <c r="AB17" s="33">
        <v>2</v>
      </c>
      <c r="AC17" s="9">
        <v>2</v>
      </c>
      <c r="AD17" s="50">
        <f t="shared" ref="AD17:AD18" si="92">IF(Y17="","",Y17*Z17*AA17/1000000)</f>
        <v>3.5999999999999997E-2</v>
      </c>
      <c r="AE17" s="36">
        <f t="shared" ref="AE17:AE18" si="93">IF(AC17="","",65/AD17*AC17)</f>
        <v>3611</v>
      </c>
      <c r="AF17" s="1">
        <v>3200</v>
      </c>
      <c r="AG17" s="37">
        <f t="shared" ref="AG17:AG18" si="94">IF(ISERROR(AF17/AE17),"",AF17/AE17)</f>
        <v>0.89</v>
      </c>
      <c r="AH17" s="1" t="s">
        <v>68</v>
      </c>
      <c r="AI17" s="38">
        <v>0.185</v>
      </c>
      <c r="AJ17" s="37">
        <f t="shared" ref="AJ17:AJ18" si="95">IF(ISERROR(V17*AI17),"",V17*AI17)</f>
        <v>0.92</v>
      </c>
      <c r="AK17" s="37">
        <f t="shared" ref="AK17:AK18" si="96">IF(ISERROR(V17+AG17+AJ17),"",V17+AG17+AJ17)</f>
        <v>6.8</v>
      </c>
      <c r="AL17" s="38">
        <v>0.01</v>
      </c>
      <c r="AM17" s="37">
        <f t="shared" ref="AM17:AM18" si="97">IF(ISERROR(BF17*AL17),"",BF17*AL17)</f>
        <v>0.08</v>
      </c>
      <c r="AN17" s="38"/>
      <c r="AO17" s="37">
        <f t="shared" ref="AO17:AO18" si="98">IF(ISERROR(BF17*AN17),"",BF17*AN17)</f>
        <v>0</v>
      </c>
      <c r="AP17" s="38"/>
      <c r="AQ17" s="37">
        <f t="shared" ref="AQ17:AQ18" si="99">IF(ISERROR(BF17*AP17),"",BF17*AP17)</f>
        <v>0</v>
      </c>
      <c r="AR17" s="38"/>
      <c r="AS17" s="37">
        <f t="shared" ref="AS17:AS18" si="100">IF(ISERROR(BF17*AR17),"",BF17*AR17)</f>
        <v>0</v>
      </c>
      <c r="AT17" s="1">
        <v>200</v>
      </c>
      <c r="AU17" s="38">
        <f t="shared" ref="AU17:AU22" si="101">AT17/AE17/BF17</f>
        <v>6.6E-3</v>
      </c>
      <c r="AV17" s="37">
        <f t="shared" ref="AV17:AV18" si="102">IF(ISERROR(BF17*AU17),"",BF17*AU17)</f>
        <v>0.06</v>
      </c>
      <c r="AW17" s="37"/>
      <c r="AX17" s="38"/>
      <c r="AY17" s="37">
        <f t="shared" ref="AY17:AY18" si="103">IF(ISERROR(BF17*AX17),"",BF17*AX17)</f>
        <v>0</v>
      </c>
      <c r="AZ17" s="37"/>
      <c r="BA17" s="38"/>
      <c r="BB17" s="37">
        <f t="shared" ref="BB17:BB18" si="104">IF(ISERROR(BF17*BA17),"",BF17*BA17)</f>
        <v>0</v>
      </c>
      <c r="BC17" s="37">
        <f t="shared" ref="BC17:BC18" si="105">IF(ISERROR(AM17+AO17+AQ17+AV17),"",AM17+AO17+AQ17+AV17)</f>
        <v>0.14000000000000001</v>
      </c>
      <c r="BD17" s="37">
        <f t="shared" ref="BD17:BD18" si="106">IF(ISERROR(AK17+BC17),"",AK17+BC17)</f>
        <v>6.94</v>
      </c>
      <c r="BE17" s="39">
        <f t="shared" ref="BE17:BE18" si="107">IF(ISERROR((BF17-BD17)/BF17),"",(BF17-BD17)/BF17)</f>
        <v>0.16789999999999999</v>
      </c>
      <c r="BF17" s="10">
        <v>8.34</v>
      </c>
      <c r="BG17" s="10">
        <v>19.989999999999998</v>
      </c>
      <c r="BH17" s="39">
        <f t="shared" ref="BH17:BH18" si="108">IF(ISERROR((BG17-BF17)/BG17),"",(BG17-BF17)/BG17)</f>
        <v>0.58279999999999998</v>
      </c>
      <c r="BI17" s="10"/>
      <c r="BJ17" s="9">
        <v>200</v>
      </c>
      <c r="BK17" s="37">
        <f t="shared" ref="BK17:BK18" si="109">IF(ISERROR(BD17*BJ17),"",BD17*BJ17)</f>
        <v>1388</v>
      </c>
      <c r="BL17" s="37">
        <f t="shared" ref="BL17:BL18" si="110">IF(ISERROR(BF17*BJ17),"",BF17*BJ17)</f>
        <v>1668</v>
      </c>
    </row>
    <row r="18" spans="1:64" ht="45">
      <c r="A18" s="31">
        <v>17</v>
      </c>
      <c r="B18" s="1"/>
      <c r="C18" s="1"/>
      <c r="D18" s="1" t="s">
        <v>5</v>
      </c>
      <c r="E18" s="1"/>
      <c r="F18" s="1" t="s">
        <v>4</v>
      </c>
      <c r="G18" s="55" t="s">
        <v>69</v>
      </c>
      <c r="H18" s="55" t="s">
        <v>147</v>
      </c>
      <c r="I18" s="1" t="s">
        <v>71</v>
      </c>
      <c r="J18" s="55" t="s">
        <v>72</v>
      </c>
      <c r="K18" s="52" t="s">
        <v>73</v>
      </c>
      <c r="L18" s="55" t="s">
        <v>149</v>
      </c>
      <c r="M18" s="55" t="s">
        <v>102</v>
      </c>
      <c r="N18" s="57"/>
      <c r="O18" s="55"/>
      <c r="P18" s="59" t="s">
        <v>114</v>
      </c>
      <c r="Q18" s="56" t="s">
        <v>110</v>
      </c>
      <c r="R18" s="1" t="s">
        <v>62</v>
      </c>
      <c r="S18" s="32">
        <v>50.7</v>
      </c>
      <c r="T18" s="33">
        <v>7.7</v>
      </c>
      <c r="U18" s="34">
        <v>6.58</v>
      </c>
      <c r="V18" s="35">
        <v>6.58</v>
      </c>
      <c r="W18" s="58">
        <v>6.5</v>
      </c>
      <c r="X18" s="1" t="s">
        <v>3</v>
      </c>
      <c r="Y18" s="46">
        <v>38</v>
      </c>
      <c r="Z18" s="46">
        <v>32</v>
      </c>
      <c r="AA18" s="46">
        <v>34</v>
      </c>
      <c r="AB18" s="33">
        <v>2</v>
      </c>
      <c r="AC18" s="9">
        <v>2</v>
      </c>
      <c r="AD18" s="50">
        <f t="shared" si="92"/>
        <v>4.1000000000000002E-2</v>
      </c>
      <c r="AE18" s="36">
        <f t="shared" si="93"/>
        <v>3171</v>
      </c>
      <c r="AF18" s="1">
        <v>3200</v>
      </c>
      <c r="AG18" s="37">
        <f t="shared" si="94"/>
        <v>1.01</v>
      </c>
      <c r="AH18" s="1" t="s">
        <v>68</v>
      </c>
      <c r="AI18" s="38">
        <v>0.185</v>
      </c>
      <c r="AJ18" s="37">
        <f t="shared" si="95"/>
        <v>1.22</v>
      </c>
      <c r="AK18" s="37">
        <f t="shared" si="96"/>
        <v>8.81</v>
      </c>
      <c r="AL18" s="38">
        <v>0.01</v>
      </c>
      <c r="AM18" s="37">
        <f t="shared" si="97"/>
        <v>0.11</v>
      </c>
      <c r="AN18" s="38"/>
      <c r="AO18" s="37">
        <f t="shared" si="98"/>
        <v>0</v>
      </c>
      <c r="AP18" s="38"/>
      <c r="AQ18" s="37">
        <f t="shared" si="99"/>
        <v>0</v>
      </c>
      <c r="AR18" s="38"/>
      <c r="AS18" s="37">
        <f t="shared" si="100"/>
        <v>0</v>
      </c>
      <c r="AT18" s="1">
        <v>200</v>
      </c>
      <c r="AU18" s="38">
        <f t="shared" si="101"/>
        <v>5.7000000000000002E-3</v>
      </c>
      <c r="AV18" s="37">
        <f t="shared" si="102"/>
        <v>0.06</v>
      </c>
      <c r="AW18" s="37"/>
      <c r="AX18" s="38"/>
      <c r="AY18" s="37">
        <f t="shared" si="103"/>
        <v>0</v>
      </c>
      <c r="AZ18" s="37"/>
      <c r="BA18" s="38"/>
      <c r="BB18" s="37">
        <f t="shared" si="104"/>
        <v>0</v>
      </c>
      <c r="BC18" s="37">
        <f t="shared" si="105"/>
        <v>0.17</v>
      </c>
      <c r="BD18" s="37">
        <f t="shared" si="106"/>
        <v>8.98</v>
      </c>
      <c r="BE18" s="39">
        <f t="shared" si="107"/>
        <v>0.18140000000000001</v>
      </c>
      <c r="BF18" s="10">
        <v>10.97</v>
      </c>
      <c r="BG18" s="10">
        <v>24.99</v>
      </c>
      <c r="BH18" s="39">
        <f t="shared" si="108"/>
        <v>0.56100000000000005</v>
      </c>
      <c r="BI18" s="10"/>
      <c r="BJ18" s="9">
        <v>200</v>
      </c>
      <c r="BK18" s="37">
        <f t="shared" si="109"/>
        <v>1796</v>
      </c>
      <c r="BL18" s="37">
        <f t="shared" si="110"/>
        <v>2194</v>
      </c>
    </row>
    <row r="19" spans="1:64" ht="60">
      <c r="A19" s="31">
        <v>18</v>
      </c>
      <c r="B19" s="1"/>
      <c r="C19" s="1"/>
      <c r="D19" s="1" t="s">
        <v>5</v>
      </c>
      <c r="E19" s="1"/>
      <c r="F19" s="1" t="s">
        <v>4</v>
      </c>
      <c r="G19" s="55" t="s">
        <v>69</v>
      </c>
      <c r="H19" s="55" t="s">
        <v>147</v>
      </c>
      <c r="I19" s="1" t="s">
        <v>71</v>
      </c>
      <c r="J19" s="55" t="s">
        <v>72</v>
      </c>
      <c r="K19" s="52" t="s">
        <v>73</v>
      </c>
      <c r="L19" s="55" t="s">
        <v>150</v>
      </c>
      <c r="M19" s="55" t="s">
        <v>102</v>
      </c>
      <c r="N19" s="57"/>
      <c r="O19" s="55"/>
      <c r="P19" s="59" t="s">
        <v>115</v>
      </c>
      <c r="Q19" s="56" t="s">
        <v>110</v>
      </c>
      <c r="R19" s="1" t="s">
        <v>62</v>
      </c>
      <c r="S19" s="32">
        <v>59</v>
      </c>
      <c r="T19" s="33">
        <v>7.7</v>
      </c>
      <c r="U19" s="34">
        <v>7.66</v>
      </c>
      <c r="V19" s="35">
        <v>7.66</v>
      </c>
      <c r="W19" s="58">
        <v>7.56</v>
      </c>
      <c r="X19" s="1" t="s">
        <v>3</v>
      </c>
      <c r="Y19" s="46">
        <v>38</v>
      </c>
      <c r="Z19" s="46">
        <v>32</v>
      </c>
      <c r="AA19" s="46">
        <v>39</v>
      </c>
      <c r="AB19" s="33">
        <v>2</v>
      </c>
      <c r="AC19" s="9">
        <v>2</v>
      </c>
      <c r="AD19" s="50">
        <f>IF(Y19="","",Y19*Z19*AA19/1000000)</f>
        <v>4.7E-2</v>
      </c>
      <c r="AE19" s="36">
        <f>IF(AC19="","",65/AD19*AC19)</f>
        <v>2766</v>
      </c>
      <c r="AF19" s="1">
        <v>3200</v>
      </c>
      <c r="AG19" s="37">
        <f>IF(ISERROR(AF19/AE19),"",AF19/AE19)</f>
        <v>1.1599999999999999</v>
      </c>
      <c r="AH19" s="1" t="s">
        <v>68</v>
      </c>
      <c r="AI19" s="38">
        <v>0.185</v>
      </c>
      <c r="AJ19" s="37">
        <f>IF(ISERROR(V19*AI19),"",V19*AI19)</f>
        <v>1.42</v>
      </c>
      <c r="AK19" s="37">
        <f>IF(ISERROR(V19+AG19+AJ19),"",V19+AG19+AJ19)</f>
        <v>10.24</v>
      </c>
      <c r="AL19" s="38">
        <v>0.01</v>
      </c>
      <c r="AM19" s="37">
        <f>IF(ISERROR(BF19*AL19),"",BF19*AL19)</f>
        <v>0.13</v>
      </c>
      <c r="AN19" s="38"/>
      <c r="AO19" s="37">
        <f>IF(ISERROR(BF19*AN19),"",BF19*AN19)</f>
        <v>0</v>
      </c>
      <c r="AP19" s="38"/>
      <c r="AQ19" s="37">
        <f>IF(ISERROR(BF19*AP19),"",BF19*AP19)</f>
        <v>0</v>
      </c>
      <c r="AR19" s="38"/>
      <c r="AS19" s="37">
        <f>IF(ISERROR(BF19*AR19),"",BF19*AR19)</f>
        <v>0</v>
      </c>
      <c r="AT19" s="1">
        <v>200</v>
      </c>
      <c r="AU19" s="38">
        <f t="shared" si="101"/>
        <v>5.7000000000000002E-3</v>
      </c>
      <c r="AV19" s="37">
        <f>IF(ISERROR(BF19*AU19),"",BF19*AU19)</f>
        <v>7.0000000000000007E-2</v>
      </c>
      <c r="AW19" s="37"/>
      <c r="AX19" s="38"/>
      <c r="AY19" s="37">
        <f>IF(ISERROR(BF19*AX19),"",BF19*AX19)</f>
        <v>0</v>
      </c>
      <c r="AZ19" s="37"/>
      <c r="BA19" s="38"/>
      <c r="BB19" s="37">
        <f>IF(ISERROR(BF19*BA19),"",BF19*BA19)</f>
        <v>0</v>
      </c>
      <c r="BC19" s="37">
        <f>IF(ISERROR(AM19+AO19+AQ19+AV19),"",AM19+AO19+AQ19+AV19)</f>
        <v>0.2</v>
      </c>
      <c r="BD19" s="37">
        <f>IF(ISERROR(AK19+BC19),"",AK19+BC19)</f>
        <v>10.44</v>
      </c>
      <c r="BE19" s="39">
        <f>IF(ISERROR((BF19-BD19)/BF19),"",(BF19-BD19)/BF19)</f>
        <v>0.17599999999999999</v>
      </c>
      <c r="BF19" s="10">
        <v>12.67</v>
      </c>
      <c r="BG19" s="10">
        <v>29.99</v>
      </c>
      <c r="BH19" s="39">
        <f>IF(ISERROR((BG19-BF19)/BG19),"",(BG19-BF19)/BG19)</f>
        <v>0.57750000000000001</v>
      </c>
      <c r="BI19" s="10"/>
      <c r="BJ19" s="9">
        <v>200</v>
      </c>
      <c r="BK19" s="37">
        <f>IF(ISERROR(BD19*BJ19),"",BD19*BJ19)</f>
        <v>2088</v>
      </c>
      <c r="BL19" s="37">
        <f>IF(ISERROR(BF19*BJ19),"",BF19*BJ19)</f>
        <v>2534</v>
      </c>
    </row>
    <row r="20" spans="1:64" ht="45">
      <c r="A20" s="31">
        <v>19</v>
      </c>
      <c r="B20" s="1"/>
      <c r="C20" s="1"/>
      <c r="D20" s="1" t="s">
        <v>5</v>
      </c>
      <c r="E20" s="1"/>
      <c r="F20" s="1" t="s">
        <v>4</v>
      </c>
      <c r="G20" s="55" t="s">
        <v>69</v>
      </c>
      <c r="H20" s="55" t="s">
        <v>147</v>
      </c>
      <c r="I20" s="1" t="s">
        <v>71</v>
      </c>
      <c r="J20" s="55" t="s">
        <v>72</v>
      </c>
      <c r="K20" s="52" t="s">
        <v>73</v>
      </c>
      <c r="L20" s="55" t="s">
        <v>148</v>
      </c>
      <c r="M20" s="55" t="s">
        <v>103</v>
      </c>
      <c r="N20" s="57"/>
      <c r="O20" s="55"/>
      <c r="P20" s="59" t="s">
        <v>116</v>
      </c>
      <c r="Q20" s="56" t="s">
        <v>110</v>
      </c>
      <c r="R20" s="1" t="s">
        <v>62</v>
      </c>
      <c r="S20" s="32">
        <v>38.4</v>
      </c>
      <c r="T20" s="33">
        <v>7.7</v>
      </c>
      <c r="U20" s="34">
        <v>4.99</v>
      </c>
      <c r="V20" s="35">
        <v>4.99</v>
      </c>
      <c r="W20" s="58">
        <v>4.92</v>
      </c>
      <c r="X20" s="1" t="s">
        <v>3</v>
      </c>
      <c r="Y20" s="46">
        <v>38</v>
      </c>
      <c r="Z20" s="46">
        <v>32</v>
      </c>
      <c r="AA20" s="46">
        <v>30</v>
      </c>
      <c r="AB20" s="33">
        <v>2</v>
      </c>
      <c r="AC20" s="9">
        <v>2</v>
      </c>
      <c r="AD20" s="50">
        <f t="shared" ref="AD20:AD21" si="111">IF(Y20="","",Y20*Z20*AA20/1000000)</f>
        <v>3.5999999999999997E-2</v>
      </c>
      <c r="AE20" s="36">
        <f t="shared" ref="AE20:AE21" si="112">IF(AC20="","",65/AD20*AC20)</f>
        <v>3611</v>
      </c>
      <c r="AF20" s="1">
        <v>3200</v>
      </c>
      <c r="AG20" s="37">
        <f t="shared" ref="AG20:AG21" si="113">IF(ISERROR(AF20/AE20),"",AF20/AE20)</f>
        <v>0.89</v>
      </c>
      <c r="AH20" s="1" t="s">
        <v>68</v>
      </c>
      <c r="AI20" s="38">
        <v>0.185</v>
      </c>
      <c r="AJ20" s="37">
        <f t="shared" ref="AJ20:AJ21" si="114">IF(ISERROR(V20*AI20),"",V20*AI20)</f>
        <v>0.92</v>
      </c>
      <c r="AK20" s="37">
        <f t="shared" ref="AK20:AK21" si="115">IF(ISERROR(V20+AG20+AJ20),"",V20+AG20+AJ20)</f>
        <v>6.8</v>
      </c>
      <c r="AL20" s="38">
        <v>0.01</v>
      </c>
      <c r="AM20" s="37">
        <f t="shared" ref="AM20:AM21" si="116">IF(ISERROR(BF20*AL20),"",BF20*AL20)</f>
        <v>0.08</v>
      </c>
      <c r="AN20" s="38"/>
      <c r="AO20" s="37">
        <f t="shared" ref="AO20:AO21" si="117">IF(ISERROR(BF20*AN20),"",BF20*AN20)</f>
        <v>0</v>
      </c>
      <c r="AP20" s="38"/>
      <c r="AQ20" s="37">
        <f t="shared" ref="AQ20:AQ21" si="118">IF(ISERROR(BF20*AP20),"",BF20*AP20)</f>
        <v>0</v>
      </c>
      <c r="AR20" s="38"/>
      <c r="AS20" s="37">
        <f t="shared" ref="AS20:AS21" si="119">IF(ISERROR(BF20*AR20),"",BF20*AR20)</f>
        <v>0</v>
      </c>
      <c r="AT20" s="1">
        <v>200</v>
      </c>
      <c r="AU20" s="38">
        <f t="shared" si="101"/>
        <v>6.6E-3</v>
      </c>
      <c r="AV20" s="37">
        <f t="shared" ref="AV20:AV21" si="120">IF(ISERROR(BF20*AU20),"",BF20*AU20)</f>
        <v>0.06</v>
      </c>
      <c r="AW20" s="37"/>
      <c r="AX20" s="38"/>
      <c r="AY20" s="37">
        <f t="shared" ref="AY20:AY21" si="121">IF(ISERROR(BF20*AX20),"",BF20*AX20)</f>
        <v>0</v>
      </c>
      <c r="AZ20" s="37"/>
      <c r="BA20" s="38"/>
      <c r="BB20" s="37">
        <f t="shared" ref="BB20:BB21" si="122">IF(ISERROR(BF20*BA20),"",BF20*BA20)</f>
        <v>0</v>
      </c>
      <c r="BC20" s="37">
        <f t="shared" ref="BC20:BC21" si="123">IF(ISERROR(AM20+AO20+AQ20+AV20),"",AM20+AO20+AQ20+AV20)</f>
        <v>0.14000000000000001</v>
      </c>
      <c r="BD20" s="37">
        <f t="shared" ref="BD20:BD21" si="124">IF(ISERROR(AK20+BC20),"",AK20+BC20)</f>
        <v>6.94</v>
      </c>
      <c r="BE20" s="39">
        <f t="shared" ref="BE20:BE21" si="125">IF(ISERROR((BF20-BD20)/BF20),"",(BF20-BD20)/BF20)</f>
        <v>0.16789999999999999</v>
      </c>
      <c r="BF20" s="10">
        <v>8.34</v>
      </c>
      <c r="BG20" s="10">
        <v>19.989999999999998</v>
      </c>
      <c r="BH20" s="39">
        <f t="shared" ref="BH20:BH21" si="126">IF(ISERROR((BG20-BF20)/BG20),"",(BG20-BF20)/BG20)</f>
        <v>0.58279999999999998</v>
      </c>
      <c r="BI20" s="10"/>
      <c r="BJ20" s="9">
        <v>200</v>
      </c>
      <c r="BK20" s="37">
        <f t="shared" ref="BK20:BK21" si="127">IF(ISERROR(BD20*BJ20),"",BD20*BJ20)</f>
        <v>1388</v>
      </c>
      <c r="BL20" s="37">
        <f t="shared" ref="BL20:BL21" si="128">IF(ISERROR(BF20*BJ20),"",BF20*BJ20)</f>
        <v>1668</v>
      </c>
    </row>
    <row r="21" spans="1:64" ht="45">
      <c r="A21" s="31">
        <v>20</v>
      </c>
      <c r="B21" s="1"/>
      <c r="C21" s="1"/>
      <c r="D21" s="1" t="s">
        <v>5</v>
      </c>
      <c r="E21" s="1"/>
      <c r="F21" s="1" t="s">
        <v>4</v>
      </c>
      <c r="G21" s="55" t="s">
        <v>69</v>
      </c>
      <c r="H21" s="55" t="s">
        <v>147</v>
      </c>
      <c r="I21" s="1" t="s">
        <v>71</v>
      </c>
      <c r="J21" s="55" t="s">
        <v>72</v>
      </c>
      <c r="K21" s="52" t="s">
        <v>73</v>
      </c>
      <c r="L21" s="55" t="s">
        <v>149</v>
      </c>
      <c r="M21" s="55" t="s">
        <v>103</v>
      </c>
      <c r="N21" s="57"/>
      <c r="O21" s="55"/>
      <c r="P21" s="59" t="s">
        <v>117</v>
      </c>
      <c r="Q21" s="56" t="s">
        <v>110</v>
      </c>
      <c r="R21" s="1" t="s">
        <v>62</v>
      </c>
      <c r="S21" s="32">
        <v>50.7</v>
      </c>
      <c r="T21" s="33">
        <v>7.7</v>
      </c>
      <c r="U21" s="34">
        <v>6.58</v>
      </c>
      <c r="V21" s="35">
        <v>6.58</v>
      </c>
      <c r="W21" s="58">
        <v>6.5</v>
      </c>
      <c r="X21" s="1" t="s">
        <v>3</v>
      </c>
      <c r="Y21" s="46">
        <v>38</v>
      </c>
      <c r="Z21" s="46">
        <v>32</v>
      </c>
      <c r="AA21" s="46">
        <v>34</v>
      </c>
      <c r="AB21" s="33">
        <v>2</v>
      </c>
      <c r="AC21" s="9">
        <v>2</v>
      </c>
      <c r="AD21" s="50">
        <f t="shared" si="111"/>
        <v>4.1000000000000002E-2</v>
      </c>
      <c r="AE21" s="36">
        <f t="shared" si="112"/>
        <v>3171</v>
      </c>
      <c r="AF21" s="1">
        <v>3200</v>
      </c>
      <c r="AG21" s="37">
        <f t="shared" si="113"/>
        <v>1.01</v>
      </c>
      <c r="AH21" s="1" t="s">
        <v>68</v>
      </c>
      <c r="AI21" s="38">
        <v>0.185</v>
      </c>
      <c r="AJ21" s="37">
        <f t="shared" si="114"/>
        <v>1.22</v>
      </c>
      <c r="AK21" s="37">
        <f t="shared" si="115"/>
        <v>8.81</v>
      </c>
      <c r="AL21" s="38">
        <v>0.01</v>
      </c>
      <c r="AM21" s="37">
        <f t="shared" si="116"/>
        <v>0.11</v>
      </c>
      <c r="AN21" s="38"/>
      <c r="AO21" s="37">
        <f t="shared" si="117"/>
        <v>0</v>
      </c>
      <c r="AP21" s="38"/>
      <c r="AQ21" s="37">
        <f t="shared" si="118"/>
        <v>0</v>
      </c>
      <c r="AR21" s="38"/>
      <c r="AS21" s="37">
        <f t="shared" si="119"/>
        <v>0</v>
      </c>
      <c r="AT21" s="1">
        <v>200</v>
      </c>
      <c r="AU21" s="38">
        <f t="shared" si="101"/>
        <v>5.7000000000000002E-3</v>
      </c>
      <c r="AV21" s="37">
        <f t="shared" si="120"/>
        <v>0.06</v>
      </c>
      <c r="AW21" s="37"/>
      <c r="AX21" s="38"/>
      <c r="AY21" s="37">
        <f t="shared" si="121"/>
        <v>0</v>
      </c>
      <c r="AZ21" s="37"/>
      <c r="BA21" s="38"/>
      <c r="BB21" s="37">
        <f t="shared" si="122"/>
        <v>0</v>
      </c>
      <c r="BC21" s="37">
        <f t="shared" si="123"/>
        <v>0.17</v>
      </c>
      <c r="BD21" s="37">
        <f t="shared" si="124"/>
        <v>8.98</v>
      </c>
      <c r="BE21" s="39">
        <f t="shared" si="125"/>
        <v>0.18140000000000001</v>
      </c>
      <c r="BF21" s="10">
        <v>10.97</v>
      </c>
      <c r="BG21" s="10">
        <v>24.99</v>
      </c>
      <c r="BH21" s="39">
        <f t="shared" si="126"/>
        <v>0.56100000000000005</v>
      </c>
      <c r="BI21" s="10"/>
      <c r="BJ21" s="9">
        <v>200</v>
      </c>
      <c r="BK21" s="37">
        <f t="shared" si="127"/>
        <v>1796</v>
      </c>
      <c r="BL21" s="37">
        <f t="shared" si="128"/>
        <v>2194</v>
      </c>
    </row>
    <row r="22" spans="1:64" ht="60">
      <c r="A22" s="31">
        <v>21</v>
      </c>
      <c r="B22" s="1"/>
      <c r="C22" s="1"/>
      <c r="D22" s="1" t="s">
        <v>5</v>
      </c>
      <c r="E22" s="1"/>
      <c r="F22" s="1" t="s">
        <v>4</v>
      </c>
      <c r="G22" s="55" t="s">
        <v>69</v>
      </c>
      <c r="H22" s="55" t="s">
        <v>147</v>
      </c>
      <c r="I22" s="1" t="s">
        <v>71</v>
      </c>
      <c r="J22" s="55" t="s">
        <v>72</v>
      </c>
      <c r="K22" s="52" t="s">
        <v>73</v>
      </c>
      <c r="L22" s="55" t="s">
        <v>150</v>
      </c>
      <c r="M22" s="55" t="s">
        <v>103</v>
      </c>
      <c r="N22" s="57"/>
      <c r="O22" s="55"/>
      <c r="P22" s="59" t="s">
        <v>118</v>
      </c>
      <c r="Q22" s="56" t="s">
        <v>110</v>
      </c>
      <c r="R22" s="1" t="s">
        <v>62</v>
      </c>
      <c r="S22" s="32">
        <v>59</v>
      </c>
      <c r="T22" s="33">
        <v>7.7</v>
      </c>
      <c r="U22" s="34">
        <v>7.66</v>
      </c>
      <c r="V22" s="35">
        <v>7.66</v>
      </c>
      <c r="W22" s="58">
        <v>7.56</v>
      </c>
      <c r="X22" s="1" t="s">
        <v>3</v>
      </c>
      <c r="Y22" s="46">
        <v>38</v>
      </c>
      <c r="Z22" s="46">
        <v>32</v>
      </c>
      <c r="AA22" s="46">
        <v>39</v>
      </c>
      <c r="AB22" s="33">
        <v>2</v>
      </c>
      <c r="AC22" s="9">
        <v>2</v>
      </c>
      <c r="AD22" s="50">
        <f>IF(Y22="","",Y22*Z22*AA22/1000000)</f>
        <v>4.7E-2</v>
      </c>
      <c r="AE22" s="36">
        <f>IF(AC22="","",65/AD22*AC22)</f>
        <v>2766</v>
      </c>
      <c r="AF22" s="1">
        <v>3200</v>
      </c>
      <c r="AG22" s="37">
        <f>IF(ISERROR(AF22/AE22),"",AF22/AE22)</f>
        <v>1.1599999999999999</v>
      </c>
      <c r="AH22" s="1" t="s">
        <v>68</v>
      </c>
      <c r="AI22" s="38">
        <v>0.185</v>
      </c>
      <c r="AJ22" s="37">
        <f>IF(ISERROR(V22*AI22),"",V22*AI22)</f>
        <v>1.42</v>
      </c>
      <c r="AK22" s="37">
        <f>IF(ISERROR(V22+AG22+AJ22),"",V22+AG22+AJ22)</f>
        <v>10.24</v>
      </c>
      <c r="AL22" s="38">
        <v>0.01</v>
      </c>
      <c r="AM22" s="37">
        <f>IF(ISERROR(BF22*AL22),"",BF22*AL22)</f>
        <v>0.13</v>
      </c>
      <c r="AN22" s="38"/>
      <c r="AO22" s="37">
        <f>IF(ISERROR(BF22*AN22),"",BF22*AN22)</f>
        <v>0</v>
      </c>
      <c r="AP22" s="38"/>
      <c r="AQ22" s="37">
        <f>IF(ISERROR(BF22*AP22),"",BF22*AP22)</f>
        <v>0</v>
      </c>
      <c r="AR22" s="38"/>
      <c r="AS22" s="37">
        <f>IF(ISERROR(BF22*AR22),"",BF22*AR22)</f>
        <v>0</v>
      </c>
      <c r="AT22" s="1">
        <v>200</v>
      </c>
      <c r="AU22" s="38">
        <f t="shared" si="101"/>
        <v>5.7000000000000002E-3</v>
      </c>
      <c r="AV22" s="37">
        <f>IF(ISERROR(BF22*AU22),"",BF22*AU22)</f>
        <v>7.0000000000000007E-2</v>
      </c>
      <c r="AW22" s="37"/>
      <c r="AX22" s="38"/>
      <c r="AY22" s="37">
        <f>IF(ISERROR(BF22*AX22),"",BF22*AX22)</f>
        <v>0</v>
      </c>
      <c r="AZ22" s="37"/>
      <c r="BA22" s="38"/>
      <c r="BB22" s="37">
        <f>IF(ISERROR(BF22*BA22),"",BF22*BA22)</f>
        <v>0</v>
      </c>
      <c r="BC22" s="37">
        <f>IF(ISERROR(AM22+AO22+AQ22+AV22),"",AM22+AO22+AQ22+AV22)</f>
        <v>0.2</v>
      </c>
      <c r="BD22" s="37">
        <f>IF(ISERROR(AK22+BC22),"",AK22+BC22)</f>
        <v>10.44</v>
      </c>
      <c r="BE22" s="39">
        <f>IF(ISERROR((BF22-BD22)/BF22),"",(BF22-BD22)/BF22)</f>
        <v>0.17599999999999999</v>
      </c>
      <c r="BF22" s="10">
        <v>12.67</v>
      </c>
      <c r="BG22" s="10">
        <v>29.99</v>
      </c>
      <c r="BH22" s="39">
        <f>IF(ISERROR((BG22-BF22)/BG22),"",(BG22-BF22)/BG22)</f>
        <v>0.57750000000000001</v>
      </c>
      <c r="BI22" s="10"/>
      <c r="BJ22" s="9">
        <v>200</v>
      </c>
      <c r="BK22" s="37">
        <f>IF(ISERROR(BD22*BJ22),"",BD22*BJ22)</f>
        <v>2088</v>
      </c>
      <c r="BL22" s="37">
        <f>IF(ISERROR(BF22*BJ22),"",BF22*BJ22)</f>
        <v>2534</v>
      </c>
    </row>
    <row r="23" spans="1:64" ht="45">
      <c r="A23" s="31">
        <v>22</v>
      </c>
      <c r="B23" s="1"/>
      <c r="C23" s="1"/>
      <c r="D23" s="1" t="s">
        <v>5</v>
      </c>
      <c r="E23" s="1"/>
      <c r="F23" s="1" t="s">
        <v>4</v>
      </c>
      <c r="G23" s="55" t="s">
        <v>69</v>
      </c>
      <c r="H23" s="55" t="s">
        <v>147</v>
      </c>
      <c r="I23" s="1" t="s">
        <v>71</v>
      </c>
      <c r="J23" s="55" t="s">
        <v>72</v>
      </c>
      <c r="K23" s="52" t="s">
        <v>73</v>
      </c>
      <c r="L23" s="55" t="s">
        <v>148</v>
      </c>
      <c r="M23" s="55" t="s">
        <v>104</v>
      </c>
      <c r="N23" s="57"/>
      <c r="O23" s="55"/>
      <c r="P23" s="59" t="s">
        <v>119</v>
      </c>
      <c r="Q23" s="56" t="s">
        <v>110</v>
      </c>
      <c r="R23" s="1" t="s">
        <v>62</v>
      </c>
      <c r="S23" s="32">
        <v>38.4</v>
      </c>
      <c r="T23" s="33">
        <v>7.7</v>
      </c>
      <c r="U23" s="34">
        <v>4.99</v>
      </c>
      <c r="V23" s="35">
        <v>4.99</v>
      </c>
      <c r="W23" s="58">
        <v>4.92</v>
      </c>
      <c r="X23" s="1" t="s">
        <v>3</v>
      </c>
      <c r="Y23" s="46">
        <v>38</v>
      </c>
      <c r="Z23" s="46">
        <v>32</v>
      </c>
      <c r="AA23" s="46">
        <v>30</v>
      </c>
      <c r="AB23" s="33">
        <v>2</v>
      </c>
      <c r="AC23" s="9">
        <v>2</v>
      </c>
      <c r="AD23" s="50">
        <f t="shared" ref="AD23:AD24" si="129">IF(Y23="","",Y23*Z23*AA23/1000000)</f>
        <v>3.5999999999999997E-2</v>
      </c>
      <c r="AE23" s="36">
        <f t="shared" ref="AE23:AE24" si="130">IF(AC23="","",65/AD23*AC23)</f>
        <v>3611</v>
      </c>
      <c r="AF23" s="1">
        <v>3200</v>
      </c>
      <c r="AG23" s="37">
        <f t="shared" ref="AG23:AG24" si="131">IF(ISERROR(AF23/AE23),"",AF23/AE23)</f>
        <v>0.89</v>
      </c>
      <c r="AH23" s="1" t="s">
        <v>68</v>
      </c>
      <c r="AI23" s="38">
        <v>0.185</v>
      </c>
      <c r="AJ23" s="37">
        <f t="shared" ref="AJ23:AJ24" si="132">IF(ISERROR(V23*AI23),"",V23*AI23)</f>
        <v>0.92</v>
      </c>
      <c r="AK23" s="37">
        <f t="shared" ref="AK23:AK24" si="133">IF(ISERROR(V23+AG23+AJ23),"",V23+AG23+AJ23)</f>
        <v>6.8</v>
      </c>
      <c r="AL23" s="38">
        <v>0.01</v>
      </c>
      <c r="AM23" s="37">
        <f t="shared" ref="AM23:AM24" si="134">IF(ISERROR(BF23*AL23),"",BF23*AL23)</f>
        <v>0.08</v>
      </c>
      <c r="AN23" s="38"/>
      <c r="AO23" s="37">
        <f t="shared" ref="AO23:AO24" si="135">IF(ISERROR(BF23*AN23),"",BF23*AN23)</f>
        <v>0</v>
      </c>
      <c r="AP23" s="38"/>
      <c r="AQ23" s="37">
        <f t="shared" ref="AQ23:AQ24" si="136">IF(ISERROR(BF23*AP23),"",BF23*AP23)</f>
        <v>0</v>
      </c>
      <c r="AR23" s="38"/>
      <c r="AS23" s="37">
        <f t="shared" ref="AS23:AS24" si="137">IF(ISERROR(BF23*AR23),"",BF23*AR23)</f>
        <v>0</v>
      </c>
      <c r="AT23" s="1">
        <v>200</v>
      </c>
      <c r="AU23" s="38">
        <f t="shared" ref="AU23:AU34" si="138">AT23/AE23/BF23</f>
        <v>6.6E-3</v>
      </c>
      <c r="AV23" s="37">
        <f t="shared" ref="AV23:AV24" si="139">IF(ISERROR(BF23*AU23),"",BF23*AU23)</f>
        <v>0.06</v>
      </c>
      <c r="AW23" s="37"/>
      <c r="AX23" s="38"/>
      <c r="AY23" s="37">
        <f t="shared" ref="AY23:AY24" si="140">IF(ISERROR(BF23*AX23),"",BF23*AX23)</f>
        <v>0</v>
      </c>
      <c r="AZ23" s="37"/>
      <c r="BA23" s="38"/>
      <c r="BB23" s="37">
        <f t="shared" ref="BB23:BB24" si="141">IF(ISERROR(BF23*BA23),"",BF23*BA23)</f>
        <v>0</v>
      </c>
      <c r="BC23" s="37">
        <f t="shared" ref="BC23:BC24" si="142">IF(ISERROR(AM23+AO23+AQ23+AV23),"",AM23+AO23+AQ23+AV23)</f>
        <v>0.14000000000000001</v>
      </c>
      <c r="BD23" s="37">
        <f t="shared" ref="BD23:BD24" si="143">IF(ISERROR(AK23+BC23),"",AK23+BC23)</f>
        <v>6.94</v>
      </c>
      <c r="BE23" s="39">
        <f t="shared" ref="BE23:BE24" si="144">IF(ISERROR((BF23-BD23)/BF23),"",(BF23-BD23)/BF23)</f>
        <v>0.16789999999999999</v>
      </c>
      <c r="BF23" s="10">
        <v>8.34</v>
      </c>
      <c r="BG23" s="10">
        <v>19.989999999999998</v>
      </c>
      <c r="BH23" s="39">
        <f t="shared" ref="BH23:BH24" si="145">IF(ISERROR((BG23-BF23)/BG23),"",(BG23-BF23)/BG23)</f>
        <v>0.58279999999999998</v>
      </c>
      <c r="BI23" s="10"/>
      <c r="BJ23" s="9">
        <v>200</v>
      </c>
      <c r="BK23" s="37">
        <f t="shared" ref="BK23:BK24" si="146">IF(ISERROR(BD23*BJ23),"",BD23*BJ23)</f>
        <v>1388</v>
      </c>
      <c r="BL23" s="37">
        <f t="shared" ref="BL23:BL24" si="147">IF(ISERROR(BF23*BJ23),"",BF23*BJ23)</f>
        <v>1668</v>
      </c>
    </row>
    <row r="24" spans="1:64" ht="45">
      <c r="A24" s="31">
        <v>23</v>
      </c>
      <c r="B24" s="1"/>
      <c r="C24" s="1"/>
      <c r="D24" s="1" t="s">
        <v>5</v>
      </c>
      <c r="E24" s="1"/>
      <c r="F24" s="1" t="s">
        <v>4</v>
      </c>
      <c r="G24" s="55" t="s">
        <v>69</v>
      </c>
      <c r="H24" s="55" t="s">
        <v>147</v>
      </c>
      <c r="I24" s="1" t="s">
        <v>71</v>
      </c>
      <c r="J24" s="55" t="s">
        <v>72</v>
      </c>
      <c r="K24" s="52" t="s">
        <v>73</v>
      </c>
      <c r="L24" s="55" t="s">
        <v>149</v>
      </c>
      <c r="M24" s="55" t="s">
        <v>104</v>
      </c>
      <c r="N24" s="57"/>
      <c r="O24" s="55"/>
      <c r="P24" s="59" t="s">
        <v>120</v>
      </c>
      <c r="Q24" s="56" t="s">
        <v>110</v>
      </c>
      <c r="R24" s="1" t="s">
        <v>62</v>
      </c>
      <c r="S24" s="32">
        <v>50.7</v>
      </c>
      <c r="T24" s="33">
        <v>7.7</v>
      </c>
      <c r="U24" s="34">
        <v>6.58</v>
      </c>
      <c r="V24" s="35">
        <v>6.58</v>
      </c>
      <c r="W24" s="58">
        <v>6.5</v>
      </c>
      <c r="X24" s="1" t="s">
        <v>3</v>
      </c>
      <c r="Y24" s="46">
        <v>38</v>
      </c>
      <c r="Z24" s="46">
        <v>32</v>
      </c>
      <c r="AA24" s="46">
        <v>34</v>
      </c>
      <c r="AB24" s="33">
        <v>2</v>
      </c>
      <c r="AC24" s="9">
        <v>2</v>
      </c>
      <c r="AD24" s="50">
        <f t="shared" si="129"/>
        <v>4.1000000000000002E-2</v>
      </c>
      <c r="AE24" s="36">
        <f t="shared" si="130"/>
        <v>3171</v>
      </c>
      <c r="AF24" s="1">
        <v>3200</v>
      </c>
      <c r="AG24" s="37">
        <f t="shared" si="131"/>
        <v>1.01</v>
      </c>
      <c r="AH24" s="1" t="s">
        <v>68</v>
      </c>
      <c r="AI24" s="38">
        <v>0.185</v>
      </c>
      <c r="AJ24" s="37">
        <f t="shared" si="132"/>
        <v>1.22</v>
      </c>
      <c r="AK24" s="37">
        <f t="shared" si="133"/>
        <v>8.81</v>
      </c>
      <c r="AL24" s="38">
        <v>0.01</v>
      </c>
      <c r="AM24" s="37">
        <f t="shared" si="134"/>
        <v>0.11</v>
      </c>
      <c r="AN24" s="38"/>
      <c r="AO24" s="37">
        <f t="shared" si="135"/>
        <v>0</v>
      </c>
      <c r="AP24" s="38"/>
      <c r="AQ24" s="37">
        <f t="shared" si="136"/>
        <v>0</v>
      </c>
      <c r="AR24" s="38"/>
      <c r="AS24" s="37">
        <f t="shared" si="137"/>
        <v>0</v>
      </c>
      <c r="AT24" s="1">
        <v>200</v>
      </c>
      <c r="AU24" s="38">
        <f t="shared" si="138"/>
        <v>5.7000000000000002E-3</v>
      </c>
      <c r="AV24" s="37">
        <f t="shared" si="139"/>
        <v>0.06</v>
      </c>
      <c r="AW24" s="37"/>
      <c r="AX24" s="38"/>
      <c r="AY24" s="37">
        <f t="shared" si="140"/>
        <v>0</v>
      </c>
      <c r="AZ24" s="37"/>
      <c r="BA24" s="38"/>
      <c r="BB24" s="37">
        <f t="shared" si="141"/>
        <v>0</v>
      </c>
      <c r="BC24" s="37">
        <f t="shared" si="142"/>
        <v>0.17</v>
      </c>
      <c r="BD24" s="37">
        <f t="shared" si="143"/>
        <v>8.98</v>
      </c>
      <c r="BE24" s="39">
        <f t="shared" si="144"/>
        <v>0.18140000000000001</v>
      </c>
      <c r="BF24" s="10">
        <v>10.97</v>
      </c>
      <c r="BG24" s="10">
        <v>24.99</v>
      </c>
      <c r="BH24" s="39">
        <f t="shared" si="145"/>
        <v>0.56100000000000005</v>
      </c>
      <c r="BI24" s="10"/>
      <c r="BJ24" s="9">
        <v>200</v>
      </c>
      <c r="BK24" s="37">
        <f t="shared" si="146"/>
        <v>1796</v>
      </c>
      <c r="BL24" s="37">
        <f t="shared" si="147"/>
        <v>2194</v>
      </c>
    </row>
    <row r="25" spans="1:64" ht="60">
      <c r="A25" s="31">
        <v>24</v>
      </c>
      <c r="B25" s="1"/>
      <c r="C25" s="1"/>
      <c r="D25" s="1" t="s">
        <v>5</v>
      </c>
      <c r="E25" s="1"/>
      <c r="F25" s="1" t="s">
        <v>4</v>
      </c>
      <c r="G25" s="55" t="s">
        <v>69</v>
      </c>
      <c r="H25" s="55" t="s">
        <v>147</v>
      </c>
      <c r="I25" s="1" t="s">
        <v>71</v>
      </c>
      <c r="J25" s="55" t="s">
        <v>72</v>
      </c>
      <c r="K25" s="52" t="s">
        <v>73</v>
      </c>
      <c r="L25" s="55" t="s">
        <v>150</v>
      </c>
      <c r="M25" s="55" t="s">
        <v>104</v>
      </c>
      <c r="N25" s="57"/>
      <c r="O25" s="55"/>
      <c r="P25" s="59" t="s">
        <v>121</v>
      </c>
      <c r="Q25" s="56" t="s">
        <v>110</v>
      </c>
      <c r="R25" s="1" t="s">
        <v>62</v>
      </c>
      <c r="S25" s="32">
        <v>59</v>
      </c>
      <c r="T25" s="33">
        <v>7.7</v>
      </c>
      <c r="U25" s="34">
        <v>7.66</v>
      </c>
      <c r="V25" s="35">
        <v>7.66</v>
      </c>
      <c r="W25" s="58">
        <v>7.56</v>
      </c>
      <c r="X25" s="1" t="s">
        <v>3</v>
      </c>
      <c r="Y25" s="46">
        <v>38</v>
      </c>
      <c r="Z25" s="46">
        <v>32</v>
      </c>
      <c r="AA25" s="46">
        <v>39</v>
      </c>
      <c r="AB25" s="33">
        <v>2</v>
      </c>
      <c r="AC25" s="9">
        <v>2</v>
      </c>
      <c r="AD25" s="50">
        <f>IF(Y25="","",Y25*Z25*AA25/1000000)</f>
        <v>4.7E-2</v>
      </c>
      <c r="AE25" s="36">
        <f>IF(AC25="","",65/AD25*AC25)</f>
        <v>2766</v>
      </c>
      <c r="AF25" s="1">
        <v>3200</v>
      </c>
      <c r="AG25" s="37">
        <f>IF(ISERROR(AF25/AE25),"",AF25/AE25)</f>
        <v>1.1599999999999999</v>
      </c>
      <c r="AH25" s="1" t="s">
        <v>68</v>
      </c>
      <c r="AI25" s="38">
        <v>0.185</v>
      </c>
      <c r="AJ25" s="37">
        <f>IF(ISERROR(V25*AI25),"",V25*AI25)</f>
        <v>1.42</v>
      </c>
      <c r="AK25" s="37">
        <f>IF(ISERROR(V25+AG25+AJ25),"",V25+AG25+AJ25)</f>
        <v>10.24</v>
      </c>
      <c r="AL25" s="38">
        <v>0.01</v>
      </c>
      <c r="AM25" s="37">
        <f>IF(ISERROR(BF25*AL25),"",BF25*AL25)</f>
        <v>0.13</v>
      </c>
      <c r="AN25" s="38"/>
      <c r="AO25" s="37">
        <f>IF(ISERROR(BF25*AN25),"",BF25*AN25)</f>
        <v>0</v>
      </c>
      <c r="AP25" s="38"/>
      <c r="AQ25" s="37">
        <f>IF(ISERROR(BF25*AP25),"",BF25*AP25)</f>
        <v>0</v>
      </c>
      <c r="AR25" s="38"/>
      <c r="AS25" s="37">
        <f>IF(ISERROR(BF25*AR25),"",BF25*AR25)</f>
        <v>0</v>
      </c>
      <c r="AT25" s="1">
        <v>200</v>
      </c>
      <c r="AU25" s="38">
        <f t="shared" si="138"/>
        <v>5.7000000000000002E-3</v>
      </c>
      <c r="AV25" s="37">
        <f>IF(ISERROR(BF25*AU25),"",BF25*AU25)</f>
        <v>7.0000000000000007E-2</v>
      </c>
      <c r="AW25" s="37"/>
      <c r="AX25" s="38"/>
      <c r="AY25" s="37">
        <f>IF(ISERROR(BF25*AX25),"",BF25*AX25)</f>
        <v>0</v>
      </c>
      <c r="AZ25" s="37"/>
      <c r="BA25" s="38"/>
      <c r="BB25" s="37">
        <f>IF(ISERROR(BF25*BA25),"",BF25*BA25)</f>
        <v>0</v>
      </c>
      <c r="BC25" s="37">
        <f>IF(ISERROR(AM25+AO25+AQ25+AV25),"",AM25+AO25+AQ25+AV25)</f>
        <v>0.2</v>
      </c>
      <c r="BD25" s="37">
        <f>IF(ISERROR(AK25+BC25),"",AK25+BC25)</f>
        <v>10.44</v>
      </c>
      <c r="BE25" s="39">
        <f>IF(ISERROR((BF25-BD25)/BF25),"",(BF25-BD25)/BF25)</f>
        <v>0.17599999999999999</v>
      </c>
      <c r="BF25" s="10">
        <v>12.67</v>
      </c>
      <c r="BG25" s="10">
        <v>29.99</v>
      </c>
      <c r="BH25" s="39">
        <f>IF(ISERROR((BG25-BF25)/BG25),"",(BG25-BF25)/BG25)</f>
        <v>0.57750000000000001</v>
      </c>
      <c r="BI25" s="10"/>
      <c r="BJ25" s="9">
        <v>200</v>
      </c>
      <c r="BK25" s="37">
        <f>IF(ISERROR(BD25*BJ25),"",BD25*BJ25)</f>
        <v>2088</v>
      </c>
      <c r="BL25" s="37">
        <f>IF(ISERROR(BF25*BJ25),"",BF25*BJ25)</f>
        <v>2534</v>
      </c>
    </row>
    <row r="26" spans="1:64" ht="45">
      <c r="A26" s="31">
        <v>25</v>
      </c>
      <c r="B26" s="1"/>
      <c r="C26" s="1"/>
      <c r="D26" s="1" t="s">
        <v>5</v>
      </c>
      <c r="E26" s="1"/>
      <c r="F26" s="1" t="s">
        <v>4</v>
      </c>
      <c r="G26" s="55" t="s">
        <v>69</v>
      </c>
      <c r="H26" s="55" t="s">
        <v>147</v>
      </c>
      <c r="I26" s="1" t="s">
        <v>71</v>
      </c>
      <c r="J26" s="55" t="s">
        <v>72</v>
      </c>
      <c r="K26" s="52" t="s">
        <v>73</v>
      </c>
      <c r="L26" s="55" t="s">
        <v>148</v>
      </c>
      <c r="M26" s="55" t="s">
        <v>105</v>
      </c>
      <c r="N26" s="57"/>
      <c r="O26" s="55"/>
      <c r="P26" s="59" t="s">
        <v>122</v>
      </c>
      <c r="Q26" s="56" t="s">
        <v>110</v>
      </c>
      <c r="R26" s="1" t="s">
        <v>62</v>
      </c>
      <c r="S26" s="32">
        <v>38.4</v>
      </c>
      <c r="T26" s="33">
        <v>7.7</v>
      </c>
      <c r="U26" s="34">
        <v>4.99</v>
      </c>
      <c r="V26" s="35">
        <v>4.99</v>
      </c>
      <c r="W26" s="58">
        <v>4.92</v>
      </c>
      <c r="X26" s="1" t="s">
        <v>3</v>
      </c>
      <c r="Y26" s="46">
        <v>38</v>
      </c>
      <c r="Z26" s="46">
        <v>32</v>
      </c>
      <c r="AA26" s="46">
        <v>30</v>
      </c>
      <c r="AB26" s="33">
        <v>2</v>
      </c>
      <c r="AC26" s="9">
        <v>2</v>
      </c>
      <c r="AD26" s="50">
        <f t="shared" ref="AD26:AD27" si="148">IF(Y26="","",Y26*Z26*AA26/1000000)</f>
        <v>3.5999999999999997E-2</v>
      </c>
      <c r="AE26" s="36">
        <f t="shared" ref="AE26:AE27" si="149">IF(AC26="","",65/AD26*AC26)</f>
        <v>3611</v>
      </c>
      <c r="AF26" s="1">
        <v>3200</v>
      </c>
      <c r="AG26" s="37">
        <f t="shared" ref="AG26:AG27" si="150">IF(ISERROR(AF26/AE26),"",AF26/AE26)</f>
        <v>0.89</v>
      </c>
      <c r="AH26" s="1" t="s">
        <v>68</v>
      </c>
      <c r="AI26" s="38">
        <v>0.185</v>
      </c>
      <c r="AJ26" s="37">
        <f t="shared" ref="AJ26:AJ27" si="151">IF(ISERROR(V26*AI26),"",V26*AI26)</f>
        <v>0.92</v>
      </c>
      <c r="AK26" s="37">
        <f t="shared" ref="AK26:AK27" si="152">IF(ISERROR(V26+AG26+AJ26),"",V26+AG26+AJ26)</f>
        <v>6.8</v>
      </c>
      <c r="AL26" s="38">
        <v>0.01</v>
      </c>
      <c r="AM26" s="37">
        <f t="shared" ref="AM26:AM27" si="153">IF(ISERROR(BF26*AL26),"",BF26*AL26)</f>
        <v>0.08</v>
      </c>
      <c r="AN26" s="38"/>
      <c r="AO26" s="37">
        <f t="shared" ref="AO26:AO27" si="154">IF(ISERROR(BF26*AN26),"",BF26*AN26)</f>
        <v>0</v>
      </c>
      <c r="AP26" s="38"/>
      <c r="AQ26" s="37">
        <f t="shared" ref="AQ26:AQ27" si="155">IF(ISERROR(BF26*AP26),"",BF26*AP26)</f>
        <v>0</v>
      </c>
      <c r="AR26" s="38"/>
      <c r="AS26" s="37">
        <f t="shared" ref="AS26:AS27" si="156">IF(ISERROR(BF26*AR26),"",BF26*AR26)</f>
        <v>0</v>
      </c>
      <c r="AT26" s="1">
        <v>200</v>
      </c>
      <c r="AU26" s="38">
        <f t="shared" si="138"/>
        <v>6.6E-3</v>
      </c>
      <c r="AV26" s="37">
        <f t="shared" ref="AV26:AV27" si="157">IF(ISERROR(BF26*AU26),"",BF26*AU26)</f>
        <v>0.06</v>
      </c>
      <c r="AW26" s="37"/>
      <c r="AX26" s="38"/>
      <c r="AY26" s="37">
        <f t="shared" ref="AY26:AY27" si="158">IF(ISERROR(BF26*AX26),"",BF26*AX26)</f>
        <v>0</v>
      </c>
      <c r="AZ26" s="37"/>
      <c r="BA26" s="38"/>
      <c r="BB26" s="37">
        <f t="shared" ref="BB26:BB27" si="159">IF(ISERROR(BF26*BA26),"",BF26*BA26)</f>
        <v>0</v>
      </c>
      <c r="BC26" s="37">
        <f t="shared" ref="BC26:BC27" si="160">IF(ISERROR(AM26+AO26+AQ26+AV26),"",AM26+AO26+AQ26+AV26)</f>
        <v>0.14000000000000001</v>
      </c>
      <c r="BD26" s="37">
        <f t="shared" ref="BD26:BD27" si="161">IF(ISERROR(AK26+BC26),"",AK26+BC26)</f>
        <v>6.94</v>
      </c>
      <c r="BE26" s="39">
        <f t="shared" ref="BE26:BE27" si="162">IF(ISERROR((BF26-BD26)/BF26),"",(BF26-BD26)/BF26)</f>
        <v>0.16789999999999999</v>
      </c>
      <c r="BF26" s="10">
        <v>8.34</v>
      </c>
      <c r="BG26" s="10">
        <v>19.989999999999998</v>
      </c>
      <c r="BH26" s="39">
        <f t="shared" ref="BH26:BH27" si="163">IF(ISERROR((BG26-BF26)/BG26),"",(BG26-BF26)/BG26)</f>
        <v>0.58279999999999998</v>
      </c>
      <c r="BI26" s="10"/>
      <c r="BJ26" s="9">
        <v>200</v>
      </c>
      <c r="BK26" s="37">
        <f t="shared" ref="BK26:BK27" si="164">IF(ISERROR(BD26*BJ26),"",BD26*BJ26)</f>
        <v>1388</v>
      </c>
      <c r="BL26" s="37">
        <f t="shared" ref="BL26:BL27" si="165">IF(ISERROR(BF26*BJ26),"",BF26*BJ26)</f>
        <v>1668</v>
      </c>
    </row>
    <row r="27" spans="1:64" ht="45">
      <c r="A27" s="31">
        <v>26</v>
      </c>
      <c r="B27" s="1"/>
      <c r="C27" s="1"/>
      <c r="D27" s="1" t="s">
        <v>5</v>
      </c>
      <c r="E27" s="1"/>
      <c r="F27" s="1" t="s">
        <v>4</v>
      </c>
      <c r="G27" s="55" t="s">
        <v>69</v>
      </c>
      <c r="H27" s="55" t="s">
        <v>147</v>
      </c>
      <c r="I27" s="1" t="s">
        <v>71</v>
      </c>
      <c r="J27" s="55" t="s">
        <v>72</v>
      </c>
      <c r="K27" s="52" t="s">
        <v>73</v>
      </c>
      <c r="L27" s="55" t="s">
        <v>149</v>
      </c>
      <c r="M27" s="55" t="s">
        <v>105</v>
      </c>
      <c r="N27" s="57"/>
      <c r="O27" s="55"/>
      <c r="P27" s="59" t="s">
        <v>123</v>
      </c>
      <c r="Q27" s="56" t="s">
        <v>110</v>
      </c>
      <c r="R27" s="1" t="s">
        <v>62</v>
      </c>
      <c r="S27" s="32">
        <v>50.7</v>
      </c>
      <c r="T27" s="33">
        <v>7.7</v>
      </c>
      <c r="U27" s="34">
        <v>6.58</v>
      </c>
      <c r="V27" s="35">
        <v>6.58</v>
      </c>
      <c r="W27" s="58">
        <v>6.5</v>
      </c>
      <c r="X27" s="1" t="s">
        <v>3</v>
      </c>
      <c r="Y27" s="46">
        <v>38</v>
      </c>
      <c r="Z27" s="46">
        <v>32</v>
      </c>
      <c r="AA27" s="46">
        <v>34</v>
      </c>
      <c r="AB27" s="33">
        <v>2</v>
      </c>
      <c r="AC27" s="9">
        <v>2</v>
      </c>
      <c r="AD27" s="50">
        <f t="shared" si="148"/>
        <v>4.1000000000000002E-2</v>
      </c>
      <c r="AE27" s="36">
        <f t="shared" si="149"/>
        <v>3171</v>
      </c>
      <c r="AF27" s="1">
        <v>3200</v>
      </c>
      <c r="AG27" s="37">
        <f t="shared" si="150"/>
        <v>1.01</v>
      </c>
      <c r="AH27" s="1" t="s">
        <v>68</v>
      </c>
      <c r="AI27" s="38">
        <v>0.185</v>
      </c>
      <c r="AJ27" s="37">
        <f t="shared" si="151"/>
        <v>1.22</v>
      </c>
      <c r="AK27" s="37">
        <f t="shared" si="152"/>
        <v>8.81</v>
      </c>
      <c r="AL27" s="38">
        <v>0.01</v>
      </c>
      <c r="AM27" s="37">
        <f t="shared" si="153"/>
        <v>0.11</v>
      </c>
      <c r="AN27" s="38"/>
      <c r="AO27" s="37">
        <f t="shared" si="154"/>
        <v>0</v>
      </c>
      <c r="AP27" s="38"/>
      <c r="AQ27" s="37">
        <f t="shared" si="155"/>
        <v>0</v>
      </c>
      <c r="AR27" s="38"/>
      <c r="AS27" s="37">
        <f t="shared" si="156"/>
        <v>0</v>
      </c>
      <c r="AT27" s="1">
        <v>200</v>
      </c>
      <c r="AU27" s="38">
        <f t="shared" si="138"/>
        <v>5.7000000000000002E-3</v>
      </c>
      <c r="AV27" s="37">
        <f t="shared" si="157"/>
        <v>0.06</v>
      </c>
      <c r="AW27" s="37"/>
      <c r="AX27" s="38"/>
      <c r="AY27" s="37">
        <f t="shared" si="158"/>
        <v>0</v>
      </c>
      <c r="AZ27" s="37"/>
      <c r="BA27" s="38"/>
      <c r="BB27" s="37">
        <f t="shared" si="159"/>
        <v>0</v>
      </c>
      <c r="BC27" s="37">
        <f t="shared" si="160"/>
        <v>0.17</v>
      </c>
      <c r="BD27" s="37">
        <f t="shared" si="161"/>
        <v>8.98</v>
      </c>
      <c r="BE27" s="39">
        <f t="shared" si="162"/>
        <v>0.18140000000000001</v>
      </c>
      <c r="BF27" s="10">
        <v>10.97</v>
      </c>
      <c r="BG27" s="10">
        <v>24.99</v>
      </c>
      <c r="BH27" s="39">
        <f t="shared" si="163"/>
        <v>0.56100000000000005</v>
      </c>
      <c r="BI27" s="10"/>
      <c r="BJ27" s="9">
        <v>200</v>
      </c>
      <c r="BK27" s="37">
        <f t="shared" si="164"/>
        <v>1796</v>
      </c>
      <c r="BL27" s="37">
        <f t="shared" si="165"/>
        <v>2194</v>
      </c>
    </row>
    <row r="28" spans="1:64" ht="60">
      <c r="A28" s="31">
        <v>27</v>
      </c>
      <c r="B28" s="1"/>
      <c r="C28" s="1"/>
      <c r="D28" s="1" t="s">
        <v>5</v>
      </c>
      <c r="E28" s="1"/>
      <c r="F28" s="1" t="s">
        <v>4</v>
      </c>
      <c r="G28" s="55" t="s">
        <v>69</v>
      </c>
      <c r="H28" s="55" t="s">
        <v>147</v>
      </c>
      <c r="I28" s="1" t="s">
        <v>71</v>
      </c>
      <c r="J28" s="55" t="s">
        <v>72</v>
      </c>
      <c r="K28" s="52" t="s">
        <v>73</v>
      </c>
      <c r="L28" s="55" t="s">
        <v>150</v>
      </c>
      <c r="M28" s="55" t="s">
        <v>105</v>
      </c>
      <c r="N28" s="57"/>
      <c r="O28" s="55"/>
      <c r="P28" s="59" t="s">
        <v>124</v>
      </c>
      <c r="Q28" s="56" t="s">
        <v>110</v>
      </c>
      <c r="R28" s="1" t="s">
        <v>62</v>
      </c>
      <c r="S28" s="32">
        <v>59</v>
      </c>
      <c r="T28" s="33">
        <v>7.7</v>
      </c>
      <c r="U28" s="34">
        <v>7.66</v>
      </c>
      <c r="V28" s="35">
        <v>7.66</v>
      </c>
      <c r="W28" s="58">
        <v>7.56</v>
      </c>
      <c r="X28" s="1" t="s">
        <v>3</v>
      </c>
      <c r="Y28" s="46">
        <v>38</v>
      </c>
      <c r="Z28" s="46">
        <v>32</v>
      </c>
      <c r="AA28" s="46">
        <v>39</v>
      </c>
      <c r="AB28" s="33">
        <v>2</v>
      </c>
      <c r="AC28" s="9">
        <v>2</v>
      </c>
      <c r="AD28" s="50">
        <f>IF(Y28="","",Y28*Z28*AA28/1000000)</f>
        <v>4.7E-2</v>
      </c>
      <c r="AE28" s="36">
        <f>IF(AC28="","",65/AD28*AC28)</f>
        <v>2766</v>
      </c>
      <c r="AF28" s="1">
        <v>3200</v>
      </c>
      <c r="AG28" s="37">
        <f>IF(ISERROR(AF28/AE28),"",AF28/AE28)</f>
        <v>1.1599999999999999</v>
      </c>
      <c r="AH28" s="1" t="s">
        <v>68</v>
      </c>
      <c r="AI28" s="38">
        <v>0.185</v>
      </c>
      <c r="AJ28" s="37">
        <f>IF(ISERROR(V28*AI28),"",V28*AI28)</f>
        <v>1.42</v>
      </c>
      <c r="AK28" s="37">
        <f>IF(ISERROR(V28+AG28+AJ28),"",V28+AG28+AJ28)</f>
        <v>10.24</v>
      </c>
      <c r="AL28" s="38">
        <v>0.01</v>
      </c>
      <c r="AM28" s="37">
        <f>IF(ISERROR(BF28*AL28),"",BF28*AL28)</f>
        <v>0.13</v>
      </c>
      <c r="AN28" s="38"/>
      <c r="AO28" s="37">
        <f>IF(ISERROR(BF28*AN28),"",BF28*AN28)</f>
        <v>0</v>
      </c>
      <c r="AP28" s="38"/>
      <c r="AQ28" s="37">
        <f>IF(ISERROR(BF28*AP28),"",BF28*AP28)</f>
        <v>0</v>
      </c>
      <c r="AR28" s="38"/>
      <c r="AS28" s="37">
        <f>IF(ISERROR(BF28*AR28),"",BF28*AR28)</f>
        <v>0</v>
      </c>
      <c r="AT28" s="1">
        <v>200</v>
      </c>
      <c r="AU28" s="38">
        <f t="shared" si="138"/>
        <v>5.7000000000000002E-3</v>
      </c>
      <c r="AV28" s="37">
        <f>IF(ISERROR(BF28*AU28),"",BF28*AU28)</f>
        <v>7.0000000000000007E-2</v>
      </c>
      <c r="AW28" s="37"/>
      <c r="AX28" s="38"/>
      <c r="AY28" s="37">
        <f>IF(ISERROR(BF28*AX28),"",BF28*AX28)</f>
        <v>0</v>
      </c>
      <c r="AZ28" s="37"/>
      <c r="BA28" s="38"/>
      <c r="BB28" s="37">
        <f>IF(ISERROR(BF28*BA28),"",BF28*BA28)</f>
        <v>0</v>
      </c>
      <c r="BC28" s="37">
        <f>IF(ISERROR(AM28+AO28+AQ28+AV28),"",AM28+AO28+AQ28+AV28)</f>
        <v>0.2</v>
      </c>
      <c r="BD28" s="37">
        <f>IF(ISERROR(AK28+BC28),"",AK28+BC28)</f>
        <v>10.44</v>
      </c>
      <c r="BE28" s="39">
        <f>IF(ISERROR((BF28-BD28)/BF28),"",(BF28-BD28)/BF28)</f>
        <v>0.17599999999999999</v>
      </c>
      <c r="BF28" s="10">
        <v>12.67</v>
      </c>
      <c r="BG28" s="10">
        <v>29.99</v>
      </c>
      <c r="BH28" s="39">
        <f>IF(ISERROR((BG28-BF28)/BG28),"",(BG28-BF28)/BG28)</f>
        <v>0.57750000000000001</v>
      </c>
      <c r="BI28" s="10"/>
      <c r="BJ28" s="9">
        <v>200</v>
      </c>
      <c r="BK28" s="37">
        <f>IF(ISERROR(BD28*BJ28),"",BD28*BJ28)</f>
        <v>2088</v>
      </c>
      <c r="BL28" s="37">
        <f>IF(ISERROR(BF28*BJ28),"",BF28*BJ28)</f>
        <v>2534</v>
      </c>
    </row>
    <row r="29" spans="1:64" ht="45">
      <c r="A29" s="31">
        <v>28</v>
      </c>
      <c r="B29" s="1"/>
      <c r="C29" s="1"/>
      <c r="D29" s="1" t="s">
        <v>5</v>
      </c>
      <c r="E29" s="1"/>
      <c r="F29" s="1" t="s">
        <v>4</v>
      </c>
      <c r="G29" s="55" t="s">
        <v>69</v>
      </c>
      <c r="H29" s="55" t="s">
        <v>147</v>
      </c>
      <c r="I29" s="1" t="s">
        <v>71</v>
      </c>
      <c r="J29" s="55" t="s">
        <v>72</v>
      </c>
      <c r="K29" s="52" t="s">
        <v>73</v>
      </c>
      <c r="L29" s="55" t="s">
        <v>148</v>
      </c>
      <c r="M29" s="55" t="s">
        <v>106</v>
      </c>
      <c r="N29" s="57"/>
      <c r="O29" s="55"/>
      <c r="P29" s="59" t="s">
        <v>125</v>
      </c>
      <c r="Q29" s="56" t="s">
        <v>110</v>
      </c>
      <c r="R29" s="1" t="s">
        <v>62</v>
      </c>
      <c r="S29" s="32">
        <v>38.4</v>
      </c>
      <c r="T29" s="33">
        <v>7.7</v>
      </c>
      <c r="U29" s="34">
        <v>4.99</v>
      </c>
      <c r="V29" s="35">
        <v>4.99</v>
      </c>
      <c r="W29" s="58">
        <v>4.92</v>
      </c>
      <c r="X29" s="1" t="s">
        <v>3</v>
      </c>
      <c r="Y29" s="46">
        <v>38</v>
      </c>
      <c r="Z29" s="46">
        <v>32</v>
      </c>
      <c r="AA29" s="46">
        <v>30</v>
      </c>
      <c r="AB29" s="33">
        <v>2</v>
      </c>
      <c r="AC29" s="9">
        <v>2</v>
      </c>
      <c r="AD29" s="50">
        <f t="shared" ref="AD29:AD30" si="166">IF(Y29="","",Y29*Z29*AA29/1000000)</f>
        <v>3.5999999999999997E-2</v>
      </c>
      <c r="AE29" s="36">
        <f t="shared" ref="AE29:AE30" si="167">IF(AC29="","",65/AD29*AC29)</f>
        <v>3611</v>
      </c>
      <c r="AF29" s="1">
        <v>3200</v>
      </c>
      <c r="AG29" s="37">
        <f t="shared" ref="AG29:AG30" si="168">IF(ISERROR(AF29/AE29),"",AF29/AE29)</f>
        <v>0.89</v>
      </c>
      <c r="AH29" s="1" t="s">
        <v>68</v>
      </c>
      <c r="AI29" s="38">
        <v>0.185</v>
      </c>
      <c r="AJ29" s="37">
        <f t="shared" ref="AJ29:AJ30" si="169">IF(ISERROR(V29*AI29),"",V29*AI29)</f>
        <v>0.92</v>
      </c>
      <c r="AK29" s="37">
        <f t="shared" ref="AK29:AK30" si="170">IF(ISERROR(V29+AG29+AJ29),"",V29+AG29+AJ29)</f>
        <v>6.8</v>
      </c>
      <c r="AL29" s="38">
        <v>0.01</v>
      </c>
      <c r="AM29" s="37">
        <f t="shared" ref="AM29:AM30" si="171">IF(ISERROR(BF29*AL29),"",BF29*AL29)</f>
        <v>0.08</v>
      </c>
      <c r="AN29" s="38"/>
      <c r="AO29" s="37">
        <f t="shared" ref="AO29:AO30" si="172">IF(ISERROR(BF29*AN29),"",BF29*AN29)</f>
        <v>0</v>
      </c>
      <c r="AP29" s="38"/>
      <c r="AQ29" s="37">
        <f t="shared" ref="AQ29:AQ30" si="173">IF(ISERROR(BF29*AP29),"",BF29*AP29)</f>
        <v>0</v>
      </c>
      <c r="AR29" s="38"/>
      <c r="AS29" s="37">
        <f t="shared" ref="AS29:AS30" si="174">IF(ISERROR(BF29*AR29),"",BF29*AR29)</f>
        <v>0</v>
      </c>
      <c r="AT29" s="1">
        <v>200</v>
      </c>
      <c r="AU29" s="38">
        <f t="shared" si="138"/>
        <v>6.6E-3</v>
      </c>
      <c r="AV29" s="37">
        <f t="shared" ref="AV29:AV30" si="175">IF(ISERROR(BF29*AU29),"",BF29*AU29)</f>
        <v>0.06</v>
      </c>
      <c r="AW29" s="37"/>
      <c r="AX29" s="38"/>
      <c r="AY29" s="37">
        <f t="shared" ref="AY29:AY30" si="176">IF(ISERROR(BF29*AX29),"",BF29*AX29)</f>
        <v>0</v>
      </c>
      <c r="AZ29" s="37"/>
      <c r="BA29" s="38"/>
      <c r="BB29" s="37">
        <f t="shared" ref="BB29:BB30" si="177">IF(ISERROR(BF29*BA29),"",BF29*BA29)</f>
        <v>0</v>
      </c>
      <c r="BC29" s="37">
        <f t="shared" ref="BC29:BC30" si="178">IF(ISERROR(AM29+AO29+AQ29+AV29),"",AM29+AO29+AQ29+AV29)</f>
        <v>0.14000000000000001</v>
      </c>
      <c r="BD29" s="37">
        <f t="shared" ref="BD29:BD30" si="179">IF(ISERROR(AK29+BC29),"",AK29+BC29)</f>
        <v>6.94</v>
      </c>
      <c r="BE29" s="39">
        <f t="shared" ref="BE29:BE30" si="180">IF(ISERROR((BF29-BD29)/BF29),"",(BF29-BD29)/BF29)</f>
        <v>0.16789999999999999</v>
      </c>
      <c r="BF29" s="10">
        <v>8.34</v>
      </c>
      <c r="BG29" s="10">
        <v>19.989999999999998</v>
      </c>
      <c r="BH29" s="39">
        <f t="shared" ref="BH29:BH30" si="181">IF(ISERROR((BG29-BF29)/BG29),"",(BG29-BF29)/BG29)</f>
        <v>0.58279999999999998</v>
      </c>
      <c r="BI29" s="10"/>
      <c r="BJ29" s="9">
        <v>200</v>
      </c>
      <c r="BK29" s="37">
        <f t="shared" ref="BK29:BK30" si="182">IF(ISERROR(BD29*BJ29),"",BD29*BJ29)</f>
        <v>1388</v>
      </c>
      <c r="BL29" s="37">
        <f t="shared" ref="BL29:BL30" si="183">IF(ISERROR(BF29*BJ29),"",BF29*BJ29)</f>
        <v>1668</v>
      </c>
    </row>
    <row r="30" spans="1:64" ht="45">
      <c r="A30" s="31">
        <v>29</v>
      </c>
      <c r="B30" s="1"/>
      <c r="C30" s="1"/>
      <c r="D30" s="1" t="s">
        <v>5</v>
      </c>
      <c r="E30" s="1"/>
      <c r="F30" s="1" t="s">
        <v>4</v>
      </c>
      <c r="G30" s="55" t="s">
        <v>69</v>
      </c>
      <c r="H30" s="55" t="s">
        <v>147</v>
      </c>
      <c r="I30" s="1" t="s">
        <v>71</v>
      </c>
      <c r="J30" s="55" t="s">
        <v>72</v>
      </c>
      <c r="K30" s="52" t="s">
        <v>73</v>
      </c>
      <c r="L30" s="55" t="s">
        <v>149</v>
      </c>
      <c r="M30" s="55" t="s">
        <v>106</v>
      </c>
      <c r="N30" s="57"/>
      <c r="O30" s="55"/>
      <c r="P30" s="59" t="s">
        <v>126</v>
      </c>
      <c r="Q30" s="56" t="s">
        <v>110</v>
      </c>
      <c r="R30" s="1" t="s">
        <v>62</v>
      </c>
      <c r="S30" s="32">
        <v>50.7</v>
      </c>
      <c r="T30" s="33">
        <v>7.7</v>
      </c>
      <c r="U30" s="34">
        <v>6.58</v>
      </c>
      <c r="V30" s="35">
        <v>6.58</v>
      </c>
      <c r="W30" s="58">
        <v>6.5</v>
      </c>
      <c r="X30" s="1" t="s">
        <v>3</v>
      </c>
      <c r="Y30" s="46">
        <v>38</v>
      </c>
      <c r="Z30" s="46">
        <v>32</v>
      </c>
      <c r="AA30" s="46">
        <v>34</v>
      </c>
      <c r="AB30" s="33">
        <v>2</v>
      </c>
      <c r="AC30" s="9">
        <v>2</v>
      </c>
      <c r="AD30" s="50">
        <f t="shared" si="166"/>
        <v>4.1000000000000002E-2</v>
      </c>
      <c r="AE30" s="36">
        <f t="shared" si="167"/>
        <v>3171</v>
      </c>
      <c r="AF30" s="1">
        <v>3200</v>
      </c>
      <c r="AG30" s="37">
        <f t="shared" si="168"/>
        <v>1.01</v>
      </c>
      <c r="AH30" s="1" t="s">
        <v>68</v>
      </c>
      <c r="AI30" s="38">
        <v>0.185</v>
      </c>
      <c r="AJ30" s="37">
        <f t="shared" si="169"/>
        <v>1.22</v>
      </c>
      <c r="AK30" s="37">
        <f t="shared" si="170"/>
        <v>8.81</v>
      </c>
      <c r="AL30" s="38">
        <v>0.01</v>
      </c>
      <c r="AM30" s="37">
        <f t="shared" si="171"/>
        <v>0.11</v>
      </c>
      <c r="AN30" s="38"/>
      <c r="AO30" s="37">
        <f t="shared" si="172"/>
        <v>0</v>
      </c>
      <c r="AP30" s="38"/>
      <c r="AQ30" s="37">
        <f t="shared" si="173"/>
        <v>0</v>
      </c>
      <c r="AR30" s="38"/>
      <c r="AS30" s="37">
        <f t="shared" si="174"/>
        <v>0</v>
      </c>
      <c r="AT30" s="1">
        <v>200</v>
      </c>
      <c r="AU30" s="38">
        <f t="shared" si="138"/>
        <v>5.7000000000000002E-3</v>
      </c>
      <c r="AV30" s="37">
        <f t="shared" si="175"/>
        <v>0.06</v>
      </c>
      <c r="AW30" s="37"/>
      <c r="AX30" s="38"/>
      <c r="AY30" s="37">
        <f t="shared" si="176"/>
        <v>0</v>
      </c>
      <c r="AZ30" s="37"/>
      <c r="BA30" s="38"/>
      <c r="BB30" s="37">
        <f t="shared" si="177"/>
        <v>0</v>
      </c>
      <c r="BC30" s="37">
        <f t="shared" si="178"/>
        <v>0.17</v>
      </c>
      <c r="BD30" s="37">
        <f t="shared" si="179"/>
        <v>8.98</v>
      </c>
      <c r="BE30" s="39">
        <f t="shared" si="180"/>
        <v>0.18140000000000001</v>
      </c>
      <c r="BF30" s="10">
        <v>10.97</v>
      </c>
      <c r="BG30" s="10">
        <v>24.99</v>
      </c>
      <c r="BH30" s="39">
        <f t="shared" si="181"/>
        <v>0.56100000000000005</v>
      </c>
      <c r="BI30" s="10"/>
      <c r="BJ30" s="9">
        <v>200</v>
      </c>
      <c r="BK30" s="37">
        <f t="shared" si="182"/>
        <v>1796</v>
      </c>
      <c r="BL30" s="37">
        <f t="shared" si="183"/>
        <v>2194</v>
      </c>
    </row>
    <row r="31" spans="1:64" ht="60">
      <c r="A31" s="31">
        <v>30</v>
      </c>
      <c r="B31" s="1"/>
      <c r="C31" s="1"/>
      <c r="D31" s="1" t="s">
        <v>5</v>
      </c>
      <c r="E31" s="1"/>
      <c r="F31" s="1" t="s">
        <v>4</v>
      </c>
      <c r="G31" s="55" t="s">
        <v>69</v>
      </c>
      <c r="H31" s="55" t="s">
        <v>147</v>
      </c>
      <c r="I31" s="1" t="s">
        <v>71</v>
      </c>
      <c r="J31" s="55" t="s">
        <v>72</v>
      </c>
      <c r="K31" s="52" t="s">
        <v>73</v>
      </c>
      <c r="L31" s="55" t="s">
        <v>150</v>
      </c>
      <c r="M31" s="55" t="s">
        <v>106</v>
      </c>
      <c r="N31" s="57"/>
      <c r="O31" s="55"/>
      <c r="P31" s="59" t="s">
        <v>127</v>
      </c>
      <c r="Q31" s="56" t="s">
        <v>110</v>
      </c>
      <c r="R31" s="1" t="s">
        <v>62</v>
      </c>
      <c r="S31" s="32">
        <v>59</v>
      </c>
      <c r="T31" s="33">
        <v>7.7</v>
      </c>
      <c r="U31" s="34">
        <v>7.66</v>
      </c>
      <c r="V31" s="35">
        <v>7.66</v>
      </c>
      <c r="W31" s="58">
        <v>7.56</v>
      </c>
      <c r="X31" s="1" t="s">
        <v>3</v>
      </c>
      <c r="Y31" s="46">
        <v>38</v>
      </c>
      <c r="Z31" s="46">
        <v>32</v>
      </c>
      <c r="AA31" s="46">
        <v>39</v>
      </c>
      <c r="AB31" s="33">
        <v>2</v>
      </c>
      <c r="AC31" s="9">
        <v>2</v>
      </c>
      <c r="AD31" s="50">
        <f>IF(Y31="","",Y31*Z31*AA31/1000000)</f>
        <v>4.7E-2</v>
      </c>
      <c r="AE31" s="36">
        <f>IF(AC31="","",65/AD31*AC31)</f>
        <v>2766</v>
      </c>
      <c r="AF31" s="1">
        <v>3200</v>
      </c>
      <c r="AG31" s="37">
        <f>IF(ISERROR(AF31/AE31),"",AF31/AE31)</f>
        <v>1.1599999999999999</v>
      </c>
      <c r="AH31" s="1" t="s">
        <v>68</v>
      </c>
      <c r="AI31" s="38">
        <v>0.185</v>
      </c>
      <c r="AJ31" s="37">
        <f>IF(ISERROR(V31*AI31),"",V31*AI31)</f>
        <v>1.42</v>
      </c>
      <c r="AK31" s="37">
        <f>IF(ISERROR(V31+AG31+AJ31),"",V31+AG31+AJ31)</f>
        <v>10.24</v>
      </c>
      <c r="AL31" s="38">
        <v>0.01</v>
      </c>
      <c r="AM31" s="37">
        <f>IF(ISERROR(BF31*AL31),"",BF31*AL31)</f>
        <v>0.13</v>
      </c>
      <c r="AN31" s="38"/>
      <c r="AO31" s="37">
        <f>IF(ISERROR(BF31*AN31),"",BF31*AN31)</f>
        <v>0</v>
      </c>
      <c r="AP31" s="38"/>
      <c r="AQ31" s="37">
        <f>IF(ISERROR(BF31*AP31),"",BF31*AP31)</f>
        <v>0</v>
      </c>
      <c r="AR31" s="38"/>
      <c r="AS31" s="37">
        <f>IF(ISERROR(BF31*AR31),"",BF31*AR31)</f>
        <v>0</v>
      </c>
      <c r="AT31" s="1">
        <v>200</v>
      </c>
      <c r="AU31" s="38">
        <f t="shared" si="138"/>
        <v>5.7000000000000002E-3</v>
      </c>
      <c r="AV31" s="37">
        <f>IF(ISERROR(BF31*AU31),"",BF31*AU31)</f>
        <v>7.0000000000000007E-2</v>
      </c>
      <c r="AW31" s="37"/>
      <c r="AX31" s="38"/>
      <c r="AY31" s="37">
        <f>IF(ISERROR(BF31*AX31),"",BF31*AX31)</f>
        <v>0</v>
      </c>
      <c r="AZ31" s="37"/>
      <c r="BA31" s="38"/>
      <c r="BB31" s="37">
        <f>IF(ISERROR(BF31*BA31),"",BF31*BA31)</f>
        <v>0</v>
      </c>
      <c r="BC31" s="37">
        <f>IF(ISERROR(AM31+AO31+AQ31+AV31),"",AM31+AO31+AQ31+AV31)</f>
        <v>0.2</v>
      </c>
      <c r="BD31" s="37">
        <f>IF(ISERROR(AK31+BC31),"",AK31+BC31)</f>
        <v>10.44</v>
      </c>
      <c r="BE31" s="39">
        <f>IF(ISERROR((BF31-BD31)/BF31),"",(BF31-BD31)/BF31)</f>
        <v>0.17599999999999999</v>
      </c>
      <c r="BF31" s="10">
        <v>12.67</v>
      </c>
      <c r="BG31" s="10">
        <v>29.99</v>
      </c>
      <c r="BH31" s="39">
        <f>IF(ISERROR((BG31-BF31)/BG31),"",(BG31-BF31)/BG31)</f>
        <v>0.57750000000000001</v>
      </c>
      <c r="BI31" s="10"/>
      <c r="BJ31" s="9">
        <v>200</v>
      </c>
      <c r="BK31" s="37">
        <f>IF(ISERROR(BD31*BJ31),"",BD31*BJ31)</f>
        <v>2088</v>
      </c>
      <c r="BL31" s="37">
        <f>IF(ISERROR(BF31*BJ31),"",BF31*BJ31)</f>
        <v>2534</v>
      </c>
    </row>
    <row r="32" spans="1:64" ht="45">
      <c r="A32" s="31">
        <v>31</v>
      </c>
      <c r="B32" s="1"/>
      <c r="C32" s="1"/>
      <c r="D32" s="1" t="s">
        <v>5</v>
      </c>
      <c r="E32" s="1"/>
      <c r="F32" s="1" t="s">
        <v>4</v>
      </c>
      <c r="G32" s="55" t="s">
        <v>69</v>
      </c>
      <c r="H32" s="55" t="s">
        <v>147</v>
      </c>
      <c r="I32" s="1" t="s">
        <v>71</v>
      </c>
      <c r="J32" s="55" t="s">
        <v>72</v>
      </c>
      <c r="K32" s="52" t="s">
        <v>73</v>
      </c>
      <c r="L32" s="55" t="s">
        <v>148</v>
      </c>
      <c r="M32" s="55" t="s">
        <v>107</v>
      </c>
      <c r="N32" s="57"/>
      <c r="O32" s="55"/>
      <c r="P32" s="59" t="s">
        <v>128</v>
      </c>
      <c r="Q32" s="56" t="s">
        <v>110</v>
      </c>
      <c r="R32" s="1" t="s">
        <v>62</v>
      </c>
      <c r="S32" s="32">
        <v>38.4</v>
      </c>
      <c r="T32" s="33">
        <v>7.7</v>
      </c>
      <c r="U32" s="34">
        <v>4.99</v>
      </c>
      <c r="V32" s="35">
        <v>4.99</v>
      </c>
      <c r="W32" s="58">
        <v>4.92</v>
      </c>
      <c r="X32" s="1" t="s">
        <v>3</v>
      </c>
      <c r="Y32" s="46">
        <v>38</v>
      </c>
      <c r="Z32" s="46">
        <v>32</v>
      </c>
      <c r="AA32" s="46">
        <v>30</v>
      </c>
      <c r="AB32" s="33">
        <v>2</v>
      </c>
      <c r="AC32" s="9">
        <v>2</v>
      </c>
      <c r="AD32" s="50">
        <f t="shared" ref="AD32:AD33" si="184">IF(Y32="","",Y32*Z32*AA32/1000000)</f>
        <v>3.5999999999999997E-2</v>
      </c>
      <c r="AE32" s="36">
        <f t="shared" ref="AE32:AE33" si="185">IF(AC32="","",65/AD32*AC32)</f>
        <v>3611</v>
      </c>
      <c r="AF32" s="1">
        <v>3200</v>
      </c>
      <c r="AG32" s="37">
        <f t="shared" ref="AG32:AG33" si="186">IF(ISERROR(AF32/AE32),"",AF32/AE32)</f>
        <v>0.89</v>
      </c>
      <c r="AH32" s="1" t="s">
        <v>68</v>
      </c>
      <c r="AI32" s="38">
        <v>0.185</v>
      </c>
      <c r="AJ32" s="37">
        <f t="shared" ref="AJ32:AJ33" si="187">IF(ISERROR(V32*AI32),"",V32*AI32)</f>
        <v>0.92</v>
      </c>
      <c r="AK32" s="37">
        <f t="shared" ref="AK32:AK33" si="188">IF(ISERROR(V32+AG32+AJ32),"",V32+AG32+AJ32)</f>
        <v>6.8</v>
      </c>
      <c r="AL32" s="38">
        <v>0.01</v>
      </c>
      <c r="AM32" s="37">
        <f t="shared" ref="AM32:AM33" si="189">IF(ISERROR(BF32*AL32),"",BF32*AL32)</f>
        <v>0.08</v>
      </c>
      <c r="AN32" s="38"/>
      <c r="AO32" s="37">
        <f t="shared" ref="AO32:AO33" si="190">IF(ISERROR(BF32*AN32),"",BF32*AN32)</f>
        <v>0</v>
      </c>
      <c r="AP32" s="38"/>
      <c r="AQ32" s="37">
        <f t="shared" ref="AQ32:AQ33" si="191">IF(ISERROR(BF32*AP32),"",BF32*AP32)</f>
        <v>0</v>
      </c>
      <c r="AR32" s="38"/>
      <c r="AS32" s="37">
        <f t="shared" ref="AS32:AS33" si="192">IF(ISERROR(BF32*AR32),"",BF32*AR32)</f>
        <v>0</v>
      </c>
      <c r="AT32" s="1">
        <v>200</v>
      </c>
      <c r="AU32" s="38">
        <f t="shared" si="138"/>
        <v>6.6E-3</v>
      </c>
      <c r="AV32" s="37">
        <f t="shared" ref="AV32:AV33" si="193">IF(ISERROR(BF32*AU32),"",BF32*AU32)</f>
        <v>0.06</v>
      </c>
      <c r="AW32" s="37"/>
      <c r="AX32" s="38"/>
      <c r="AY32" s="37">
        <f t="shared" ref="AY32:AY33" si="194">IF(ISERROR(BF32*AX32),"",BF32*AX32)</f>
        <v>0</v>
      </c>
      <c r="AZ32" s="37"/>
      <c r="BA32" s="38"/>
      <c r="BB32" s="37">
        <f t="shared" ref="BB32:BB33" si="195">IF(ISERROR(BF32*BA32),"",BF32*BA32)</f>
        <v>0</v>
      </c>
      <c r="BC32" s="37">
        <f t="shared" ref="BC32:BC33" si="196">IF(ISERROR(AM32+AO32+AQ32+AV32),"",AM32+AO32+AQ32+AV32)</f>
        <v>0.14000000000000001</v>
      </c>
      <c r="BD32" s="37">
        <f t="shared" ref="BD32:BD33" si="197">IF(ISERROR(AK32+BC32),"",AK32+BC32)</f>
        <v>6.94</v>
      </c>
      <c r="BE32" s="39">
        <f t="shared" ref="BE32:BE33" si="198">IF(ISERROR((BF32-BD32)/BF32),"",(BF32-BD32)/BF32)</f>
        <v>0.16789999999999999</v>
      </c>
      <c r="BF32" s="10">
        <v>8.34</v>
      </c>
      <c r="BG32" s="10">
        <v>19.989999999999998</v>
      </c>
      <c r="BH32" s="39">
        <f t="shared" ref="BH32:BH33" si="199">IF(ISERROR((BG32-BF32)/BG32),"",(BG32-BF32)/BG32)</f>
        <v>0.58279999999999998</v>
      </c>
      <c r="BI32" s="10"/>
      <c r="BJ32" s="9">
        <v>200</v>
      </c>
      <c r="BK32" s="37">
        <f t="shared" ref="BK32:BK33" si="200">IF(ISERROR(BD32*BJ32),"",BD32*BJ32)</f>
        <v>1388</v>
      </c>
      <c r="BL32" s="37">
        <f t="shared" ref="BL32:BL33" si="201">IF(ISERROR(BF32*BJ32),"",BF32*BJ32)</f>
        <v>1668</v>
      </c>
    </row>
    <row r="33" spans="1:64" ht="45">
      <c r="A33" s="31">
        <v>32</v>
      </c>
      <c r="B33" s="1"/>
      <c r="C33" s="1"/>
      <c r="D33" s="1" t="s">
        <v>5</v>
      </c>
      <c r="E33" s="1"/>
      <c r="F33" s="1" t="s">
        <v>4</v>
      </c>
      <c r="G33" s="55" t="s">
        <v>69</v>
      </c>
      <c r="H33" s="55" t="s">
        <v>147</v>
      </c>
      <c r="I33" s="1" t="s">
        <v>71</v>
      </c>
      <c r="J33" s="55" t="s">
        <v>72</v>
      </c>
      <c r="K33" s="52" t="s">
        <v>73</v>
      </c>
      <c r="L33" s="55" t="s">
        <v>149</v>
      </c>
      <c r="M33" s="55" t="s">
        <v>107</v>
      </c>
      <c r="N33" s="57"/>
      <c r="O33" s="55"/>
      <c r="P33" s="59" t="s">
        <v>129</v>
      </c>
      <c r="Q33" s="56" t="s">
        <v>110</v>
      </c>
      <c r="R33" s="1" t="s">
        <v>62</v>
      </c>
      <c r="S33" s="32">
        <v>50.7</v>
      </c>
      <c r="T33" s="33">
        <v>7.7</v>
      </c>
      <c r="U33" s="34">
        <v>6.58</v>
      </c>
      <c r="V33" s="35">
        <v>6.58</v>
      </c>
      <c r="W33" s="58">
        <v>6.5</v>
      </c>
      <c r="X33" s="1" t="s">
        <v>3</v>
      </c>
      <c r="Y33" s="46">
        <v>38</v>
      </c>
      <c r="Z33" s="46">
        <v>32</v>
      </c>
      <c r="AA33" s="46">
        <v>34</v>
      </c>
      <c r="AB33" s="33">
        <v>2</v>
      </c>
      <c r="AC33" s="9">
        <v>2</v>
      </c>
      <c r="AD33" s="50">
        <f t="shared" si="184"/>
        <v>4.1000000000000002E-2</v>
      </c>
      <c r="AE33" s="36">
        <f t="shared" si="185"/>
        <v>3171</v>
      </c>
      <c r="AF33" s="1">
        <v>3200</v>
      </c>
      <c r="AG33" s="37">
        <f t="shared" si="186"/>
        <v>1.01</v>
      </c>
      <c r="AH33" s="1" t="s">
        <v>68</v>
      </c>
      <c r="AI33" s="38">
        <v>0.185</v>
      </c>
      <c r="AJ33" s="37">
        <f t="shared" si="187"/>
        <v>1.22</v>
      </c>
      <c r="AK33" s="37">
        <f t="shared" si="188"/>
        <v>8.81</v>
      </c>
      <c r="AL33" s="38">
        <v>0.01</v>
      </c>
      <c r="AM33" s="37">
        <f t="shared" si="189"/>
        <v>0.11</v>
      </c>
      <c r="AN33" s="38"/>
      <c r="AO33" s="37">
        <f t="shared" si="190"/>
        <v>0</v>
      </c>
      <c r="AP33" s="38"/>
      <c r="AQ33" s="37">
        <f t="shared" si="191"/>
        <v>0</v>
      </c>
      <c r="AR33" s="38"/>
      <c r="AS33" s="37">
        <f t="shared" si="192"/>
        <v>0</v>
      </c>
      <c r="AT33" s="1">
        <v>200</v>
      </c>
      <c r="AU33" s="38">
        <f t="shared" si="138"/>
        <v>5.7000000000000002E-3</v>
      </c>
      <c r="AV33" s="37">
        <f t="shared" si="193"/>
        <v>0.06</v>
      </c>
      <c r="AW33" s="37"/>
      <c r="AX33" s="38"/>
      <c r="AY33" s="37">
        <f t="shared" si="194"/>
        <v>0</v>
      </c>
      <c r="AZ33" s="37"/>
      <c r="BA33" s="38"/>
      <c r="BB33" s="37">
        <f t="shared" si="195"/>
        <v>0</v>
      </c>
      <c r="BC33" s="37">
        <f t="shared" si="196"/>
        <v>0.17</v>
      </c>
      <c r="BD33" s="37">
        <f t="shared" si="197"/>
        <v>8.98</v>
      </c>
      <c r="BE33" s="39">
        <f t="shared" si="198"/>
        <v>0.18140000000000001</v>
      </c>
      <c r="BF33" s="10">
        <v>10.97</v>
      </c>
      <c r="BG33" s="10">
        <v>24.99</v>
      </c>
      <c r="BH33" s="39">
        <f t="shared" si="199"/>
        <v>0.56100000000000005</v>
      </c>
      <c r="BI33" s="10"/>
      <c r="BJ33" s="9">
        <v>200</v>
      </c>
      <c r="BK33" s="37">
        <f t="shared" si="200"/>
        <v>1796</v>
      </c>
      <c r="BL33" s="37">
        <f t="shared" si="201"/>
        <v>2194</v>
      </c>
    </row>
    <row r="34" spans="1:64" ht="60">
      <c r="A34" s="31">
        <v>33</v>
      </c>
      <c r="B34" s="1"/>
      <c r="C34" s="1"/>
      <c r="D34" s="1" t="s">
        <v>5</v>
      </c>
      <c r="E34" s="1"/>
      <c r="F34" s="1" t="s">
        <v>4</v>
      </c>
      <c r="G34" s="55" t="s">
        <v>69</v>
      </c>
      <c r="H34" s="55" t="s">
        <v>147</v>
      </c>
      <c r="I34" s="1" t="s">
        <v>71</v>
      </c>
      <c r="J34" s="55" t="s">
        <v>72</v>
      </c>
      <c r="K34" s="52" t="s">
        <v>73</v>
      </c>
      <c r="L34" s="55" t="s">
        <v>150</v>
      </c>
      <c r="M34" s="55" t="s">
        <v>107</v>
      </c>
      <c r="N34" s="57"/>
      <c r="O34" s="55"/>
      <c r="P34" s="59" t="s">
        <v>130</v>
      </c>
      <c r="Q34" s="56" t="s">
        <v>110</v>
      </c>
      <c r="R34" s="1" t="s">
        <v>62</v>
      </c>
      <c r="S34" s="32">
        <v>59</v>
      </c>
      <c r="T34" s="33">
        <v>7.7</v>
      </c>
      <c r="U34" s="34">
        <v>7.66</v>
      </c>
      <c r="V34" s="35">
        <v>7.66</v>
      </c>
      <c r="W34" s="58">
        <v>7.56</v>
      </c>
      <c r="X34" s="1" t="s">
        <v>3</v>
      </c>
      <c r="Y34" s="46">
        <v>38</v>
      </c>
      <c r="Z34" s="46">
        <v>32</v>
      </c>
      <c r="AA34" s="46">
        <v>39</v>
      </c>
      <c r="AB34" s="33">
        <v>2</v>
      </c>
      <c r="AC34" s="9">
        <v>2</v>
      </c>
      <c r="AD34" s="50">
        <f>IF(Y34="","",Y34*Z34*AA34/1000000)</f>
        <v>4.7E-2</v>
      </c>
      <c r="AE34" s="36">
        <f>IF(AC34="","",65/AD34*AC34)</f>
        <v>2766</v>
      </c>
      <c r="AF34" s="1">
        <v>3200</v>
      </c>
      <c r="AG34" s="37">
        <f>IF(ISERROR(AF34/AE34),"",AF34/AE34)</f>
        <v>1.1599999999999999</v>
      </c>
      <c r="AH34" s="1" t="s">
        <v>68</v>
      </c>
      <c r="AI34" s="38">
        <v>0.185</v>
      </c>
      <c r="AJ34" s="37">
        <f>IF(ISERROR(V34*AI34),"",V34*AI34)</f>
        <v>1.42</v>
      </c>
      <c r="AK34" s="37">
        <f>IF(ISERROR(V34+AG34+AJ34),"",V34+AG34+AJ34)</f>
        <v>10.24</v>
      </c>
      <c r="AL34" s="38">
        <v>0.01</v>
      </c>
      <c r="AM34" s="37">
        <f>IF(ISERROR(BF34*AL34),"",BF34*AL34)</f>
        <v>0.13</v>
      </c>
      <c r="AN34" s="38"/>
      <c r="AO34" s="37">
        <f>IF(ISERROR(BF34*AN34),"",BF34*AN34)</f>
        <v>0</v>
      </c>
      <c r="AP34" s="38"/>
      <c r="AQ34" s="37">
        <f>IF(ISERROR(BF34*AP34),"",BF34*AP34)</f>
        <v>0</v>
      </c>
      <c r="AR34" s="38"/>
      <c r="AS34" s="37">
        <f>IF(ISERROR(BF34*AR34),"",BF34*AR34)</f>
        <v>0</v>
      </c>
      <c r="AT34" s="1">
        <v>200</v>
      </c>
      <c r="AU34" s="38">
        <f t="shared" si="138"/>
        <v>5.7000000000000002E-3</v>
      </c>
      <c r="AV34" s="37">
        <f>IF(ISERROR(BF34*AU34),"",BF34*AU34)</f>
        <v>7.0000000000000007E-2</v>
      </c>
      <c r="AW34" s="37"/>
      <c r="AX34" s="38"/>
      <c r="AY34" s="37">
        <f>IF(ISERROR(BF34*AX34),"",BF34*AX34)</f>
        <v>0</v>
      </c>
      <c r="AZ34" s="37"/>
      <c r="BA34" s="38"/>
      <c r="BB34" s="37">
        <f>IF(ISERROR(BF34*BA34),"",BF34*BA34)</f>
        <v>0</v>
      </c>
      <c r="BC34" s="37">
        <f>IF(ISERROR(AM34+AO34+AQ34+AV34),"",AM34+AO34+AQ34+AV34)</f>
        <v>0.2</v>
      </c>
      <c r="BD34" s="37">
        <f>IF(ISERROR(AK34+BC34),"",AK34+BC34)</f>
        <v>10.44</v>
      </c>
      <c r="BE34" s="39">
        <f>IF(ISERROR((BF34-BD34)/BF34),"",(BF34-BD34)/BF34)</f>
        <v>0.17599999999999999</v>
      </c>
      <c r="BF34" s="10">
        <v>12.67</v>
      </c>
      <c r="BG34" s="10">
        <v>29.99</v>
      </c>
      <c r="BH34" s="39">
        <f>IF(ISERROR((BG34-BF34)/BG34),"",(BG34-BF34)/BG34)</f>
        <v>0.57750000000000001</v>
      </c>
      <c r="BI34" s="10"/>
      <c r="BJ34" s="9">
        <v>200</v>
      </c>
      <c r="BK34" s="37">
        <f>IF(ISERROR(BD34*BJ34),"",BD34*BJ34)</f>
        <v>2088</v>
      </c>
      <c r="BL34" s="37">
        <f>IF(ISERROR(BF34*BJ34),"",BF34*BJ34)</f>
        <v>2534</v>
      </c>
    </row>
    <row r="35" spans="1:64" ht="45">
      <c r="A35" s="31">
        <v>34</v>
      </c>
      <c r="B35" s="1"/>
      <c r="C35" s="1"/>
      <c r="D35" s="1" t="s">
        <v>5</v>
      </c>
      <c r="E35" s="1"/>
      <c r="F35" s="1" t="s">
        <v>4</v>
      </c>
      <c r="G35" s="55" t="s">
        <v>69</v>
      </c>
      <c r="H35" s="55" t="s">
        <v>147</v>
      </c>
      <c r="I35" s="1" t="s">
        <v>71</v>
      </c>
      <c r="J35" s="55" t="s">
        <v>72</v>
      </c>
      <c r="K35" s="52" t="s">
        <v>73</v>
      </c>
      <c r="L35" s="55" t="s">
        <v>148</v>
      </c>
      <c r="M35" s="55" t="s">
        <v>108</v>
      </c>
      <c r="N35" s="57"/>
      <c r="O35" s="55"/>
      <c r="P35" s="59" t="s">
        <v>131</v>
      </c>
      <c r="Q35" s="56" t="s">
        <v>110</v>
      </c>
      <c r="R35" s="1" t="s">
        <v>62</v>
      </c>
      <c r="S35" s="32">
        <v>38.4</v>
      </c>
      <c r="T35" s="33">
        <v>7.7</v>
      </c>
      <c r="U35" s="34">
        <v>4.99</v>
      </c>
      <c r="V35" s="35">
        <v>4.99</v>
      </c>
      <c r="W35" s="58">
        <v>4.92</v>
      </c>
      <c r="X35" s="1" t="s">
        <v>3</v>
      </c>
      <c r="Y35" s="46">
        <v>38</v>
      </c>
      <c r="Z35" s="46">
        <v>32</v>
      </c>
      <c r="AA35" s="46">
        <v>30</v>
      </c>
      <c r="AB35" s="33">
        <v>2</v>
      </c>
      <c r="AC35" s="9">
        <v>2</v>
      </c>
      <c r="AD35" s="50">
        <f t="shared" ref="AD35:AD36" si="202">IF(Y35="","",Y35*Z35*AA35/1000000)</f>
        <v>3.5999999999999997E-2</v>
      </c>
      <c r="AE35" s="36">
        <f t="shared" ref="AE35:AE36" si="203">IF(AC35="","",65/AD35*AC35)</f>
        <v>3611</v>
      </c>
      <c r="AF35" s="1">
        <v>3200</v>
      </c>
      <c r="AG35" s="37">
        <f t="shared" ref="AG35:AG36" si="204">IF(ISERROR(AF35/AE35),"",AF35/AE35)</f>
        <v>0.89</v>
      </c>
      <c r="AH35" s="1" t="s">
        <v>68</v>
      </c>
      <c r="AI35" s="38">
        <v>0.185</v>
      </c>
      <c r="AJ35" s="37">
        <f t="shared" ref="AJ35:AJ36" si="205">IF(ISERROR(V35*AI35),"",V35*AI35)</f>
        <v>0.92</v>
      </c>
      <c r="AK35" s="37">
        <f t="shared" ref="AK35:AK36" si="206">IF(ISERROR(V35+AG35+AJ35),"",V35+AG35+AJ35)</f>
        <v>6.8</v>
      </c>
      <c r="AL35" s="38">
        <v>0.01</v>
      </c>
      <c r="AM35" s="37">
        <f t="shared" ref="AM35:AM36" si="207">IF(ISERROR(BF35*AL35),"",BF35*AL35)</f>
        <v>0.08</v>
      </c>
      <c r="AN35" s="38"/>
      <c r="AO35" s="37">
        <f t="shared" ref="AO35:AO36" si="208">IF(ISERROR(BF35*AN35),"",BF35*AN35)</f>
        <v>0</v>
      </c>
      <c r="AP35" s="38"/>
      <c r="AQ35" s="37">
        <f t="shared" ref="AQ35:AQ36" si="209">IF(ISERROR(BF35*AP35),"",BF35*AP35)</f>
        <v>0</v>
      </c>
      <c r="AR35" s="38"/>
      <c r="AS35" s="37">
        <f t="shared" ref="AS35:AS36" si="210">IF(ISERROR(BF35*AR35),"",BF35*AR35)</f>
        <v>0</v>
      </c>
      <c r="AT35" s="1">
        <v>200</v>
      </c>
      <c r="AU35" s="38">
        <f t="shared" ref="AU35:AU37" si="211">AT35/AE35/BF35</f>
        <v>6.6E-3</v>
      </c>
      <c r="AV35" s="37">
        <f t="shared" ref="AV35:AV36" si="212">IF(ISERROR(BF35*AU35),"",BF35*AU35)</f>
        <v>0.06</v>
      </c>
      <c r="AW35" s="37"/>
      <c r="AX35" s="38"/>
      <c r="AY35" s="37">
        <f t="shared" ref="AY35:AY36" si="213">IF(ISERROR(BF35*AX35),"",BF35*AX35)</f>
        <v>0</v>
      </c>
      <c r="AZ35" s="37"/>
      <c r="BA35" s="38"/>
      <c r="BB35" s="37">
        <f t="shared" ref="BB35:BB36" si="214">IF(ISERROR(BF35*BA35),"",BF35*BA35)</f>
        <v>0</v>
      </c>
      <c r="BC35" s="37">
        <f t="shared" ref="BC35:BC36" si="215">IF(ISERROR(AM35+AO35+AQ35+AV35),"",AM35+AO35+AQ35+AV35)</f>
        <v>0.14000000000000001</v>
      </c>
      <c r="BD35" s="37">
        <f t="shared" ref="BD35:BD36" si="216">IF(ISERROR(AK35+BC35),"",AK35+BC35)</f>
        <v>6.94</v>
      </c>
      <c r="BE35" s="39">
        <f t="shared" ref="BE35:BE36" si="217">IF(ISERROR((BF35-BD35)/BF35),"",(BF35-BD35)/BF35)</f>
        <v>0.16789999999999999</v>
      </c>
      <c r="BF35" s="10">
        <v>8.34</v>
      </c>
      <c r="BG35" s="10">
        <v>19.989999999999998</v>
      </c>
      <c r="BH35" s="39">
        <f t="shared" ref="BH35:BH36" si="218">IF(ISERROR((BG35-BF35)/BG35),"",(BG35-BF35)/BG35)</f>
        <v>0.58279999999999998</v>
      </c>
      <c r="BI35" s="10"/>
      <c r="BJ35" s="9">
        <v>200</v>
      </c>
      <c r="BK35" s="37">
        <f t="shared" ref="BK35:BK36" si="219">IF(ISERROR(BD35*BJ35),"",BD35*BJ35)</f>
        <v>1388</v>
      </c>
      <c r="BL35" s="37">
        <f t="shared" ref="BL35:BL36" si="220">IF(ISERROR(BF35*BJ35),"",BF35*BJ35)</f>
        <v>1668</v>
      </c>
    </row>
    <row r="36" spans="1:64" ht="45">
      <c r="A36" s="31">
        <v>35</v>
      </c>
      <c r="B36" s="1"/>
      <c r="C36" s="1"/>
      <c r="D36" s="1" t="s">
        <v>5</v>
      </c>
      <c r="E36" s="1"/>
      <c r="F36" s="1" t="s">
        <v>4</v>
      </c>
      <c r="G36" s="55" t="s">
        <v>69</v>
      </c>
      <c r="H36" s="55" t="s">
        <v>147</v>
      </c>
      <c r="I36" s="1" t="s">
        <v>71</v>
      </c>
      <c r="J36" s="55" t="s">
        <v>72</v>
      </c>
      <c r="K36" s="52" t="s">
        <v>73</v>
      </c>
      <c r="L36" s="55" t="s">
        <v>149</v>
      </c>
      <c r="M36" s="55" t="s">
        <v>108</v>
      </c>
      <c r="N36" s="57"/>
      <c r="O36" s="55"/>
      <c r="P36" s="59" t="s">
        <v>132</v>
      </c>
      <c r="Q36" s="56" t="s">
        <v>110</v>
      </c>
      <c r="R36" s="1" t="s">
        <v>62</v>
      </c>
      <c r="S36" s="32">
        <v>50.7</v>
      </c>
      <c r="T36" s="33">
        <v>7.7</v>
      </c>
      <c r="U36" s="34">
        <v>6.58</v>
      </c>
      <c r="V36" s="35">
        <v>6.58</v>
      </c>
      <c r="W36" s="58">
        <v>6.5</v>
      </c>
      <c r="X36" s="1" t="s">
        <v>3</v>
      </c>
      <c r="Y36" s="46">
        <v>38</v>
      </c>
      <c r="Z36" s="46">
        <v>32</v>
      </c>
      <c r="AA36" s="46">
        <v>34</v>
      </c>
      <c r="AB36" s="33">
        <v>2</v>
      </c>
      <c r="AC36" s="9">
        <v>2</v>
      </c>
      <c r="AD36" s="50">
        <f t="shared" si="202"/>
        <v>4.1000000000000002E-2</v>
      </c>
      <c r="AE36" s="36">
        <f t="shared" si="203"/>
        <v>3171</v>
      </c>
      <c r="AF36" s="1">
        <v>3200</v>
      </c>
      <c r="AG36" s="37">
        <f t="shared" si="204"/>
        <v>1.01</v>
      </c>
      <c r="AH36" s="1" t="s">
        <v>68</v>
      </c>
      <c r="AI36" s="38">
        <v>0.185</v>
      </c>
      <c r="AJ36" s="37">
        <f t="shared" si="205"/>
        <v>1.22</v>
      </c>
      <c r="AK36" s="37">
        <f t="shared" si="206"/>
        <v>8.81</v>
      </c>
      <c r="AL36" s="38">
        <v>0.01</v>
      </c>
      <c r="AM36" s="37">
        <f t="shared" si="207"/>
        <v>0.11</v>
      </c>
      <c r="AN36" s="38"/>
      <c r="AO36" s="37">
        <f t="shared" si="208"/>
        <v>0</v>
      </c>
      <c r="AP36" s="38"/>
      <c r="AQ36" s="37">
        <f t="shared" si="209"/>
        <v>0</v>
      </c>
      <c r="AR36" s="38"/>
      <c r="AS36" s="37">
        <f t="shared" si="210"/>
        <v>0</v>
      </c>
      <c r="AT36" s="1">
        <v>200</v>
      </c>
      <c r="AU36" s="38">
        <f t="shared" si="211"/>
        <v>5.7000000000000002E-3</v>
      </c>
      <c r="AV36" s="37">
        <f t="shared" si="212"/>
        <v>0.06</v>
      </c>
      <c r="AW36" s="37"/>
      <c r="AX36" s="38"/>
      <c r="AY36" s="37">
        <f t="shared" si="213"/>
        <v>0</v>
      </c>
      <c r="AZ36" s="37"/>
      <c r="BA36" s="38"/>
      <c r="BB36" s="37">
        <f t="shared" si="214"/>
        <v>0</v>
      </c>
      <c r="BC36" s="37">
        <f t="shared" si="215"/>
        <v>0.17</v>
      </c>
      <c r="BD36" s="37">
        <f t="shared" si="216"/>
        <v>8.98</v>
      </c>
      <c r="BE36" s="39">
        <f t="shared" si="217"/>
        <v>0.18140000000000001</v>
      </c>
      <c r="BF36" s="10">
        <v>10.97</v>
      </c>
      <c r="BG36" s="10">
        <v>24.99</v>
      </c>
      <c r="BH36" s="39">
        <f t="shared" si="218"/>
        <v>0.56100000000000005</v>
      </c>
      <c r="BI36" s="10"/>
      <c r="BJ36" s="9">
        <v>200</v>
      </c>
      <c r="BK36" s="37">
        <f t="shared" si="219"/>
        <v>1796</v>
      </c>
      <c r="BL36" s="37">
        <f t="shared" si="220"/>
        <v>2194</v>
      </c>
    </row>
    <row r="37" spans="1:64" ht="60">
      <c r="A37" s="31">
        <v>36</v>
      </c>
      <c r="B37" s="1"/>
      <c r="C37" s="1"/>
      <c r="D37" s="1" t="s">
        <v>5</v>
      </c>
      <c r="E37" s="1"/>
      <c r="F37" s="1" t="s">
        <v>4</v>
      </c>
      <c r="G37" s="55" t="s">
        <v>69</v>
      </c>
      <c r="H37" s="55" t="s">
        <v>147</v>
      </c>
      <c r="I37" s="1" t="s">
        <v>71</v>
      </c>
      <c r="J37" s="55" t="s">
        <v>72</v>
      </c>
      <c r="K37" s="52" t="s">
        <v>73</v>
      </c>
      <c r="L37" s="55" t="s">
        <v>150</v>
      </c>
      <c r="M37" s="55" t="s">
        <v>108</v>
      </c>
      <c r="N37" s="57"/>
      <c r="O37" s="55"/>
      <c r="P37" s="59" t="s">
        <v>133</v>
      </c>
      <c r="Q37" s="56" t="s">
        <v>110</v>
      </c>
      <c r="R37" s="1" t="s">
        <v>62</v>
      </c>
      <c r="S37" s="32">
        <v>59</v>
      </c>
      <c r="T37" s="33">
        <v>7.7</v>
      </c>
      <c r="U37" s="34">
        <v>7.66</v>
      </c>
      <c r="V37" s="35">
        <v>7.66</v>
      </c>
      <c r="W37" s="58">
        <v>7.56</v>
      </c>
      <c r="X37" s="1" t="s">
        <v>3</v>
      </c>
      <c r="Y37" s="46">
        <v>38</v>
      </c>
      <c r="Z37" s="46">
        <v>32</v>
      </c>
      <c r="AA37" s="46">
        <v>39</v>
      </c>
      <c r="AB37" s="33">
        <v>2</v>
      </c>
      <c r="AC37" s="9">
        <v>2</v>
      </c>
      <c r="AD37" s="50">
        <f>IF(Y37="","",Y37*Z37*AA37/1000000)</f>
        <v>4.7E-2</v>
      </c>
      <c r="AE37" s="36">
        <f>IF(AC37="","",65/AD37*AC37)</f>
        <v>2766</v>
      </c>
      <c r="AF37" s="1">
        <v>3200</v>
      </c>
      <c r="AG37" s="37">
        <f>IF(ISERROR(AF37/AE37),"",AF37/AE37)</f>
        <v>1.1599999999999999</v>
      </c>
      <c r="AH37" s="1" t="s">
        <v>68</v>
      </c>
      <c r="AI37" s="38">
        <v>0.185</v>
      </c>
      <c r="AJ37" s="37">
        <f>IF(ISERROR(V37*AI37),"",V37*AI37)</f>
        <v>1.42</v>
      </c>
      <c r="AK37" s="37">
        <f>IF(ISERROR(V37+AG37+AJ37),"",V37+AG37+AJ37)</f>
        <v>10.24</v>
      </c>
      <c r="AL37" s="38">
        <v>0.01</v>
      </c>
      <c r="AM37" s="37">
        <f>IF(ISERROR(BF37*AL37),"",BF37*AL37)</f>
        <v>0.13</v>
      </c>
      <c r="AN37" s="38"/>
      <c r="AO37" s="37">
        <f>IF(ISERROR(BF37*AN37),"",BF37*AN37)</f>
        <v>0</v>
      </c>
      <c r="AP37" s="38"/>
      <c r="AQ37" s="37">
        <f>IF(ISERROR(BF37*AP37),"",BF37*AP37)</f>
        <v>0</v>
      </c>
      <c r="AR37" s="38"/>
      <c r="AS37" s="37">
        <f>IF(ISERROR(BF37*AR37),"",BF37*AR37)</f>
        <v>0</v>
      </c>
      <c r="AT37" s="1">
        <v>200</v>
      </c>
      <c r="AU37" s="38">
        <f t="shared" si="211"/>
        <v>5.7000000000000002E-3</v>
      </c>
      <c r="AV37" s="37">
        <f>IF(ISERROR(BF37*AU37),"",BF37*AU37)</f>
        <v>7.0000000000000007E-2</v>
      </c>
      <c r="AW37" s="37"/>
      <c r="AX37" s="38"/>
      <c r="AY37" s="37">
        <f>IF(ISERROR(BF37*AX37),"",BF37*AX37)</f>
        <v>0</v>
      </c>
      <c r="AZ37" s="37"/>
      <c r="BA37" s="38"/>
      <c r="BB37" s="37">
        <f>IF(ISERROR(BF37*BA37),"",BF37*BA37)</f>
        <v>0</v>
      </c>
      <c r="BC37" s="37">
        <f>IF(ISERROR(AM37+AO37+AQ37+AV37),"",AM37+AO37+AQ37+AV37)</f>
        <v>0.2</v>
      </c>
      <c r="BD37" s="37">
        <f>IF(ISERROR(AK37+BC37),"",AK37+BC37)</f>
        <v>10.44</v>
      </c>
      <c r="BE37" s="39">
        <f>IF(ISERROR((BF37-BD37)/BF37),"",(BF37-BD37)/BF37)</f>
        <v>0.17599999999999999</v>
      </c>
      <c r="BF37" s="10">
        <v>12.67</v>
      </c>
      <c r="BG37" s="10">
        <v>29.99</v>
      </c>
      <c r="BH37" s="39">
        <f>IF(ISERROR((BG37-BF37)/BG37),"",(BG37-BF37)/BG37)</f>
        <v>0.57750000000000001</v>
      </c>
      <c r="BI37" s="10"/>
      <c r="BJ37" s="9">
        <v>200</v>
      </c>
      <c r="BK37" s="37">
        <f>IF(ISERROR(BD37*BJ37),"",BD37*BJ37)</f>
        <v>2088</v>
      </c>
      <c r="BL37" s="37">
        <f>IF(ISERROR(BF37*BJ37),"",BF37*BJ37)</f>
        <v>2534</v>
      </c>
    </row>
  </sheetData>
  <sheetProtection insertRows="0" deleteRows="0" sort="0"/>
  <protectedRanges>
    <protectedRange sqref="AD2:AD37 D2:D37 F2:F37 AR1:AS1 AW1 AZ1 A38:J46 P38:BB46 T2:T37 L38:N46" name="Range1"/>
    <protectedRange sqref="K38:K51" name="Range1_1"/>
    <protectedRange sqref="BI38:BI46" name="Range1_2"/>
    <protectedRange sqref="O38:O46" name="Range1_2_1"/>
    <protectedRange sqref="G2:J37 AE2:BE37 E2:E37 BG2:BH37 BJ2:BJ37 M2:M37 A2:C37 P2:S37 U2:AC37" name="Range1_3"/>
    <protectedRange sqref="K2:K37" name="Range1_1_1"/>
    <protectedRange sqref="BI2:BI37" name="Range1_2_2"/>
    <protectedRange sqref="O2:O37" name="Range1_2_1_1"/>
    <protectedRange sqref="L2:L37" name="Range1_3_1"/>
  </protectedRanges>
  <phoneticPr fontId="13" type="noConversion"/>
  <dataValidations count="1">
    <dataValidation type="list" allowBlank="1" showInputMessage="1" showErrorMessage="1" sqref="D2:D37 F2:F37" xr:uid="{E8421AC4-1A6B-4E07-834C-8AF6D0E9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2026-05-19T08:58:49Z</dcterms:modified>
</cp:coreProperties>
</file>