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xr:revisionPtr revIDLastSave="0" documentId="13_ncr:1_{2EE30600-8856-44E0-87A2-1F2B93ACE568}" xr6:coauthVersionLast="47" xr6:coauthVersionMax="47" xr10:uidLastSave="{00000000-0000-0000-0000-000000000000}"/>
  <bookViews>
    <workbookView xWindow="-110" yWindow="-110" windowWidth="19420" windowHeight="11500" xr2:uid="{277F83FF-E146-47A3-88E3-1740C6912351}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">"'file://172.16.4.11/jla%20sh/users/yuette.zhang/appdata/local/microsoft/windows/temporary%20internet%20files/content.outlook/j6arrcw2/sears%20rs%20cotton%20blanekt%20commitment%2020140523.xls'#$''.$a$1"</definedName>
    <definedName name="a_2">"'file://192.168.20.8/beyond%20basic/users/yuette.zhang/appdata/local/microsoft/windows/temporary%20internet%20files/content.outlook/j6arrcw2/sears%20rs%20cotton%20blanekt%20commitment%2020140523.xls'#$''.$a$1"</definedName>
    <definedName name="Acol">"'file://172.16.4.11/jla%20sh/users/150863.twmpc083/appdata/local/microsoft/windows/temporary%20internet%20files/content.outlook/7s7yezrg/market%20week%20quotation%20sheeet/shopko%20mink%20to%20sherpa%20blanket%20commitment%2020140331.xls'#$''.$k$37"</definedName>
    <definedName name="Acol_2">"'file://192.168.20.8/beyond%20basic/users/yuette.zhang/appdata/local/microsoft/windows/temporary%20internet%20files/content.outlook/j6arrcw2/shopko%20mink%20to%20sherpa%20blanket%20commitment%2020140331.xls'#$''.$k$37"</definedName>
    <definedName name="AD">'[1]other data'!$T$2:$T$5</definedName>
    <definedName name="Artwork">#REF!</definedName>
    <definedName name="as">'[2]1-Import Product Data Sheet'!$X$2</definedName>
    <definedName name="AssortedSKU_Range">[3]Mapping!$J$2:$J$3</definedName>
    <definedName name="ATotalsPos">"'file://172.16.4.11/jla%20sh/users/150863.twmpc083/appdata/local/microsoft/windows/temporary%20internet%20files/content.outlook/7s7yezrg/market%20week%20quotation%20sheeet/shopko%20mink%20to%20sherpa%20blanket%20commitment%2020140331.xls'#$''.$k$29"</definedName>
    <definedName name="ATotalsPos_2">"'file://192.168.20.8/beyond%20basic/users/yuette.zhang/appdata/local/microsoft/windows/temporary%20internet%20files/content.outlook/j6arrcw2/shopko%20mink%20to%20sherpa%20blanket%20commitment%2020140331.xls'#$''.$k$29"</definedName>
    <definedName name="Banner">'[4]Hardline Drop down'!$H$5:$H$9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[5]Lists!$I$6:$I$29</definedName>
    <definedName name="Blankets_Throws">#REF!</definedName>
    <definedName name="Brand">'[2]1-Import Product Data Sheet'!$N$102:$N$144</definedName>
    <definedName name="Branded">[5]Lists!$F$6:$F$38</definedName>
    <definedName name="brands">'[1]other data'!$K$2:$K$48</definedName>
    <definedName name="BuyUnits_Range">[3]Mapping!$B$2:$B$55</definedName>
    <definedName name="ca_available_Range">[3]Mapping!$AB$2:$AB$5</definedName>
    <definedName name="ca_Compliant_Range">[3]Mapping!$BF$2:$BF$4</definedName>
    <definedName name="ca_CompliantReason_Range">[3]Mapping!$BH$2:$BH$13</definedName>
    <definedName name="ca_SisVendor_Range">[3]Mapping!$BD$2:$BD$3</definedName>
    <definedName name="ca_stuffedarticlesreg_Range">[3]Mapping!$AD$2:$AD$6</definedName>
    <definedName name="Case_Freight_Range">[3]Mapping!$F$2:$F$19</definedName>
    <definedName name="CATEGORY">[6]Sheet1!$DW$2:$DW$3</definedName>
    <definedName name="chargeback">'[1]other data'!$B$2:$B$6</definedName>
    <definedName name="close">"'file://172.16.4.11/jla%20sh/users/yuette.zhang/appdata/local/microsoft/windows/temporary%20internet%20files/content.outlook/j6arrcw2/sears%20rs%20cotton%20blanekt%20commitment%2020140523.xls'#$''.$h$8"</definedName>
    <definedName name="close_2">"'file://192.168.20.8/beyond%20basic/users/yuette.zhang/appdata/local/microsoft/windows/temporary%20internet%20files/content.outlook/j6arrcw2/sears%20rs%20cotton%20blanekt%20commitment%2020140523.xls'#$''.$h$8"</definedName>
    <definedName name="CLOSING">"'file://172.16.4.11/jla%20sh/users/yuette.zhang/appdata/local/microsoft/windows/temporary%20internet%20files/content.outlook/j6arrcw2/sears%20rs%20cotton%20blanekt%20commitment%2020140523.xls'#$''.$b$2"</definedName>
    <definedName name="CLOSING_2">"'file://192.168.20.8/beyond%20basic/users/yuette.zhang/appdata/local/microsoft/windows/temporary%20internet%20files/content.outlook/j6arrcw2/sears%20rs%20cotton%20blanekt%20commitment%2020140523.xls'#$''.$b$2"</definedName>
    <definedName name="cls">#REF!</definedName>
    <definedName name="color">[5]Lists!$J$6:$J$29</definedName>
    <definedName name="COLOR_FAMILY">'[7]x-Lists'!$AB$2:$AB$18</definedName>
    <definedName name="colour">[6]Sheet1!$EH$2:$EH$3</definedName>
    <definedName name="COO_Dest">[3]COO!$D$1:$D$3:'[3]COO'!$D$2</definedName>
    <definedName name="COOCountry_Range">[3]Mapping!$R$2:$R$245</definedName>
    <definedName name="COODest_Range">[3]Mapping!$P$2:$P$3</definedName>
    <definedName name="corn">"'file://172.16.4.11/jla%20sh/users/yuette.zhang/appdata/local/microsoft/windows/temporary%20internet%20files/content.outlook/j6arrcw2/sears%20rs%20cotton%20blanekt%20commitment%2020140523.xls'#$''.$i$9"</definedName>
    <definedName name="corn_2">"'file://192.168.20.8/beyond%20basic/users/yuette.zhang/appdata/local/microsoft/windows/temporary%20internet%20files/content.outlook/j6arrcw2/sears%20rs%20cotton%20blanekt%20commitment%2020140523.xls'#$''.$i$9"</definedName>
    <definedName name="CostCol">"'file://172.16.4.11/jla%20sh/users/150863.twmpc083/appdata/local/microsoft/windows/temporary%20internet%20files/content.outlook/7s7yezrg/market%20week%20quotation%20sheeet/shopko%20mink%20to%20sherpa%20blanket%20commitment%2020140331.xls'#$''.$f$37"</definedName>
    <definedName name="CostCol_2">"'file://192.168.20.8/beyond%20basic/users/yuette.zhang/appdata/local/microsoft/windows/temporary%20internet%20files/content.outlook/j6arrcw2/shopko%20mink%20to%20sherpa%20blanket%20commitment%2020140331.xls'#$''.$f$37"</definedName>
    <definedName name="countries">'[1]other data'!$I$3:$I$249</definedName>
    <definedName name="crs">'[8]SUBCATS INTERNAL USE'!$A$3:$C$1000</definedName>
    <definedName name="Cycle">[5]Lists!$E$6:$E$30</definedName>
    <definedName name="datasl">"'file://172.16.4.11/jla%20sh/users/yuette.zhang/appdata/local/microsoft/windows/temporary%20internet%20files/content.outlook/j6arrcw2/sears%20rs%20cotton%20blanekt%20commitment%2020140523.xls'#$''.$j$10"</definedName>
    <definedName name="datasl_2">"'file://192.168.20.8/beyond%20basic/users/yuette.zhang/appdata/local/microsoft/windows/temporary%20internet%20files/content.outlook/j6arrcw2/sears%20rs%20cotton%20blanekt%20commitment%2020140523.xls'#$''.$j$10"</definedName>
    <definedName name="datastore">"'file://172.16.4.11/jla%20sh/users/yuette.zhang/appdata/local/microsoft/windows/temporary%20internet%20files/content.outlook/j6arrcw2/sears%20rs%20cotton%20blanekt%20commitment%2020140523.xls'#$''.$b$2"</definedName>
    <definedName name="datastore_2">"'file://192.168.20.8/beyond%20basic/users/yuette.zhang/appdata/local/microsoft/windows/temporary%20internet%20files/content.outlook/j6arrcw2/sears%20rs%20cotton%20blanekt%20commitment%2020140523.xls'#$''.$b$2"</definedName>
    <definedName name="DATAZONE">"'file://172.16.4.11/jla%20sh/users/yuette.zhang/appdata/local/microsoft/windows/temporary%20internet%20files/content.outlook/j6arrcw2/sears%20rs%20cotton%20blanekt%20commitment%2020140523.xls'#$''.$b$2"</definedName>
    <definedName name="DATAZONE_2">"'file://192.168.20.8/beyond%20basic/users/yuette.zhang/appdata/local/microsoft/windows/temporary%20internet%20files/content.outlook/j6arrcw2/sears%20rs%20cotton%20blanekt%20commitment%2020140523.xls'#$''.$b$2"</definedName>
    <definedName name="DDEmsg">"'file://172.16.4.11/jla%20sh/users/150863.twmpc083/appdata/local/microsoft/windows/temporary%20internet%20files/content.outlook/7s7yezrg/market%20week%20quotation%20sheeet/shopko%20mink%20to%20sherpa%20blanket%20commitment%2020140331.xls'#$''.$z$29"</definedName>
    <definedName name="DDEmsg_2">"'file://192.168.20.8/beyond%20basic/users/yuette.zhang/appdata/local/microsoft/windows/temporary%20internet%20files/content.outlook/j6arrcw2/shopko%20mink%20to%20sherpa%20blanket%20commitment%2020140331.xls'#$''.$z$29"</definedName>
    <definedName name="dealPricing_Range">[3]Mapping!$AZ$2:$AZ$3</definedName>
    <definedName name="Decorative_Accessories">#REF!</definedName>
    <definedName name="Decorative_Pillows_Inserts_Covers">#REF!</definedName>
    <definedName name="del">'[8]SUBCATS INTERNAL USE'!$G$2:$H$512</definedName>
    <definedName name="den">[5]Lists!$L$6:$L$29</definedName>
    <definedName name="Description1_Range">[3]Mapping!$AM$2:$AM$72</definedName>
    <definedName name="Description2_Range">[3]Mapping!$AN$2:$AN$84</definedName>
    <definedName name="DesignStrat">[9]Info!$F$3:$F$5</definedName>
    <definedName name="diffgrp">'[1]diff group head'!$A$2:$A$47</definedName>
    <definedName name="DIFFS">'[1]other data'!$AF$2:$AF$13</definedName>
    <definedName name="division">'[10]X-PORTS'!$K$4:$K$12</definedName>
    <definedName name="Division1">'[4]Hardline Drop down'!$A$5:$A$16</definedName>
    <definedName name="Down_Comforters">#REF!</definedName>
    <definedName name="Duvet_Covers">#REF!</definedName>
    <definedName name="Electrics">#REF!</definedName>
    <definedName name="Exchange_Rate">"'file://192.168.20.8/beyond%20basic/costing/wal-mart/wow%20sheeting/may%2024,%202012/wow%20-%20120524%20-%205k%20-%20fob%20-%2060x60-172x116%20-%20sateen%20weave%20-%20cotton.xls'#$costs.$j$11"</definedName>
    <definedName name="FASHION">[11]LIST!$E$2:$E$7</definedName>
    <definedName name="Feature1_Range">[3]Mapping!$AG$2:$AG$25</definedName>
    <definedName name="Feature10_Range">[12]Mapping!$AP$2:$AP$17</definedName>
    <definedName name="Feature2_Range">[3]Mapping!$AH$2:$AH$17</definedName>
    <definedName name="Feature3_Range">[3]Mapping!$AI$2:$AI$21</definedName>
    <definedName name="Feature4_Range">[3]Mapping!$AJ$2:$AJ$9</definedName>
    <definedName name="Feature5_Range">[3]Mapping!$AK$2:$AK$5</definedName>
    <definedName name="Feature6_Range">[3]Mapping!$AL$2:$AL$20</definedName>
    <definedName name="Feature7_Range">[12]Mapping!$AM$2:$AM$21</definedName>
    <definedName name="Feature8_Range">[12]Mapping!$AN$2:$AN$9</definedName>
    <definedName name="Feature9_Range">[12]Mapping!$AO$2:$AO$5</definedName>
    <definedName name="FIFRACompliance_Range">[3]Mapping!$L$2:$L$10</definedName>
    <definedName name="FIFRAExemption_Range">[3]Mapping!$N$2:$N$3</definedName>
    <definedName name="Flash">"'file://172.16.4.11/jla%20sh/users/yuette.zhang/appdata/local/microsoft/windows/temporary%20internet%20files/content.outlook/j6arrcw2/sears%20rs%20cotton%20blanekt%20commitment%2020140523.xls'#$''.$b$2"</definedName>
    <definedName name="Flash_2">"'file://192.168.20.8/beyond%20basic/users/yuette.zhang/appdata/local/microsoft/windows/temporary%20internet%20files/content.outlook/j6arrcw2/sears%20rs%20cotton%20blanekt%20commitment%2020140523.xls'#$''.$b$2"</definedName>
    <definedName name="foam">[6]Sheet1!$EC$2:$EC$3</definedName>
    <definedName name="FOBCostPerPiece">#REF!</definedName>
    <definedName name="FOBCostPerPiece_2">"'file://192.168.20.8/beyond%20basic/users/yuette.zhang/appdata/local/microsoft/windows/temporary%20internet%20files/content.outlook/j6arrcw2/shopko%20mink%20to%20sherpa%20blanket%20commitment%2020140331.xls'#$''.$f$25"</definedName>
    <definedName name="freight">'[1]other data'!$AC$3:$AC$14</definedName>
    <definedName name="gen_nontxtl_UOM_Range">[3]Mapping!$Z$2:$Z$11</definedName>
    <definedName name="gen_txtl_permlbl_careinstr_Range">[3]Mapping!$V$2:$V$9</definedName>
    <definedName name="gen_txtl_permlbl_fabrcont_Range">[3]Mapping!$X$2:$X$12</definedName>
    <definedName name="gen_txtl_permlbl_vendinfo_Range">[3]Mapping!$T$2:$T$8</definedName>
    <definedName name="gridActPctRow">"'file://172.16.4.11/jla%20sh/users/150863.twmpc083/appdata/local/microsoft/windows/temporary%20internet%20files/content.outlook/7s7yezrg/market%20week%20quotation%20sheeet/shopko%20mink%20to%20sherpa%20blanket%20commitment%2020140331.xls'#$''.$h$32"</definedName>
    <definedName name="gridActPctRow_2">"'file://192.168.20.8/beyond%20basic/users/yuette.zhang/appdata/local/microsoft/windows/temporary%20internet%20files/content.outlook/j6arrcw2/shopko%20mink%20to%20sherpa%20blanket%20commitment%2020140331.xls'#$''.$h$32"</definedName>
    <definedName name="gridActUnitsRow">"'file://172.16.4.11/jla%20sh/users/150863.twmpc083/appdata/local/microsoft/windows/temporary%20internet%20files/content.outlook/7s7yezrg/market%20week%20quotation%20sheeet/shopko%20mink%20to%20sherpa%20blanket%20commitment%2020140331.xls'#$''.$h$34"</definedName>
    <definedName name="gridActUnitsRow_2">"'file://192.168.20.8/beyond%20basic/users/yuette.zhang/appdata/local/microsoft/windows/temporary%20internet%20files/content.outlook/j6arrcw2/shopko%20mink%20to%20sherpa%20blanket%20commitment%2020140331.xls'#$''.$h$34"</definedName>
    <definedName name="gridRetailRow">"'file://172.16.4.11/jla%20sh/users/150863.twmpc083/appdata/local/microsoft/windows/temporary%20internet%20files/content.outlook/7s7yezrg/market%20week%20quotation%20sheeet/shopko%20mink%20to%20sherpa%20blanket%20commitment%2020140331.xls'#$''.$h$35"</definedName>
    <definedName name="gridRetailRow_2">"'file://192.168.20.8/beyond%20basic/users/yuette.zhang/appdata/local/microsoft/windows/temporary%20internet%20files/content.outlook/j6arrcw2/shopko%20mink%20to%20sherpa%20blanket%20commitment%2020140331.xls'#$''.$h$35"</definedName>
    <definedName name="gridTargetPctRow">"'file://172.16.4.11/jla%20sh/users/150863.twmpc083/appdata/local/microsoft/windows/temporary%20internet%20files/content.outlook/7s7yezrg/market%20week%20quotation%20sheeet/shopko%20mink%20to%20sherpa%20blanket%20commitment%2020140331.xls'#$''.$h$31"</definedName>
    <definedName name="gridTargetPctRow_2">"'file://192.168.20.8/beyond%20basic/users/yuette.zhang/appdata/local/microsoft/windows/temporary%20internet%20files/content.outlook/j6arrcw2/shopko%20mink%20to%20sherpa%20blanket%20commitment%2020140331.xls'#$''.$h$31"</definedName>
    <definedName name="gridTargetUnitsRow">"'file://172.16.4.11/jla%20sh/users/150863.twmpc083/appdata/local/microsoft/windows/temporary%20internet%20files/content.outlook/7s7yezrg/market%20week%20quotation%20sheeet/shopko%20mink%20to%20sherpa%20blanket%20commitment%2020140331.xls'#$''.$h$33"</definedName>
    <definedName name="gridTargetUnitsRow_2">"'file://192.168.20.8/beyond%20basic/users/yuette.zhang/appdata/local/microsoft/windows/temporary%20internet%20files/content.outlook/j6arrcw2/shopko%20mink%20to%20sherpa%20blanket%20commitment%2020140331.xls'#$''.$h$33"</definedName>
    <definedName name="HANGER">[1]hangers!$B$3:$B$42</definedName>
    <definedName name="hanger2">[1]hangers!$G$3:$G$42</definedName>
    <definedName name="Home_Décor">#REF!</definedName>
    <definedName name="Home_Décor.">#REF!</definedName>
    <definedName name="INITIALBUY">[11]LIST!$G$2:$G$7</definedName>
    <definedName name="KD">[6]Sheet1!$DS$2:$DS$2</definedName>
    <definedName name="Kids_Bath">#REF!</definedName>
    <definedName name="Kids_or_Teen">#REF!</definedName>
    <definedName name="LicensedProduct_Range">[3]Mapping!$AF$2:$AF$3</definedName>
    <definedName name="LIFESTYLE">[11]LIST!$C$2:$C$7</definedName>
    <definedName name="Lighting_or_Candleholders">#REF!</definedName>
    <definedName name="LOCALIZATION__PRICEPOINT">'[7]x-Lists'!$Z$2:$Z$4</definedName>
    <definedName name="loctype">'[1]other data'!$BN$2:$BN$6</definedName>
    <definedName name="lowpievelour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M">[6]Sheet1!$EA$2:$EA$3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ONTHORDER">"'file://172.16.4.11/jla%20sh/users/yuette.zhang/appdata/local/microsoft/windows/temporary%20internet%20files/content.outlook/j6arrcw2/sears%20rs%20cotton%20blanekt%20commitment%2020140523.xls'#$''.$a$1"</definedName>
    <definedName name="MONTHORDER_2">"'file://192.168.20.8/beyond%20basic/users/yuette.zhang/appdata/local/microsoft/windows/temporary%20internet%20files/content.outlook/j6arrcw2/sears%20rs%20cotton%20blanekt%20commitment%2020140523.xls'#$''.$a$1"</definedName>
    <definedName name="MONTHS">"'file://172.16.4.11/jla%20sh/users/yuette.zhang/appdata/local/microsoft/windows/temporary%20internet%20files/content.outlook/j6arrcw2/sears%20rs%20cotton%20blanekt%20commitment%2020140523.xls'#$''.$a$1"</definedName>
    <definedName name="MONTHS_2">"'file://192.168.20.8/beyond%20basic/users/yuette.zhang/appdata/local/microsoft/windows/temporary%20internet%20files/content.outlook/j6arrcw2/sears%20rs%20cotton%20blanekt%20commitment%2020140523.xls'#$''.$a$1"</definedName>
    <definedName name="newdata">"'file://172.16.4.11/jla%20sh/users/yuette.zhang/appdata/local/microsoft/windows/temporary%20internet%20files/content.outlook/j6arrcw2/sears%20rs%20cotton%20blanekt%20commitment%2020140523.xls'#$''.$b$2"</definedName>
    <definedName name="newdata_2">"'file://192.168.20.8/beyond%20basic/users/yuette.zhang/appdata/local/microsoft/windows/temporary%20internet%20files/content.outlook/j6arrcw2/sears%20rs%20cotton%20blanekt%20commitment%2020140523.xls'#$''.$b$2"</definedName>
    <definedName name="NEWDS">"'file://172.16.4.11/jla%20sh/users/yuette.zhang/appdata/local/microsoft/windows/temporary%20internet%20files/content.outlook/j6arrcw2/sears%20rs%20cotton%20blanekt%20commitment%2020140523.xls'#$''.$h$8"</definedName>
    <definedName name="NEWDS_2">"'file://192.168.20.8/beyond%20basic/users/yuette.zhang/appdata/local/microsoft/windows/temporary%20internet%20files/content.outlook/j6arrcw2/sears%20rs%20cotton%20blanekt%20commitment%2020140523.xls'#$''.$h$8"</definedName>
    <definedName name="newlist">"'file://172.16.4.11/jla%20sh/users/yuette.zhang/appdata/local/microsoft/windows/temporary%20internet%20files/content.outlook/j6arrcw2/sears%20rs%20cotton%20blanekt%20commitment%2020140523.xls'#$''.$h$8"</definedName>
    <definedName name="newlist_2">"'file://192.168.20.8/beyond%20basic/users/yuette.zhang/appdata/local/microsoft/windows/temporary%20internet%20files/content.outlook/j6arrcw2/sears%20rs%20cotton%20blanekt%20commitment%2020140523.xls'#$''.$h$8"</definedName>
    <definedName name="NEWSEARS">"'file://172.16.4.11/jla%20sh/users/yuette.zhang/appdata/local/microsoft/windows/temporary%20internet%20files/content.outlook/j6arrcw2/sears%20rs%20cotton%20blanekt%20commitment%2020140523.xls'#$''.$h$8"</definedName>
    <definedName name="NEWSEARS_2">"'file://192.168.20.8/beyond%20basic/users/yuette.zhang/appdata/local/microsoft/windows/temporary%20internet%20files/content.outlook/j6arrcw2/sears%20rs%20cotton%20blanekt%20commitment%2020140523.xls'#$''.$h$8"</definedName>
    <definedName name="NEXTMONTH">"'file://172.16.4.11/jla%20sh/users/yuette.zhang/appdata/local/microsoft/windows/temporary%20internet%20files/content.outlook/j6arrcw2/sears%20rs%20cotton%20blanekt%20commitment%2020140523.xls'#$''.$a$1"</definedName>
    <definedName name="NEXTMONTH_2">"'file://192.168.20.8/beyond%20basic/users/yuette.zhang/appdata/local/microsoft/windows/temporary%20internet%20files/content.outlook/j6arrcw2/sears%20rs%20cotton%20blanekt%20commitment%2020140523.xls'#$''.$a$1"</definedName>
    <definedName name="Non_Down_Comforters_Full_Queen_King">#REF!</definedName>
    <definedName name="Non_Down_Comforters_Twin">#REF!</definedName>
    <definedName name="NumberOfGroups">12</definedName>
    <definedName name="Ocol">"'file://172.16.4.11/jla%20sh/users/150863.twmpc083/appdata/local/microsoft/windows/temporary%20internet%20files/content.outlook/7s7yezrg/market%20week%20quotation%20sheeet/shopko%20mink%20to%20sherpa%20blanket%20commitment%2020140331.xls'#$''.$y$37"</definedName>
    <definedName name="Ocol_2">"'file://192.168.20.8/beyond%20basic/users/yuette.zhang/appdata/local/microsoft/windows/temporary%20internet%20files/content.outlook/j6arrcw2/shopko%20mink%20to%20sherpa%20blanket%20commitment%2020140331.xls'#$''.$y$37"</definedName>
    <definedName name="Office">'[4]Hardline Drop down'!$C$5:$C$21</definedName>
    <definedName name="ORDERTYPE">'[1]other data'!$AN$2:$AN$6</definedName>
    <definedName name="OTB">'[1]other data'!$R$2:$R$14</definedName>
    <definedName name="Outdoor">#REF!</definedName>
    <definedName name="OwnedCol">"'file://172.16.4.11/jla%20sh/users/150863.twmpc083/appdata/local/microsoft/windows/temporary%20internet%20files/content.outlook/7s7yezrg/market%20week%20quotation%20sheeet/shopko%20mink%20to%20sherpa%20blanket%20commitment%2020140331.xls'#$''.$g$37"</definedName>
    <definedName name="OwnedCol_2">"'file://192.168.20.8/beyond%20basic/users/yuette.zhang/appdata/local/microsoft/windows/temporary%20internet%20files/content.outlook/j6arrcw2/shopko%20mink%20to%20sherpa%20blanket%20commitment%2020140331.xls'#$''.$g$37"</definedName>
    <definedName name="PACK">[6]Sheet1!$EE$2:$EE$3</definedName>
    <definedName name="PackageType">'[2]1-Import Product Data Sheet'!$L$102:$L$131</definedName>
    <definedName name="PackCol">"'file://172.16.4.11/jla%20sh/users/150863.twmpc083/appdata/local/microsoft/windows/temporary%20internet%20files/content.outlook/7s7yezrg/market%20week%20quotation%20sheeet/shopko%20mink%20to%20sherpa%20blanket%20commitment%2020140331.xls'#$''.$h$37"</definedName>
    <definedName name="PackCol_2">"'file://192.168.20.8/beyond%20basic/users/yuette.zhang/appdata/local/microsoft/windows/temporary%20internet%20files/content.outlook/j6arrcw2/shopko%20mink%20to%20sherpa%20blanket%20commitment%2020140331.xls'#$''.$h$37"</definedName>
    <definedName name="PDQList">'[2]1-Import Product Data Sheet'!$AR$1:$AR$24</definedName>
    <definedName name="Pet_Care">#REF!</definedName>
    <definedName name="Pillow_Shams">#REF!</definedName>
    <definedName name="Pillowcases">#REF!</definedName>
    <definedName name="PkgFormat">[9]Info!$E$2:$E$49</definedName>
    <definedName name="po_type">'[1]other data'!$AU$2:$AU$11</definedName>
    <definedName name="PORT_IFF">[13]a!$A$10:$B$35</definedName>
    <definedName name="ports">'[10]X-PORTS'!$D$4:$D$33</definedName>
    <definedName name="PortSeq">'[2]1-Import Product Data Sheet'!$U$2</definedName>
    <definedName name="PortSeqLCL">#REF!</definedName>
    <definedName name="PortSeqLCL_2">"'file://192.168.20.8/beyond%20basic/users/yuette.zhang/appdata/local/microsoft/windows/temporary%20internet%20files/content.outlook/j6arrcw2/shopko%20mink%20to%20sherpa%20blanket%20commitment%2020140331.xls'#$''.$ac$2"</definedName>
    <definedName name="POtype">#REF!</definedName>
    <definedName name="POtype_2">"'file://192.168.20.8/beyond%20basic/users/ying.gu/documents/ying/basic%20bedding/tuesday%20morning/02.07.13/%e5%b8%b8%e7%94%a8%e8%a1%a8%e6%a0%bc/12.24%20up/kl121224-cmfset-mink.xls'#$''.$a$1"</definedName>
    <definedName name="Preticketed_Range">[3]Mapping!$H$2:$H$3</definedName>
    <definedName name="PrevBuy">'[2]1-Import Product Data Sheet'!$AR$26:$AR$27</definedName>
    <definedName name="PRICE">[11]LIST!$B$2:$B$6</definedName>
    <definedName name="Prints">#REF!</definedName>
    <definedName name="ProfileDesc">"'file://172.16.4.11/jla%20sh/users/150863.twmpc083/appdata/local/microsoft/windows/temporary%20internet%20files/content.outlook/7s7yezrg/market%20week%20quotation%20sheeet/shopko%20mink%20to%20sherpa%20blanket%20commitment%2020140331.xls'#$''.$b$3"</definedName>
    <definedName name="ProfileDesc_2">"'file://192.168.20.8/beyond%20basic/users/yuette.zhang/appdata/local/microsoft/windows/temporary%20internet%20files/content.outlook/j6arrcw2/shopko%20mink%20to%20sherpa%20blanket%20commitment%2020140331.xls'#$''.$b$3"</definedName>
    <definedName name="QSFOB">[14]Q1!$C$38</definedName>
    <definedName name="QSFOB_2">"'file://192.168.20.8/beyond%20basic/slard%20-%20design/customs%20memo/master%20copy%20quote%20sheet%202.xls'#$q1.$c$38"</definedName>
    <definedName name="Quilts">#REF!</definedName>
    <definedName name="RateSeq">'[2]1-Import Product Data Sheet'!$X$2</definedName>
    <definedName name="retailAK_O_YN_Range">[3]Mapping!$AR$2:$AR$3</definedName>
    <definedName name="retailCA_O_YN_Range">[3]Mapping!$AV$2:$AV$3</definedName>
    <definedName name="retailHA_O_YN_Range">[3]Mapping!$AX$2:$AX$3</definedName>
    <definedName name="retailPR_O_YN_Range">[3]Mapping!$AT$2:$AT$3</definedName>
    <definedName name="retailUS_O_YN_Range">[3]Mapping!$AP$2:$AP$3</definedName>
    <definedName name="RoutingDesc">'[8]DOMESTIC Worksheet'!$AG$3:$AG$12</definedName>
    <definedName name="runnum">'[1]other data'!$BI$2:$BI$18</definedName>
    <definedName name="scalenum">'[1]other data'!$BG$2:$BG$18</definedName>
    <definedName name="Season">'[4]Hardline Drop down'!$D$5:$D$15</definedName>
    <definedName name="Seasonal">#REF!</definedName>
    <definedName name="SellUnits_Range">[3]Mapping!$D$2:$D$53</definedName>
    <definedName name="Sheets_Full_Queen_King">#REF!</definedName>
    <definedName name="Sheets_Twin">#REF!</definedName>
    <definedName name="Shower_Curtains">#REF!</definedName>
    <definedName name="size1">#REF!</definedName>
    <definedName name="size1_2">"'file://192.168.20.8/beyond%20basic/users/yuette.zhang/appdata/local/microsoft/windows/temporary%20internet%20files/content.outlook/j6arrcw2/poolstock%20print%20mink%20throw%20commit%20131106%20(2).xls'#$''.$bz$6"</definedName>
    <definedName name="size1a">#REF!</definedName>
    <definedName name="size1a_2">"'file://192.168.20.8/beyond%20basic/users/yuette.zhang/appdata/local/microsoft/windows/temporary%20internet%20files/content.outlook/j6arrcw2/poolstock%20print%20mink%20throw%20commit%20131106%20(2).xls'#$''.$bz$1"</definedName>
    <definedName name="Slipcovers_Chair_Pads">#REF!</definedName>
    <definedName name="Slipcovers_Chair_Pads.">#REF!</definedName>
    <definedName name="SPECIAL">[1]comments!$B$3:$B$54</definedName>
    <definedName name="ssn_code">'[1]other data'!$AQ$2:$AQ$110</definedName>
    <definedName name="ssn_phase">'[1]other data'!$AS$2:$AS$83</definedName>
    <definedName name="StoreCount">"'file://172.16.4.11/jla%20sh/users/150863.twmpc083/appdata/local/microsoft/windows/temporary%20internet%20files/content.outlook/7s7yezrg/market%20week%20quotation%20sheeet/shopko%20mink%20to%20sherpa%20blanket%20commitment%2020140331.xls'#$''.$j$30"</definedName>
    <definedName name="StoreCount_2">"'file://192.168.20.8/beyond%20basic/users/yuette.zhang/appdata/local/microsoft/windows/temporary%20internet%20files/content.outlook/j6arrcw2/shopko%20mink%20to%20sherpa%20blanket%20commitment%2020140331.xls'#$''.$j$30"</definedName>
    <definedName name="StoreGrid0">"'file://172.16.4.11/jla%20sh/users/150863.twmpc083/appdata/local/microsoft/windows/temporary%20internet%20files/content.outlook/7s7yezrg/market%20week%20quotation%20sheeet/shopko%20mink%20to%20sherpa%20blanket%20commitment%2020140331.xls'#$''.$k$2"</definedName>
    <definedName name="StoreGrid0_2">"'file://192.168.20.8/beyond%20basic/users/yuette.zhang/appdata/local/microsoft/windows/temporary%20internet%20files/content.outlook/j6arrcw2/shopko%20mink%20to%20sherpa%20blanket%20commitment%2020140331.xls'#$''.$k$2"</definedName>
    <definedName name="stuff">"'file://172.16.4.11/jla%20sh/users/yuette.zhang/appdata/local/microsoft/windows/temporary%20internet%20files/content.outlook/j6arrcw2/sears%20rs%20cotton%20blanekt%20commitment%2020140523.xls'#$''.$r$18"</definedName>
    <definedName name="stuff_2">"'file://192.168.20.8/beyond%20basic/users/yuette.zhang/appdata/local/microsoft/windows/temporary%20internet%20files/content.outlook/j6arrcw2/sears%20rs%20cotton%20blanekt%20commitment%2020140523.xls'#$''.$r$18"</definedName>
    <definedName name="suggestedMessage_Range">[3]Mapping!$BB$2:$BB$3</definedName>
    <definedName name="SUPPLIER">'[1]vendor info'!$A$4:$A$400</definedName>
    <definedName name="TargetCol">"'file://172.16.4.11/jla%20sh/users/150863.twmpc083/appdata/local/microsoft/windows/temporary%20internet%20files/content.outlook/7s7yezrg/market%20week%20quotation%20sheeet/shopko%20mink%20to%20sherpa%20blanket%20commitment%2020140331.xls'#$''.$z$37"</definedName>
    <definedName name="TargetCol_2">"'file://192.168.20.8/beyond%20basic/users/yuette.zhang/appdata/local/microsoft/windows/temporary%20internet%20files/content.outlook/j6arrcw2/shopko%20mink%20to%20sherpa%20blanket%20commitment%2020140331.xls'#$''.$z$37"</definedName>
    <definedName name="TBJ">'[1]other data'!$AK$2:$AK$10</definedName>
    <definedName name="TERMS">'[1]other data'!$P$2:$P$7</definedName>
    <definedName name="THEME">'[7]x-Lists'!$AQ$2:$AQ$12</definedName>
    <definedName name="TICKET">[1]tickets!$B$3:$B$27</definedName>
    <definedName name="ticket2">[1]tickets!$G$3:$G$27</definedName>
    <definedName name="TotalCostValue">"'file://172.16.4.11/jla%20sh/users/150863.twmpc083/appdata/local/microsoft/windows/temporary%20internet%20files/content.outlook/7s7yezrg/market%20week%20quotation%20sheeet/shopko%20mink%20to%20sherpa%20blanket%20commitment%2020140331.xls'#$''.$b$32"</definedName>
    <definedName name="TotalCostValue_2">"'file://192.168.20.8/beyond%20basic/users/yuette.zhang/appdata/local/microsoft/windows/temporary%20internet%20files/content.outlook/j6arrcw2/shopko%20mink%20to%20sherpa%20blanket%20commitment%2020140331.xls'#$''.$b$32"</definedName>
    <definedName name="TotalMarkup">"'file://172.16.4.11/jla%20sh/users/150863.twmpc083/appdata/local/microsoft/windows/temporary%20internet%20files/content.outlook/7s7yezrg/market%20week%20quotation%20sheeet/shopko%20mink%20to%20sherpa%20blanket%20commitment%2020140331.xls'#$''.$b$34"</definedName>
    <definedName name="TotalMarkup_2">"'file://192.168.20.8/beyond%20basic/users/yuette.zhang/appdata/local/microsoft/windows/temporary%20internet%20files/content.outlook/j6arrcw2/shopko%20mink%20to%20sherpa%20blanket%20commitment%2020140331.xls'#$''.$b$34"</definedName>
    <definedName name="TotalRetailValue">"'file://172.16.4.11/jla%20sh/users/150863.twmpc083/appdata/local/microsoft/windows/temporary%20internet%20files/content.outlook/7s7yezrg/market%20week%20quotation%20sheeet/shopko%20mink%20to%20sherpa%20blanket%20commitment%2020140331.xls'#$''.$b$31"</definedName>
    <definedName name="TotalRetailValue_2">"'file://192.168.20.8/beyond%20basic/users/yuette.zhang/appdata/local/microsoft/windows/temporary%20internet%20files/content.outlook/j6arrcw2/shopko%20mink%20to%20sherpa%20blanket%20commitment%2020140331.xls'#$''.$b$31"</definedName>
    <definedName name="TOTALS">"'file://172.16.4.11/jla%20sh/users/yuette.zhang/appdata/local/microsoft/windows/temporary%20internet%20files/content.outlook/j6arrcw2/sears%20rs%20cotton%20blanekt%20commitment%2020140523.xls'#$''.$a$1"</definedName>
    <definedName name="TOTALS_2">"'file://192.168.20.8/beyond%20basic/users/yuette.zhang/appdata/local/microsoft/windows/temporary%20internet%20files/content.outlook/j6arrcw2/sears%20rs%20cotton%20blanekt%20commitment%2020140523.xls'#$''.$a$1"</definedName>
    <definedName name="TotalUnits">"'file://172.16.4.11/jla%20sh/users/150863.twmpc083/appdata/local/microsoft/windows/temporary%20internet%20files/content.outlook/7s7yezrg/market%20week%20quotation%20sheeet/shopko%20mink%20to%20sherpa%20blanket%20commitment%2020140331.xls'#$''.$j$34"</definedName>
    <definedName name="TotalUnits_2">"'file://192.168.20.8/beyond%20basic/users/yuette.zhang/appdata/local/microsoft/windows/temporary%20internet%20files/content.outlook/j6arrcw2/shopko%20mink%20to%20sherpa%20blanket%20commitment%2020140331.xls'#$''.$j$34"</definedName>
    <definedName name="totalUnitsCol">"'file://172.16.4.11/jla%20sh/users/150863.twmpc083/appdata/local/microsoft/windows/temporary%20internet%20files/content.outlook/7s7yezrg/market%20week%20quotation%20sheeet/shopko%20mink%20to%20sherpa%20blanket%20commitment%2020140331.xls'#$''.$j$37"</definedName>
    <definedName name="totalUnitsCol_2">"'file://192.168.20.8/beyond%20basic/users/yuette.zhang/appdata/local/microsoft/windows/temporary%20internet%20files/content.outlook/j6arrcw2/shopko%20mink%20to%20sherpa%20blanket%20commitment%2020140331.xls'#$''.$j$37"</definedName>
    <definedName name="Towels_Bath_Sheets">#REF!</definedName>
    <definedName name="TREATMENT">'[7]x-Lists'!$AR$2:$AR$23</definedName>
    <definedName name="UDA3A">'[1]other data'!$AY$2:$AY$4</definedName>
    <definedName name="UDA3B">'[1]other data'!$AZ$2:$AZ$6</definedName>
    <definedName name="UNIT">[6]Sheet1!$EF$2:$EF$3</definedName>
    <definedName name="upc">'[1]other data'!$AH$2:$AH$10</definedName>
    <definedName name="UPC1A">'[1]other data'!$BD$2:$BD$5</definedName>
    <definedName name="UPC2A">'[1]other data'!$BF$2:$BF$5</definedName>
    <definedName name="Upload">'[4]Hardline Drop down'!$E$5</definedName>
    <definedName name="User1Col">"'file://172.16.4.11/jla%20sh/users/150863.twmpc083/appdata/local/microsoft/windows/temporary%20internet%20files/content.outlook/7s7yezrg/market%20week%20quotation%20sheeet/shopko%20mink%20to%20sherpa%20blanket%20commitment%2020140331.xls'#$''.$d$37"</definedName>
    <definedName name="User1Col_2">"'file://192.168.20.8/beyond%20basic/users/yuette.zhang/appdata/local/microsoft/windows/temporary%20internet%20files/content.outlook/j6arrcw2/shopko%20mink%20to%20sherpa%20blanket%20commitment%2020140331.xls'#$''.$d$37"</definedName>
    <definedName name="User3Col">"'file://172.16.4.11/jla%20sh/users/150863.twmpc083/appdata/local/microsoft/windows/temporary%20internet%20files/content.outlook/7s7yezrg/market%20week%20quotation%20sheeet/shopko%20mink%20to%20sherpa%20blanket%20commitment%2020140331.xls'#$''.$e$37"</definedName>
    <definedName name="User3Col_2">"'file://192.168.20.8/beyond%20basic/users/yuette.zhang/appdata/local/microsoft/windows/temporary%20internet%20files/content.outlook/j6arrcw2/shopko%20mink%20to%20sherpa%20blanket%20commitment%2020140331.xls'#$''.$e$37"</definedName>
    <definedName name="USPORTS">'[10]X-PORTS'!$I$5:$I$7</definedName>
    <definedName name="VendorType">'[4]Hardline Drop down'!$F$5:$F$8</definedName>
    <definedName name="VGAssign">"'file://172.16.4.11/jla%20sh/users/yuette.zhang/appdata/local/microsoft/windows/temporary%20internet%20files/content.outlook/j6arrcw2/sears%20rs%20cotton%20blanekt%20commitment%2020140523.xls'#$''.$b$2"</definedName>
    <definedName name="VGAssign_2">"'file://192.168.20.8/beyond%20basic/users/yuette.zhang/appdata/local/microsoft/windows/temporary%20internet%20files/content.outlook/j6arrcw2/sears%20rs%20cotton%20blanekt%20commitment%2020140523.xls'#$''.$b$2"</definedName>
    <definedName name="WAREHOUSE">'[1]other data'!$BL$2:$BL$24</definedName>
    <definedName name="Window_Treatments_Hardware_Accessories">#REF!</definedName>
    <definedName name="Window_Treatments_Hardware_Accessories.">#REF!</definedName>
    <definedName name="wood">[6]Sheet1!$EG$2:$EG$3</definedName>
    <definedName name="World1">[5]Lists!$H$6:$H$29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'[1]other data'!$BB$2:$BB$5</definedName>
    <definedName name="YNES">'[1]other data'!$BR$2:$BR$6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J5" i="1" l="1"/>
  <c r="BG5" i="1"/>
  <c r="BA5" i="1"/>
  <c r="AX5" i="1"/>
  <c r="AU5" i="1"/>
  <c r="AR5" i="1"/>
  <c r="AP5" i="1"/>
  <c r="AN5" i="1"/>
  <c r="AL5" i="1"/>
  <c r="AH5" i="1"/>
  <c r="AC5" i="1"/>
  <c r="AD5" i="1" s="1"/>
  <c r="AF5" i="1" s="1"/>
  <c r="U5" i="1"/>
  <c r="T5" i="1"/>
  <c r="BJ4" i="1"/>
  <c r="BG4" i="1"/>
  <c r="BA4" i="1"/>
  <c r="AX4" i="1"/>
  <c r="AU4" i="1"/>
  <c r="AR4" i="1"/>
  <c r="AP4" i="1"/>
  <c r="AN4" i="1"/>
  <c r="AL4" i="1"/>
  <c r="AH4" i="1"/>
  <c r="AC4" i="1"/>
  <c r="AD4" i="1" s="1"/>
  <c r="AF4" i="1" s="1"/>
  <c r="U4" i="1"/>
  <c r="T4" i="1"/>
  <c r="BJ3" i="1"/>
  <c r="BG3" i="1"/>
  <c r="BA3" i="1"/>
  <c r="AX3" i="1"/>
  <c r="AU3" i="1"/>
  <c r="AR3" i="1"/>
  <c r="AP3" i="1"/>
  <c r="AN3" i="1"/>
  <c r="AL3" i="1"/>
  <c r="AH3" i="1"/>
  <c r="AC3" i="1"/>
  <c r="AD3" i="1" s="1"/>
  <c r="AF3" i="1" s="1"/>
  <c r="U3" i="1"/>
  <c r="T3" i="1"/>
  <c r="BJ2" i="1"/>
  <c r="BG2" i="1"/>
  <c r="BA2" i="1"/>
  <c r="AX2" i="1"/>
  <c r="AU2" i="1"/>
  <c r="AR2" i="1"/>
  <c r="AP2" i="1"/>
  <c r="AN2" i="1"/>
  <c r="AL2" i="1"/>
  <c r="AH2" i="1"/>
  <c r="AC2" i="1"/>
  <c r="AD2" i="1" s="1"/>
  <c r="AF2" i="1" s="1"/>
  <c r="U2" i="1"/>
  <c r="T2" i="1"/>
  <c r="BB2" i="1" l="1"/>
  <c r="AI2" i="1"/>
  <c r="AJ2" i="1" s="1"/>
  <c r="BC2" i="1" s="1"/>
  <c r="BI2" i="1" s="1"/>
  <c r="AI3" i="1"/>
  <c r="AJ3" i="1" s="1"/>
  <c r="BC3" i="1" s="1"/>
  <c r="BB3" i="1"/>
  <c r="AI4" i="1"/>
  <c r="AJ4" i="1" s="1"/>
  <c r="BB5" i="1"/>
  <c r="AI5" i="1"/>
  <c r="AJ5" i="1" s="1"/>
  <c r="BC5" i="1" s="1"/>
  <c r="BB4" i="1"/>
  <c r="BD3" i="1" l="1"/>
  <c r="BI3" i="1"/>
  <c r="BC4" i="1"/>
  <c r="BD2" i="1"/>
  <c r="BD4" i="1"/>
  <c r="BI4" i="1"/>
  <c r="BI5" i="1"/>
  <c r="BD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T1" authorId="0" shapeId="0" xr:uid="{D4A2658F-688E-4311-8E70-580590576642}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 xr:uid="{19AA5930-3823-49D4-82B0-6953FD729C53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DAEA8A01-DFEB-486A-AF00-3F90B8270EB5}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 xr:uid="{F4E03BF2-72B8-48B4-B08F-12F6D137BA57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6601EF15-1C3F-4F4C-B92C-2ABF4793A583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7058B46E-EE3F-4EA6-8FE6-8BAF8ED7ACE8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 xr:uid="{469793C3-4919-4EE2-B221-9083DE1A3B49}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 xr:uid="{E0C9329B-00A5-482E-B29F-004F5B3D3DD6}">
      <text>
        <r>
          <rPr>
            <sz val="11"/>
            <rFont val="Calibri"/>
            <family val="2"/>
          </rPr>
          <t>[JLA POE Price Quote (Value)]*[General Load %]</t>
        </r>
      </text>
    </comment>
    <comment ref="AO1" authorId="0" shapeId="0" xr:uid="{57A0A5BC-BD6A-4B81-9690-8CA3754E5624}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 xr:uid="{9E6EF758-E8F9-4606-847F-29B6F46835A7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R1" authorId="0" shapeId="0" xr:uid="{808B5EB5-42FC-43BA-B154-1BCDBDAFD494}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U1" authorId="0" shapeId="0" xr:uid="{ED0B2626-D77F-4FBD-8430-C4439635AFA6}">
      <text>
        <r>
          <rPr>
            <sz val="11"/>
            <rFont val="Calibri"/>
            <family val="2"/>
          </rPr>
          <t>[JLA POE Price Quote (Value)]*[Load 1 %]</t>
        </r>
      </text>
    </comment>
    <comment ref="AX1" authorId="0" shapeId="0" xr:uid="{730D4076-BDBF-4F5C-8BB7-B5F4CA1A4857}">
      <text>
        <r>
          <rPr>
            <sz val="11"/>
            <rFont val="Calibri"/>
            <family val="2"/>
          </rPr>
          <t>[JLA POE Price Quote (Value)]*[Load 2 %]</t>
        </r>
      </text>
    </comment>
    <comment ref="BA1" authorId="0" shapeId="0" xr:uid="{027AC4B7-AF6A-45CC-A8E4-6A0D8864F574}">
      <text>
        <r>
          <rPr>
            <sz val="11"/>
            <rFont val="Calibri"/>
            <family val="2"/>
          </rPr>
          <t>[JLA POE Price Quote (Value)]*[Load 3 %]</t>
        </r>
      </text>
    </comment>
    <comment ref="BB1" authorId="0" shapeId="0" xr:uid="{BC7E07E4-B41C-429C-A811-C0284FF27A42}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C1" authorId="0" shapeId="0" xr:uid="{953FF726-5C85-4F32-831B-AA5296E76ACB}">
      <text>
        <r>
          <rPr>
            <sz val="11"/>
            <rFont val="Calibri"/>
            <family val="2"/>
          </rPr>
          <t>[LDP Cost $]+[Total Load $]</t>
        </r>
      </text>
    </comment>
    <comment ref="BD1" authorId="0" shapeId="0" xr:uid="{CFF96FE9-7620-49E9-BAC4-AB603A81EF8F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G1" authorId="0" shapeId="0" xr:uid="{4208F104-3C68-4039-A252-D9BAB815A972}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I1" authorId="0" shapeId="0" xr:uid="{17B50056-1D2A-4E11-8D27-B37F29AD9A55}">
      <text>
        <r>
          <rPr>
            <sz val="11"/>
            <rFont val="Calibri"/>
            <family val="2"/>
          </rPr>
          <t>[LDP Cost with Load $]*[Total Quantity]</t>
        </r>
      </text>
    </comment>
    <comment ref="BJ1" authorId="0" shapeId="0" xr:uid="{8F020001-0D41-41C9-9F08-98F95EC89D65}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<sst xmlns="http://schemas.openxmlformats.org/spreadsheetml/2006/main" count="110" uniqueCount="80">
  <si>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</si>
  <si>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</si>
  <si>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</si>
  <si>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</si>
  <si>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</si>
  <si>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</si>
  <si>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</si>
  <si>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</si>
  <si>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</si>
  <si>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</si>
  <si>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</si>
  <si>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</si>
  <si>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</si>
  <si>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</si>
  <si>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</si>
  <si>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</si>
  <si>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</si>
  <si>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</si>
  <si>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</si>
  <si>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</si>
  <si>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</si>
  <si>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</si>
  <si>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</si>
  <si>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</si>
  <si>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</si>
  <si>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</si>
  <si>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</si>
  <si>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</si>
  <si>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</si>
  <si>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</si>
  <si>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</si>
  <si>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</si>
  <si>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</si>
  <si>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</si>
  <si>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</si>
  <si>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</si>
  <si>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</si>
  <si>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</si>
  <si>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</si>
  <si>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</si>
  <si>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</si>
  <si>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</si>
  <si>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</si>
  <si>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</si>
  <si>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</si>
  <si>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</si>
  <si>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</si>
  <si>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</si>
  <si>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</si>
  <si>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</si>
  <si>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</si>
  <si>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</si>
  <si>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</si>
  <si>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</si>
  <si>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</si>
  <si>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</si>
  <si>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</si>
  <si>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</si>
  <si>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</si>
  <si>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</si>
  <si>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</si>
  <si>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</si>
  <si>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THROW</t>
  </si>
  <si>
    <t>DAPHNIE</t>
  </si>
  <si>
    <t>100% polyester 350gsm Printed Glimmersoft Plush knitted Juvi Throw</t>
  </si>
  <si>
    <t>350gsm Printed Glimmersoft Plush Juvi THW</t>
  </si>
  <si>
    <r>
      <rPr>
        <sz val="11"/>
        <color rgb="FFFF0000"/>
        <rFont val="Calibri"/>
        <family val="2"/>
      </rPr>
      <t>350gsm</t>
    </r>
    <r>
      <rPr>
        <sz val="11"/>
        <rFont val="Calibri"/>
        <family val="2"/>
      </rPr>
      <t xml:space="preserve"> Printed Glimmersoft Plush 1" folded edges; Packaging: wood hanger with insert, vacuum compressed 12pcs per ctn</t>
    </r>
  </si>
  <si>
    <r>
      <t xml:space="preserve">100% polyester 350gsm Printed Glimmersoft Plush knitted </t>
    </r>
    <r>
      <rPr>
        <sz val="11"/>
        <color rgb="FFFF0000"/>
        <rFont val="Calibri"/>
        <family val="2"/>
      </rPr>
      <t>Juvi THW</t>
    </r>
  </si>
  <si>
    <t>Juvi 1 Throw 50"W x 70" L</t>
  </si>
  <si>
    <t>multi</t>
  </si>
  <si>
    <t>Piece</t>
  </si>
  <si>
    <t>Normal</t>
  </si>
  <si>
    <t>6301.40.0020</t>
  </si>
  <si>
    <t>SETH</t>
  </si>
  <si>
    <t>OUTER SPACE</t>
  </si>
  <si>
    <t>CONSTRUCTION STOP</t>
  </si>
  <si>
    <t>RS50-8959</t>
    <phoneticPr fontId="2" type="noConversion"/>
  </si>
  <si>
    <t>RS50-8960</t>
  </si>
  <si>
    <t>RS50-8961</t>
  </si>
  <si>
    <t>RS50-8962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</si>
</sst>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  <numFmt numFmtId="181" formatCode="[$$-409]#,##0.00;\-[$$-409]#,##0.00"/>
  </numFmts>
  <fonts count="10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sz val="11"/>
      <color rgb="FF0000FF"/>
      <name val="Calibri"/>
      <family val="2"/>
    </font>
    <font>
      <sz val="12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6" fillId="0" borderId="0"/>
    <xf numFmtId="18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1" fontId="9" fillId="0" borderId="0"/>
  </cellStyleXfs>
  <cellXfs count="61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4" fillId="5" borderId="1" xfId="1" applyFont="1" applyFill="1" applyBorder="1" applyAlignment="1">
      <alignment horizontal="center" wrapText="1"/>
    </xf>
    <xf numFmtId="176" fontId="4" fillId="2" borderId="1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177" fontId="7" fillId="2" borderId="1" xfId="2" applyNumberFormat="1" applyFont="1" applyFill="1" applyBorder="1" applyAlignment="1">
      <alignment wrapText="1"/>
    </xf>
    <xf numFmtId="177" fontId="4" fillId="6" borderId="2" xfId="0" applyNumberFormat="1" applyFont="1" applyFill="1" applyBorder="1" applyAlignment="1">
      <alignment horizontal="center" wrapText="1"/>
    </xf>
    <xf numFmtId="177" fontId="4" fillId="2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78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79" fontId="7" fillId="0" borderId="1" xfId="2" applyNumberFormat="1" applyFont="1" applyBorder="1" applyAlignment="1">
      <alignment wrapText="1"/>
    </xf>
    <xf numFmtId="1" fontId="7" fillId="0" borderId="1" xfId="2" applyNumberFormat="1" applyFont="1" applyBorder="1" applyAlignment="1">
      <alignment wrapText="1"/>
    </xf>
    <xf numFmtId="177" fontId="7" fillId="0" borderId="1" xfId="2" applyNumberFormat="1" applyFont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177" fontId="7" fillId="5" borderId="1" xfId="2" applyNumberFormat="1" applyFont="1" applyFill="1" applyBorder="1" applyAlignment="1">
      <alignment wrapText="1"/>
    </xf>
    <xf numFmtId="10" fontId="4" fillId="0" borderId="0" xfId="0" applyNumberFormat="1" applyFont="1" applyAlignment="1">
      <alignment horizontal="center" wrapText="1"/>
    </xf>
    <xf numFmtId="177" fontId="7" fillId="3" borderId="1" xfId="2" applyNumberFormat="1" applyFont="1" applyFill="1" applyBorder="1" applyAlignment="1">
      <alignment wrapText="1"/>
    </xf>
    <xf numFmtId="10" fontId="7" fillId="3" borderId="1" xfId="2" applyNumberFormat="1" applyFont="1" applyFill="1" applyBorder="1" applyAlignment="1">
      <alignment wrapText="1"/>
    </xf>
    <xf numFmtId="0" fontId="4" fillId="7" borderId="0" xfId="0" applyFont="1" applyFill="1" applyAlignment="1">
      <alignment horizontal="center" wrapText="1"/>
    </xf>
    <xf numFmtId="177" fontId="4" fillId="3" borderId="1" xfId="0" applyNumberFormat="1" applyFont="1" applyFill="1" applyBorder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177" fontId="4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1" applyBorder="1" applyAlignment="1">
      <alignment wrapText="1"/>
    </xf>
    <xf numFmtId="176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8" borderId="1" xfId="3" applyNumberFormat="1" applyFont="1" applyFill="1" applyBorder="1" applyAlignment="1">
      <alignment wrapText="1"/>
    </xf>
    <xf numFmtId="177" fontId="3" fillId="0" borderId="2" xfId="0" applyNumberFormat="1" applyFont="1" applyBorder="1" applyAlignment="1">
      <alignment wrapText="1"/>
    </xf>
    <xf numFmtId="177" fontId="8" fillId="0" borderId="1" xfId="0" applyNumberFormat="1" applyFont="1" applyBorder="1" applyAlignment="1">
      <alignment wrapText="1"/>
    </xf>
    <xf numFmtId="178" fontId="0" fillId="0" borderId="1" xfId="0" applyNumberForma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179" fontId="0" fillId="8" borderId="1" xfId="0" applyNumberFormat="1" applyFill="1" applyBorder="1" applyAlignment="1">
      <alignment wrapText="1"/>
    </xf>
    <xf numFmtId="1" fontId="0" fillId="8" borderId="1" xfId="0" applyNumberFormat="1" applyFill="1" applyBorder="1" applyAlignment="1">
      <alignment wrapText="1"/>
    </xf>
    <xf numFmtId="0" fontId="3" fillId="0" borderId="1" xfId="0" applyFont="1" applyBorder="1" applyAlignment="1">
      <alignment wrapText="1"/>
    </xf>
    <xf numFmtId="177" fontId="0" fillId="8" borderId="1" xfId="0" applyNumberFormat="1" applyFill="1" applyBorder="1" applyAlignment="1">
      <alignment wrapText="1"/>
    </xf>
    <xf numFmtId="10" fontId="3" fillId="0" borderId="1" xfId="0" applyNumberFormat="1" applyFont="1" applyBorder="1" applyAlignment="1">
      <alignment wrapText="1"/>
    </xf>
    <xf numFmtId="10" fontId="0" fillId="0" borderId="1" xfId="0" applyNumberFormat="1" applyBorder="1" applyAlignment="1">
      <alignment wrapText="1"/>
    </xf>
    <xf numFmtId="10" fontId="8" fillId="8" borderId="1" xfId="4" applyNumberFormat="1" applyFont="1" applyFill="1" applyBorder="1" applyAlignment="1">
      <alignment wrapText="1"/>
    </xf>
    <xf numFmtId="177" fontId="3" fillId="0" borderId="1" xfId="0" applyNumberFormat="1" applyFont="1" applyBorder="1" applyAlignment="1">
      <alignment wrapText="1"/>
    </xf>
    <xf numFmtId="10" fontId="0" fillId="8" borderId="1" xfId="4" applyNumberFormat="1" applyFont="1" applyFill="1" applyBorder="1" applyAlignment="1">
      <alignment wrapText="1"/>
    </xf>
    <xf numFmtId="181" fontId="6" fillId="0" borderId="1" xfId="5" quotePrefix="1" applyFont="1" applyBorder="1" applyAlignment="1">
      <alignment horizontal="left" vertical="center" wrapText="1"/>
    </xf>
  </cellXfs>
  <cellStyles count="6">
    <cellStyle name="Currency 2" xfId="3" xr:uid="{89EFC70D-95FB-435A-9D7C-58E72512F967}"/>
    <cellStyle name="Normal 2" xfId="1" xr:uid="{EC138B8A-A4B9-4C36-A2A5-CFEBAA3E8FBF}"/>
    <cellStyle name="Normal 2 18 2" xfId="2" xr:uid="{0BB494A1-A9AF-4D5D-A137-ACA278391DDF}"/>
    <cellStyle name="Percent 2" xfId="4" xr:uid="{959E58F9-F9B3-4D1E-8377-855CEC9FE4E4}"/>
    <cellStyle name="常规" xfId="0" builtinId="0"/>
    <cellStyle name="常规 2" xfId="5" xr:uid="{8CC0E7B3-6EB9-4D6B-8DDD-54F1377D64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Working%20Documents\JLA\BBB\BBB%20Robert%20Allen\RA%20Fall2010%20BBB%20Order\Anatole\BBB%20ANATOLE%20SET-UP%20ROBERT%20ALLEN%20FINAL%204.29.1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15.xml.rels><?xml version="1.0" encoding="UTF-8" standalone="yes"?>
<Relationships xmlns="http://schemas.openxmlformats.org/package/2006/relationships"><Relationship Id="rId3" Type="http://schemas.openxmlformats.org/officeDocument/2006/relationships/externalLinkPath" Target="../Downloads/RS%20Oct26%20Juvi%20350gsm%20GS%20Plush%20THW%20commit%2010tsriff.xlsx" TargetMode="External"/><Relationship Id="rId2" Type="http://schemas.openxmlformats.org/officeDocument/2006/relationships/externalLinkPath" Target="file:///C:\Users\liujie\Downloads\RS%20Oct26%20Juvi%20350gsm%20GS%20Plush%20THW%20commit%2010tsriff.xlsx" TargetMode="External"/><Relationship Id="rId1" Type="http://schemas.openxmlformats.org/officeDocument/2006/relationships/externalLinkPath" Target="/Users/liujie/Downloads/RS%20Oct26%20Juvi%20350gsm%20GS%20Plush%20THW%20commit%2010tsrif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zhangqing\Local%20Settings\Temporary%20Internet%20Files\Content.Outlook\IUZUJE2G\BBB\item%20set%20up\BBB_BTC_Cozy%20soft_Item%20Set%20Up_20111222_E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DVD\AppData\Local\Microsoft\Windows\Temporary%20Internet%20Files\Content.Outlook\UNTFDTPU\ITP%20-%20SP%20PROMO%205PC%20COMF-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gaellyns\Desktop\Copy%20of%20PO%20Worksheet%20Bundle16-Linens-Textiles-02_23_1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DavidZhang\Desktop\Work\Hanssem\192.168.20.8\&#23478;&#32442;&#19968;&#37096;\Target\Target%20&#24320;&#21457;&#36164;&#26009;\Fall%2012%20development\D65%20Holiday\Line%20Pla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 xml:space="preserve"> </v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 xml:space="preserve"> </v>
          </cell>
        </row>
        <row r="19">
          <cell r="D19" t="str">
            <v>PAKISTAN KARACHI / PT QASIM - PKKHI</v>
          </cell>
        </row>
        <row r="20">
          <cell r="D20" t="str">
            <v xml:space="preserve"> </v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 xml:space="preserve"> </v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 xml:space="preserve"> </v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 xml:space="preserve"> </v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UBCATS INTERNAL USE"/>
      <sheetName val="DOMESTIC Worksheet"/>
    </sheetNames>
    <sheetDataSet>
      <sheetData sheetId="0"/>
      <sheetData sheetId="1">
        <row r="2"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</row>
        <row r="3"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</row>
        <row r="4"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</row>
        <row r="5"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</row>
        <row r="6"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</row>
        <row r="7"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</row>
        <row r="8"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</row>
        <row r="9"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</row>
        <row r="10">
          <cell r="AM10" t="str">
            <v>Machine wash/line dry</v>
          </cell>
          <cell r="AP10" t="str">
            <v>Made in the USA of imported materials</v>
          </cell>
        </row>
        <row r="11">
          <cell r="AM11" t="str">
            <v>Machine wash, cold water</v>
          </cell>
          <cell r="AP11" t="str">
            <v>Made in India</v>
          </cell>
        </row>
        <row r="12">
          <cell r="AM12" t="str">
            <v>Commercial washing machine</v>
          </cell>
          <cell r="AP12" t="str">
            <v>Made in Ireland</v>
          </cell>
        </row>
        <row r="13">
          <cell r="AM13" t="str">
            <v>Machine wash, dry cleaning recommended</v>
          </cell>
          <cell r="AP13" t="str">
            <v>Made in Poland</v>
          </cell>
        </row>
        <row r="14">
          <cell r="AM14" t="str">
            <v>Removable, hand washable fabric</v>
          </cell>
          <cell r="AP14" t="str">
            <v>Made in Spain</v>
          </cell>
        </row>
        <row r="15">
          <cell r="AM15" t="str">
            <v>Removable, washable seat cushion</v>
          </cell>
          <cell r="AP15" t="str">
            <v>Made in Thailand</v>
          </cell>
        </row>
        <row r="16">
          <cell r="AM16" t="str">
            <v>Soil and Stain resistant</v>
          </cell>
          <cell r="AP16" t="str">
            <v>Made in Italy</v>
          </cell>
        </row>
        <row r="17">
          <cell r="AM17" t="str">
            <v>Spot clean only</v>
          </cell>
          <cell r="AP17" t="str">
            <v>Made in Germany</v>
          </cell>
        </row>
        <row r="18">
          <cell r="AM18" t="str">
            <v>Spot clean/dry clean</v>
          </cell>
        </row>
        <row r="19">
          <cell r="AM19" t="str">
            <v>Stain resistant</v>
          </cell>
        </row>
        <row r="20">
          <cell r="AM20" t="str">
            <v>Machine washable seat pad</v>
          </cell>
        </row>
        <row r="21">
          <cell r="AM21" t="str">
            <v>Washable seat pad (not incl)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>
        <row r="13">
          <cell r="B13" t="str">
            <v>BEALLS  _, 0-Jan-1900 - #</v>
          </cell>
        </row>
      </sheetData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ommitment"/>
      <sheetName val="Item"/>
      <sheetName val="HZ CCD 4.30.26"/>
      <sheetName val="HZ 400gsm 8.22.2025"/>
      <sheetName val="RS proj Oct-Nov26"/>
      <sheetName val="images"/>
      <sheetName val="ValueSelection"/>
      <sheetName val="Data"/>
    </sheetNames>
    <sheetDataSet>
      <sheetData sheetId="0"/>
      <sheetData sheetId="1"/>
      <sheetData sheetId="2">
        <row r="71">
          <cell r="B71">
            <v>3.45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P2" t="str">
            <v>Yes (Y)</v>
          </cell>
          <cell r="AR2" t="str">
            <v>Yes (Y)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Fits mattresses up to 8" deep</v>
          </cell>
          <cell r="AH3" t="str">
            <v>CL</v>
          </cell>
          <cell r="AI3" t="str">
            <v>Dry clean only</v>
          </cell>
          <cell r="AJ3" t="str">
            <v>Exclusive to BBBY (indefinitely)</v>
          </cell>
          <cell r="AK3" t="str">
            <v>Flat+ fitted+ 2 pillowcases(twin - 1)</v>
          </cell>
          <cell r="AL3" t="str">
            <v>Constructed in USA</v>
          </cell>
          <cell r="AM3" t="str">
            <v>140 thread count</v>
          </cell>
          <cell r="AN3" t="str">
            <v>100% Acrylic</v>
          </cell>
          <cell r="AP3" t="str">
            <v>No (N)</v>
          </cell>
          <cell r="AR3" t="str">
            <v>No (N)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Fits mattresses up to 9" deep</v>
          </cell>
          <cell r="AH4" t="str">
            <v>Copyright</v>
          </cell>
          <cell r="AI4" t="str">
            <v>Easy to clean</v>
          </cell>
          <cell r="AJ4" t="str">
            <v>Exclusive to BBBY for 30 days</v>
          </cell>
          <cell r="AK4" t="str">
            <v>Flat+ fitted+ 2 pillowcases</v>
          </cell>
          <cell r="AL4" t="str">
            <v>Fill from England</v>
          </cell>
          <cell r="AM4" t="str">
            <v>150 thread count</v>
          </cell>
          <cell r="AN4" t="str">
            <v>100% Aegean Cotton</v>
          </cell>
          <cell r="BF4" t="str">
            <v>Pending (Cannot be Sold in) (P)</v>
          </cell>
          <cell r="BH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Fits mattresses up to 10" deep</v>
          </cell>
          <cell r="AH5" t="str">
            <v>CUL</v>
          </cell>
          <cell r="AI5" t="str">
            <v>Hand wash only</v>
          </cell>
          <cell r="AJ5" t="str">
            <v>Exclusive to BBBY for 60 days</v>
          </cell>
          <cell r="AK5" t="str">
            <v>Flat+ fitted+ 1 pillowcase</v>
          </cell>
          <cell r="AL5" t="str">
            <v>Imported</v>
          </cell>
          <cell r="AM5" t="str">
            <v>160 thread count</v>
          </cell>
          <cell r="AN5" t="str">
            <v>100% Aegean Cotton Loops</v>
          </cell>
          <cell r="BH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Fits mattresses up to 11" deep</v>
          </cell>
          <cell r="AH6" t="str">
            <v>ETL listed</v>
          </cell>
          <cell r="AI6" t="str">
            <v>Hand washable fabric</v>
          </cell>
          <cell r="AJ6" t="str">
            <v>Exclusive to BBBY for 90 days</v>
          </cell>
          <cell r="AL6" t="str">
            <v>Made in Canada</v>
          </cell>
          <cell r="AM6" t="str">
            <v>170 thread count</v>
          </cell>
          <cell r="AN6" t="str">
            <v>100% Bamboo</v>
          </cell>
          <cell r="BH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Fits mattresses up to 12" deep</v>
          </cell>
          <cell r="AH7" t="str">
            <v>Service mark - SM</v>
          </cell>
          <cell r="AI7" t="str">
            <v>Machine wash in commercial washer</v>
          </cell>
          <cell r="AJ7" t="str">
            <v>Exclusive to BBBY for 120 days</v>
          </cell>
          <cell r="AL7" t="str">
            <v>Made in China</v>
          </cell>
          <cell r="AM7" t="str">
            <v>180 thread count</v>
          </cell>
          <cell r="AN7" t="str">
            <v>100% Bamboo Cotton</v>
          </cell>
          <cell r="BH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Fits mattresses up to 13" deep</v>
          </cell>
          <cell r="AH8" t="str">
            <v>TM and UL listed</v>
          </cell>
          <cell r="AI8" t="str">
            <v>Machine washable seat cushion</v>
          </cell>
          <cell r="AJ8" t="str">
            <v>Exclusive to BBBY for 150 days</v>
          </cell>
          <cell r="AL8" t="str">
            <v>Made in Sweden</v>
          </cell>
          <cell r="AM8" t="str">
            <v>190 thread count</v>
          </cell>
          <cell r="AN8" t="str">
            <v>100% Certified Organic Cotton</v>
          </cell>
          <cell r="BH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Fits mattresses up to 14" deep</v>
          </cell>
          <cell r="AH9" t="str">
            <v>TM &amp; copyright</v>
          </cell>
          <cell r="AI9" t="str">
            <v>Machine wash and dry</v>
          </cell>
          <cell r="AJ9" t="str">
            <v>Exclusive to BBBY for 180 days</v>
          </cell>
          <cell r="AL9" t="str">
            <v>Made in the USA</v>
          </cell>
          <cell r="AM9" t="str">
            <v>200 thread count</v>
          </cell>
          <cell r="AN9" t="str">
            <v>100% Cotton</v>
          </cell>
          <cell r="BH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Fits mattresses up to 15" deep</v>
          </cell>
          <cell r="AH10" t="str">
            <v>TM &amp; Vendor registered trademark &amp; UL listed</v>
          </cell>
          <cell r="AI10" t="str">
            <v>Machine wash/line dry</v>
          </cell>
          <cell r="AL10" t="str">
            <v>Made in the USA of imported materials</v>
          </cell>
          <cell r="AM10" t="str">
            <v>210 thread count</v>
          </cell>
          <cell r="AN10" t="str">
            <v>100% Cotton percale</v>
          </cell>
          <cell r="BH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Fits mattresses up to 16" deep</v>
          </cell>
          <cell r="AH11" t="str">
            <v>TM &amp; Vendor registered trademark</v>
          </cell>
          <cell r="AI11" t="str">
            <v>Machine wash, cold water</v>
          </cell>
          <cell r="AL11" t="str">
            <v>Made in India</v>
          </cell>
          <cell r="AM11" t="str">
            <v>220 thread count</v>
          </cell>
          <cell r="AN11" t="str">
            <v>100% Cotton sateen</v>
          </cell>
          <cell r="BH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Fits mattresses up to 17" deep</v>
          </cell>
          <cell r="AH12" t="str">
            <v>TM</v>
          </cell>
          <cell r="AI12" t="str">
            <v>Commercial washing machine</v>
          </cell>
          <cell r="AL12" t="str">
            <v>Made in Ireland</v>
          </cell>
          <cell r="AM12" t="str">
            <v>230 thread count</v>
          </cell>
          <cell r="AN12" t="str">
            <v>100% Dupioni Silk</v>
          </cell>
          <cell r="BH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Fits mattresses up to 18" deep</v>
          </cell>
          <cell r="AH13" t="str">
            <v>TUV</v>
          </cell>
          <cell r="AI13" t="str">
            <v>Machine wash, dry cleaning recommended</v>
          </cell>
          <cell r="AL13" t="str">
            <v>Made in Poland</v>
          </cell>
          <cell r="AM13" t="str">
            <v>240 thread count</v>
          </cell>
          <cell r="AN13" t="str">
            <v>100% Egyptian cotton</v>
          </cell>
          <cell r="BH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Fits mattresses up to 19" deep</v>
          </cell>
          <cell r="AH14" t="str">
            <v>UL listed</v>
          </cell>
          <cell r="AI14" t="str">
            <v>Removable, hand washable fabric</v>
          </cell>
          <cell r="AL14" t="str">
            <v>Made in Spain</v>
          </cell>
          <cell r="AM14" t="str">
            <v>250 thread count</v>
          </cell>
          <cell r="AN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Fits mattresses up to 20" deep</v>
          </cell>
          <cell r="AH15" t="str">
            <v>Vendor registered trademark &amp; copyright</v>
          </cell>
          <cell r="AI15" t="str">
            <v>Removable, washable seat cushion</v>
          </cell>
          <cell r="AL15" t="str">
            <v>Made in Thailand</v>
          </cell>
          <cell r="AM15" t="str">
            <v>260 thread count</v>
          </cell>
          <cell r="AN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Fits mattresses up to 21" deep</v>
          </cell>
          <cell r="AH16" t="str">
            <v>Vendor registered trademark &amp; UL listed</v>
          </cell>
          <cell r="AI16" t="str">
            <v>Soil and Stain resistant</v>
          </cell>
          <cell r="AL16" t="str">
            <v>Made in Italy</v>
          </cell>
          <cell r="AM16" t="str">
            <v>270 thread count</v>
          </cell>
          <cell r="AN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Fits mattresses up to 22" deep</v>
          </cell>
          <cell r="AH17" t="str">
            <v>Vendor registered trademark</v>
          </cell>
          <cell r="AI17" t="str">
            <v>Spot clean only</v>
          </cell>
          <cell r="AL17" t="str">
            <v>Made in Germany</v>
          </cell>
          <cell r="AM17" t="str">
            <v>280 thread count</v>
          </cell>
          <cell r="AN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Fits mattresses up to 23" deep</v>
          </cell>
          <cell r="AI18" t="str">
            <v>Spot clean/dry clean</v>
          </cell>
          <cell r="AL18" t="str">
            <v>Made in Turkey</v>
          </cell>
          <cell r="AM18" t="str">
            <v>290 thread count</v>
          </cell>
          <cell r="AN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Fits mattresses up to 24" deep</v>
          </cell>
          <cell r="AI19" t="str">
            <v>Stain resistant</v>
          </cell>
          <cell r="AL19" t="str">
            <v>Made in Latvia</v>
          </cell>
          <cell r="AM19" t="str">
            <v>300 thread count</v>
          </cell>
          <cell r="AN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Fits mattresses up to 25" deep</v>
          </cell>
          <cell r="AI20" t="str">
            <v>Machine washable seat pad</v>
          </cell>
          <cell r="AL20" t="str">
            <v>Made in Turkey and China</v>
          </cell>
          <cell r="AM20" t="str">
            <v>310 thread count</v>
          </cell>
          <cell r="AN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G21" t="str">
            <v>Fits mattresses up to 26" deep</v>
          </cell>
          <cell r="AI21" t="str">
            <v>Washable seat pad (not incl)</v>
          </cell>
          <cell r="AM21" t="str">
            <v>320 thread count</v>
          </cell>
          <cell r="AN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G22" t="str">
            <v>F/Q/K fits up to 15"+ T fits up to 13"</v>
          </cell>
          <cell r="AM22" t="str">
            <v>330 thread count</v>
          </cell>
          <cell r="AN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G23" t="str">
            <v>F/Q/K fits up to 17"+ T fits up to 15"</v>
          </cell>
          <cell r="AM23" t="str">
            <v>340 thread count</v>
          </cell>
          <cell r="AN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G24" t="str">
            <v>F/Q/K fits up to 18"+ T fits up to 15"</v>
          </cell>
          <cell r="AM24" t="str">
            <v>350 thread count</v>
          </cell>
          <cell r="AN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G25" t="str">
            <v>F/Q/K fits up to 20"+ T fits up to 18"</v>
          </cell>
          <cell r="AM25" t="str">
            <v>360 thread count</v>
          </cell>
          <cell r="AN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M26" t="str">
            <v>370 thread count</v>
          </cell>
          <cell r="AN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M27" t="str">
            <v>380 thread count</v>
          </cell>
          <cell r="AN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M28" t="str">
            <v>385 thread count</v>
          </cell>
          <cell r="AN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M29" t="str">
            <v>390 thread count</v>
          </cell>
          <cell r="AN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M30" t="str">
            <v>400 thread count</v>
          </cell>
          <cell r="AN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M31" t="str">
            <v>410 thread count</v>
          </cell>
          <cell r="AN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M32" t="str">
            <v>420 thread count</v>
          </cell>
          <cell r="AN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M33" t="str">
            <v>430 thread count</v>
          </cell>
          <cell r="AN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M34" t="str">
            <v>440 thread count</v>
          </cell>
          <cell r="AN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M35" t="str">
            <v>450 thread count</v>
          </cell>
          <cell r="AN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M36" t="str">
            <v>460 thread count</v>
          </cell>
          <cell r="AN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M37" t="str">
            <v>470 thread count</v>
          </cell>
          <cell r="AN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M38" t="str">
            <v>480 thread count</v>
          </cell>
          <cell r="AN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M39" t="str">
            <v>490 thread count</v>
          </cell>
          <cell r="AN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M40" t="str">
            <v>500 thread count</v>
          </cell>
          <cell r="AN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M41" t="str">
            <v>510 thread count</v>
          </cell>
          <cell r="AN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M42" t="str">
            <v>520 thread count</v>
          </cell>
          <cell r="AN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M43" t="str">
            <v>530 thread count</v>
          </cell>
          <cell r="AN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M44" t="str">
            <v>540 thread count</v>
          </cell>
          <cell r="AN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M45" t="str">
            <v>550 thread count</v>
          </cell>
          <cell r="AN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M46" t="str">
            <v>560 thread count</v>
          </cell>
          <cell r="AN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M47" t="str">
            <v>570 thread count</v>
          </cell>
          <cell r="AN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M48" t="str">
            <v>580 thread count</v>
          </cell>
          <cell r="AN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M49" t="str">
            <v>590 thread count</v>
          </cell>
          <cell r="AN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M50" t="str">
            <v>600 thread count</v>
          </cell>
          <cell r="AN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M51" t="str">
            <v>610 thread count</v>
          </cell>
          <cell r="AN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M52" t="str">
            <v>620 thread count</v>
          </cell>
          <cell r="AN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M53" t="str">
            <v>630 thread count</v>
          </cell>
          <cell r="AN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M54" t="str">
            <v>640 thread count</v>
          </cell>
          <cell r="AN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M55" t="str">
            <v>650 thread count</v>
          </cell>
          <cell r="AN55" t="str">
            <v>85% Rayon/15% Polyester</v>
          </cell>
        </row>
        <row r="56">
          <cell r="R56" t="str">
            <v>Croatia (HRV)</v>
          </cell>
          <cell r="AM56" t="str">
            <v>660 thread count</v>
          </cell>
          <cell r="AN56" t="str">
            <v>90% Cotton/10% Polyester</v>
          </cell>
        </row>
        <row r="57">
          <cell r="R57" t="str">
            <v>Cuba (CUB)</v>
          </cell>
          <cell r="AM57" t="str">
            <v>670 thread count</v>
          </cell>
          <cell r="AN57" t="str">
            <v>90% Polyester/10% Nylon</v>
          </cell>
        </row>
        <row r="58">
          <cell r="R58" t="str">
            <v>Cyprus (CYP)</v>
          </cell>
          <cell r="AM58" t="str">
            <v>680 thread count</v>
          </cell>
          <cell r="AN58" t="str">
            <v>95% Cotton/5% Polyester</v>
          </cell>
        </row>
        <row r="59">
          <cell r="R59" t="str">
            <v>Czech Republic (CZE)</v>
          </cell>
          <cell r="AM59" t="str">
            <v>690 thread count</v>
          </cell>
          <cell r="AN59" t="str">
            <v>95% Viscose/15% Nylon</v>
          </cell>
        </row>
        <row r="60">
          <cell r="R60" t="str">
            <v>Denmark (DNK)</v>
          </cell>
          <cell r="AM60" t="str">
            <v>700 thread count</v>
          </cell>
          <cell r="AN60" t="str">
            <v>Cotton/linen blend</v>
          </cell>
        </row>
        <row r="61">
          <cell r="R61" t="str">
            <v>Djibouti (DJI)</v>
          </cell>
          <cell r="AM61" t="str">
            <v>710 thread count</v>
          </cell>
          <cell r="AN61" t="str">
            <v>Cotton/poly blend</v>
          </cell>
        </row>
        <row r="62">
          <cell r="R62" t="str">
            <v>Dominica (DMA)</v>
          </cell>
          <cell r="AM62" t="str">
            <v>720 thread count</v>
          </cell>
          <cell r="AN62" t="str">
            <v>Cotton/rayon blend</v>
          </cell>
        </row>
        <row r="63">
          <cell r="R63" t="str">
            <v>Dominican Republic (DOM)</v>
          </cell>
          <cell r="AM63" t="str">
            <v>730 thread count</v>
          </cell>
          <cell r="AN63" t="str">
            <v>Flannel</v>
          </cell>
        </row>
        <row r="64">
          <cell r="R64" t="str">
            <v>Ecuador (ECU)</v>
          </cell>
          <cell r="AM64" t="str">
            <v>740 thread count</v>
          </cell>
          <cell r="AN64" t="str">
            <v>Fleece</v>
          </cell>
        </row>
        <row r="65">
          <cell r="R65" t="str">
            <v>Egypt (EGY)</v>
          </cell>
          <cell r="AM65" t="str">
            <v>750 thread count</v>
          </cell>
          <cell r="AN65" t="str">
            <v>Heavyweight Flannel</v>
          </cell>
        </row>
        <row r="66">
          <cell r="R66" t="str">
            <v>El Salvador (SLV)</v>
          </cell>
          <cell r="AM66" t="str">
            <v>760 thread count</v>
          </cell>
          <cell r="AN66" t="str">
            <v>Linen</v>
          </cell>
        </row>
        <row r="67">
          <cell r="R67" t="str">
            <v>Equatorial Guinea (GNQ)</v>
          </cell>
          <cell r="AM67" t="str">
            <v>770 thread count</v>
          </cell>
          <cell r="AN67" t="str">
            <v>Linen/Cotton blend</v>
          </cell>
        </row>
        <row r="68">
          <cell r="R68" t="str">
            <v>Eritrea (ERI)</v>
          </cell>
          <cell r="AM68" t="str">
            <v>780 thread count</v>
          </cell>
          <cell r="AN68" t="str">
            <v>Micro fiber</v>
          </cell>
        </row>
        <row r="69">
          <cell r="R69" t="str">
            <v>Estonia (EST)</v>
          </cell>
          <cell r="AM69" t="str">
            <v>790 thread count</v>
          </cell>
          <cell r="AN69" t="str">
            <v>Micro fleece</v>
          </cell>
        </row>
        <row r="70">
          <cell r="R70" t="str">
            <v>Ethiopia (ETH)</v>
          </cell>
          <cell r="AM70" t="str">
            <v>800 thread count</v>
          </cell>
          <cell r="AN70" t="str">
            <v>Poly/Rayon blend</v>
          </cell>
        </row>
        <row r="71">
          <cell r="R71" t="str">
            <v>Falkland Islands (Malvina (FLK)</v>
          </cell>
          <cell r="AM71" t="str">
            <v>900 thread count</v>
          </cell>
          <cell r="AN71" t="str">
            <v>Silk Rich</v>
          </cell>
        </row>
        <row r="72">
          <cell r="R72" t="str">
            <v>Faroe Islands (FRO)</v>
          </cell>
          <cell r="AM72" t="str">
            <v>1000 thread count</v>
          </cell>
          <cell r="AN72" t="str">
            <v>Silk/Polyester blend</v>
          </cell>
        </row>
        <row r="73">
          <cell r="R73" t="str">
            <v>Fiji (FJI)</v>
          </cell>
          <cell r="AN73" t="str">
            <v>Wool</v>
          </cell>
        </row>
        <row r="74">
          <cell r="R74" t="str">
            <v>Finland (FIN)</v>
          </cell>
          <cell r="AN74" t="str">
            <v>Flexible 3D mesh</v>
          </cell>
        </row>
        <row r="75">
          <cell r="R75" t="str">
            <v>France (FRA)</v>
          </cell>
          <cell r="AN75" t="str">
            <v>Polyester/cotton fabric</v>
          </cell>
        </row>
        <row r="76">
          <cell r="R76" t="str">
            <v>French Guiana (GUF)</v>
          </cell>
          <cell r="AN76" t="str">
            <v>Breathable 3D mesh fabric</v>
          </cell>
        </row>
        <row r="77">
          <cell r="R77" t="str">
            <v>French Polynesia (PYF)</v>
          </cell>
          <cell r="AN77" t="str">
            <v>400 thread cotton lining/hood</v>
          </cell>
        </row>
        <row r="78">
          <cell r="R78" t="str">
            <v>French Southern Territori (ATF)</v>
          </cell>
          <cell r="AN78" t="str">
            <v>Organic cotton lining/hood</v>
          </cell>
        </row>
        <row r="79">
          <cell r="R79" t="str">
            <v>Gabon (GAB)</v>
          </cell>
          <cell r="AN79" t="str">
            <v>Made of soft sueded fabric</v>
          </cell>
        </row>
        <row r="80">
          <cell r="R80" t="str">
            <v>Gambia (GMB)</v>
          </cell>
          <cell r="AN80" t="str">
            <v>Damask cloth cover</v>
          </cell>
        </row>
        <row r="81">
          <cell r="R81" t="str">
            <v>Georgia (GEO)</v>
          </cell>
          <cell r="AN81" t="str">
            <v>Vinyl cover</v>
          </cell>
        </row>
        <row r="82">
          <cell r="R82" t="str">
            <v>Germany (DEU)</v>
          </cell>
          <cell r="AN82" t="str">
            <v>Nylon cover</v>
          </cell>
        </row>
        <row r="83">
          <cell r="R83" t="str">
            <v>Ghana (GHA)</v>
          </cell>
          <cell r="AN83" t="str">
            <v>Vinyl/damask sides</v>
          </cell>
        </row>
        <row r="84">
          <cell r="R84" t="str">
            <v>Gibraltar (GIB)</v>
          </cell>
          <cell r="AN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E1FF2-09E7-4BDB-86B3-9134EC935F85}">
  <dimension ref="A1:BJ5"/>
  <sheetViews>
    <sheetView tabSelected="1" topLeftCell="D1" workbookViewId="0">
      <selection activeCell="K3" sqref="K3"/>
    </sheetView>
  </sheetViews>
  <sheetFormatPr defaultColWidth="9.1796875" defaultRowHeight="14.5" x14ac:dyDescent="0.35"/>
  <cols>
    <col min="1" max="1" width="10.1796875" style="1" customWidth="1"/>
    <col min="2" max="2" width="7.1796875" style="2" customWidth="1"/>
    <col min="3" max="3" width="8.453125" style="2" customWidth="1"/>
    <col min="4" max="4" width="7.81640625" style="2" customWidth="1"/>
    <col min="5" max="5" width="10.7265625" style="2" customWidth="1"/>
    <col min="6" max="6" width="11.26953125" style="2" customWidth="1"/>
    <col min="7" max="7" width="12.81640625" style="2" customWidth="1"/>
    <col min="8" max="8" width="17.7265625" style="2" customWidth="1"/>
    <col min="9" max="9" width="16.7265625" style="2" customWidth="1"/>
    <col min="10" max="10" width="31.54296875" style="2" customWidth="1"/>
    <col min="11" max="11" width="17.7265625" style="3" customWidth="1"/>
    <col min="12" max="12" width="13.1796875" style="2" customWidth="1"/>
    <col min="13" max="14" width="6.1796875" style="2" customWidth="1"/>
    <col min="15" max="15" width="6.81640625" style="2" customWidth="1"/>
    <col min="16" max="17" width="5.54296875" style="2" customWidth="1"/>
    <col min="18" max="18" width="9.7265625" style="4" customWidth="1"/>
    <col min="19" max="19" width="8" style="5" customWidth="1"/>
    <col min="20" max="20" width="12" style="6" customWidth="1"/>
    <col min="21" max="21" width="8.54296875" style="6" customWidth="1"/>
    <col min="22" max="22" width="8.1796875" style="6" customWidth="1"/>
    <col min="23" max="23" width="9.453125" style="2" customWidth="1"/>
    <col min="24" max="24" width="8.1796875" style="7" customWidth="1"/>
    <col min="25" max="25" width="8.7265625" style="7" customWidth="1"/>
    <col min="26" max="26" width="7.1796875" style="7" customWidth="1"/>
    <col min="27" max="27" width="9" style="5" customWidth="1"/>
    <col min="28" max="28" width="6.26953125" style="8" customWidth="1"/>
    <col min="29" max="29" width="10" style="9" customWidth="1"/>
    <col min="30" max="30" width="9.81640625" style="8" customWidth="1"/>
    <col min="31" max="31" width="7.81640625" style="2" customWidth="1"/>
    <col min="32" max="32" width="8.81640625" style="6" customWidth="1"/>
    <col min="33" max="33" width="7.81640625" style="2" customWidth="1"/>
    <col min="34" max="34" width="8.453125" style="10" customWidth="1"/>
    <col min="35" max="35" width="9" style="6" customWidth="1"/>
    <col min="36" max="36" width="8.453125" style="6" customWidth="1"/>
    <col min="37" max="37" width="7.81640625" style="10" customWidth="1"/>
    <col min="38" max="38" width="5.81640625" style="6" customWidth="1"/>
    <col min="39" max="39" width="8.1796875" style="10" customWidth="1"/>
    <col min="40" max="40" width="9.26953125" style="6" customWidth="1"/>
    <col min="41" max="41" width="11.54296875" style="10" customWidth="1"/>
    <col min="42" max="42" width="10.81640625" style="6" customWidth="1"/>
    <col min="43" max="44" width="9.54296875" style="10" customWidth="1"/>
    <col min="45" max="45" width="10" style="6" customWidth="1"/>
    <col min="46" max="46" width="9.54296875" style="6" customWidth="1"/>
    <col min="47" max="47" width="11.81640625" style="6" customWidth="1"/>
    <col min="48" max="48" width="7.1796875" style="10" customWidth="1"/>
    <col min="49" max="49" width="7.81640625" style="10" customWidth="1"/>
    <col min="50" max="50" width="9.54296875" style="6" customWidth="1"/>
    <col min="51" max="51" width="7.7265625" style="6" customWidth="1"/>
    <col min="52" max="52" width="8.26953125" style="10" customWidth="1"/>
    <col min="53" max="53" width="9.1796875" style="6" customWidth="1"/>
    <col min="54" max="54" width="9.1796875" style="2" customWidth="1"/>
    <col min="55" max="56" width="9.1796875" style="2"/>
    <col min="57" max="58" width="9.1796875" style="6"/>
    <col min="59" max="60" width="9.1796875" style="2"/>
    <col min="61" max="62" width="10.1796875" style="2" bestFit="1" customWidth="1"/>
    <col min="63" max="16384" width="9.1796875" style="2"/>
  </cols>
  <sheetData>
    <row r="1" spans="1:62" ht="68.150000000000006" customHeight="1" x14ac:dyDescent="0.35">
      <c r="A1" s="13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8" t="s">
        <v>8</v>
      </c>
      <c r="J1" s="17" t="s">
        <v>9</v>
      </c>
      <c r="K1" s="18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4" t="s">
        <v>15</v>
      </c>
      <c r="Q1" s="18" t="s">
        <v>16</v>
      </c>
      <c r="R1" s="19" t="s">
        <v>17</v>
      </c>
      <c r="S1" s="20" t="s">
        <v>18</v>
      </c>
      <c r="T1" s="21" t="s">
        <v>19</v>
      </c>
      <c r="U1" s="22" t="s">
        <v>20</v>
      </c>
      <c r="V1" s="23" t="s">
        <v>21</v>
      </c>
      <c r="W1" s="24" t="s">
        <v>22</v>
      </c>
      <c r="X1" s="25" t="s">
        <v>23</v>
      </c>
      <c r="Y1" s="25" t="s">
        <v>24</v>
      </c>
      <c r="Z1" s="25" t="s">
        <v>25</v>
      </c>
      <c r="AA1" s="26" t="s">
        <v>26</v>
      </c>
      <c r="AB1" s="27" t="s">
        <v>27</v>
      </c>
      <c r="AC1" s="28" t="s">
        <v>28</v>
      </c>
      <c r="AD1" s="29" t="s">
        <v>29</v>
      </c>
      <c r="AE1" s="13" t="s">
        <v>30</v>
      </c>
      <c r="AF1" s="30" t="s">
        <v>31</v>
      </c>
      <c r="AG1" s="13" t="s">
        <v>32</v>
      </c>
      <c r="AH1" s="31" t="s">
        <v>33</v>
      </c>
      <c r="AI1" s="32" t="s">
        <v>34</v>
      </c>
      <c r="AJ1" s="30" t="s">
        <v>35</v>
      </c>
      <c r="AK1" s="31" t="s">
        <v>36</v>
      </c>
      <c r="AL1" s="30" t="s">
        <v>37</v>
      </c>
      <c r="AM1" s="31" t="s">
        <v>38</v>
      </c>
      <c r="AN1" s="30" t="s">
        <v>39</v>
      </c>
      <c r="AO1" s="31" t="s">
        <v>40</v>
      </c>
      <c r="AP1" s="30" t="s">
        <v>41</v>
      </c>
      <c r="AQ1" s="33" t="s">
        <v>42</v>
      </c>
      <c r="AR1" s="30" t="s">
        <v>43</v>
      </c>
      <c r="AS1" s="24" t="s">
        <v>44</v>
      </c>
      <c r="AT1" s="31" t="s">
        <v>45</v>
      </c>
      <c r="AU1" s="30" t="s">
        <v>46</v>
      </c>
      <c r="AV1" s="13" t="s">
        <v>47</v>
      </c>
      <c r="AW1" s="31" t="s">
        <v>48</v>
      </c>
      <c r="AX1" s="30" t="s">
        <v>49</v>
      </c>
      <c r="AY1" s="13" t="s">
        <v>50</v>
      </c>
      <c r="AZ1" s="31" t="s">
        <v>51</v>
      </c>
      <c r="BA1" s="30" t="s">
        <v>52</v>
      </c>
      <c r="BB1" s="30" t="s">
        <v>53</v>
      </c>
      <c r="BC1" s="34" t="s">
        <v>54</v>
      </c>
      <c r="BD1" s="35" t="s">
        <v>55</v>
      </c>
      <c r="BE1" s="36" t="s">
        <v>56</v>
      </c>
      <c r="BF1" s="37" t="s">
        <v>57</v>
      </c>
      <c r="BG1" s="38" t="s">
        <v>58</v>
      </c>
      <c r="BH1" s="13" t="s">
        <v>59</v>
      </c>
      <c r="BI1" s="39" t="s">
        <v>60</v>
      </c>
      <c r="BJ1" s="39" t="s">
        <v>61</v>
      </c>
    </row>
    <row r="2" spans="1:62" ht="61.5" customHeight="1" x14ac:dyDescent="0.35">
      <c r="A2" s="40">
        <v>1</v>
      </c>
      <c r="B2" s="41"/>
      <c r="C2" s="41"/>
      <c r="D2" s="41"/>
      <c r="E2" s="41"/>
      <c r="F2" s="41" t="s">
        <v>62</v>
      </c>
      <c r="G2" s="42" t="s">
        <v>63</v>
      </c>
      <c r="H2" s="42" t="s">
        <v>64</v>
      </c>
      <c r="I2" s="42" t="s">
        <v>65</v>
      </c>
      <c r="J2" s="42" t="s">
        <v>66</v>
      </c>
      <c r="K2" s="43" t="s">
        <v>67</v>
      </c>
      <c r="L2" s="42" t="s">
        <v>68</v>
      </c>
      <c r="M2" s="42" t="s">
        <v>69</v>
      </c>
      <c r="N2" s="41"/>
      <c r="O2" s="60" t="s">
        <v>76</v>
      </c>
      <c r="P2" s="41"/>
      <c r="Q2" s="41" t="s">
        <v>70</v>
      </c>
      <c r="R2" s="44"/>
      <c r="S2" s="45">
        <v>7.7</v>
      </c>
      <c r="T2" s="46">
        <f>IF(ISERROR(R2/S2),"",R2/S2)</f>
        <v>0</v>
      </c>
      <c r="U2" s="47">
        <f>'[15]HZ CCD 4.30.26'!B71</f>
        <v>3.45</v>
      </c>
      <c r="V2" s="48">
        <v>3.25</v>
      </c>
      <c r="W2" s="41" t="s">
        <v>71</v>
      </c>
      <c r="X2" s="49">
        <v>43</v>
      </c>
      <c r="Y2" s="49">
        <v>38</v>
      </c>
      <c r="Z2" s="49">
        <v>66</v>
      </c>
      <c r="AA2" s="45">
        <v>4</v>
      </c>
      <c r="AB2" s="50">
        <v>16</v>
      </c>
      <c r="AC2" s="51">
        <f>IF(X2="","",X2*Y2*Z2/1000000)</f>
        <v>0.107844</v>
      </c>
      <c r="AD2" s="52">
        <f>IF(AB2="","",65/AC2*AB2)</f>
        <v>9643.5592151626424</v>
      </c>
      <c r="AE2" s="53">
        <v>2250</v>
      </c>
      <c r="AF2" s="54">
        <f>IF(ISERROR(AE2/AD2),"",AE2/AD2)</f>
        <v>0.23331634615384614</v>
      </c>
      <c r="AG2" s="41" t="s">
        <v>72</v>
      </c>
      <c r="AH2" s="55">
        <f>8.5%+10%</f>
        <v>0.185</v>
      </c>
      <c r="AI2" s="54">
        <f>IF(ISERROR(U2*AH2),"",U2*AH2)</f>
        <v>0.63824999999999998</v>
      </c>
      <c r="AJ2" s="54">
        <f t="shared" ref="AJ2:AJ5" si="0">IF(ISERROR(U2+AF2+AI2),"",U2+AF2+AI2)</f>
        <v>4.3215663461538467</v>
      </c>
      <c r="AK2" s="55">
        <v>0.01</v>
      </c>
      <c r="AL2" s="54">
        <f t="shared" ref="AL2:AL5" si="1">IF(ISERROR(BE2*AK2),"",BE2*AK2)</f>
        <v>4.9400000000000006E-2</v>
      </c>
      <c r="AM2" s="56">
        <v>0</v>
      </c>
      <c r="AN2" s="54">
        <f t="shared" ref="AN2:AN5" si="2">IF(ISERROR(BE2*AM2),"",BE2*AM2)</f>
        <v>0</v>
      </c>
      <c r="AO2" s="56">
        <v>0</v>
      </c>
      <c r="AP2" s="54">
        <f t="shared" ref="AP2:AP5" si="3">IF(ISERROR(BE2*AO2),"",BE2*AO2)</f>
        <v>0</v>
      </c>
      <c r="AQ2" s="56">
        <v>0</v>
      </c>
      <c r="AR2" s="54">
        <f>IF(ISERROR(BE2*AQ2),"",BE2*AQ2)</f>
        <v>0</v>
      </c>
      <c r="AS2" s="41">
        <v>0</v>
      </c>
      <c r="AT2" s="56">
        <v>0</v>
      </c>
      <c r="AU2" s="54">
        <f t="shared" ref="AU2:AU5" si="4">IF(ISERROR(BE2*AT2),"",BE2*AT2)</f>
        <v>0</v>
      </c>
      <c r="AV2" s="54">
        <v>0</v>
      </c>
      <c r="AW2" s="56">
        <v>0</v>
      </c>
      <c r="AX2" s="54">
        <f>IF(ISERROR(BE2*AW2),"",BE2*AW2)</f>
        <v>0</v>
      </c>
      <c r="AY2" s="54">
        <v>0</v>
      </c>
      <c r="AZ2" s="56">
        <v>0</v>
      </c>
      <c r="BA2" s="54">
        <f>IF(ISERROR(BE2*AZ2),"",BE2*AZ2)</f>
        <v>0</v>
      </c>
      <c r="BB2" s="54">
        <f t="shared" ref="BB2:BB5" si="5">IF(ISERROR(AL2+AN2+AP2+AU2),"",AL2+AN2+AP2+AU2)</f>
        <v>4.9400000000000006E-2</v>
      </c>
      <c r="BC2" s="54">
        <f t="shared" ref="BC2:BC5" si="6">IF(ISERROR(AJ2+BB2),"",AJ2+BB2)</f>
        <v>4.370966346153847</v>
      </c>
      <c r="BD2" s="57">
        <f t="shared" ref="BD2:BD5" si="7">IF(ISERROR((BE2-BC2)/BE2),"",(BE2-BC2)/BE2)</f>
        <v>0.11518899875428204</v>
      </c>
      <c r="BE2" s="58">
        <v>4.9400000000000004</v>
      </c>
      <c r="BF2" s="12">
        <v>9.99</v>
      </c>
      <c r="BG2" s="59">
        <f>IF(ISERROR((BF2-BE2)/BF2),"",(BF2-BE2)/BF2)</f>
        <v>0.50550550550550544</v>
      </c>
      <c r="BH2" s="11">
        <v>1872</v>
      </c>
      <c r="BI2" s="54">
        <f>IF(ISERROR(BC2*BH2),"",BC2*BH2)</f>
        <v>8182.4490000000014</v>
      </c>
      <c r="BJ2" s="54">
        <f>IF(ISERROR(BE2*BH2),"",BE2*BH2)</f>
        <v>9247.68</v>
      </c>
    </row>
    <row r="3" spans="1:62" ht="61.5" customHeight="1" x14ac:dyDescent="0.35">
      <c r="A3" s="40">
        <v>2</v>
      </c>
      <c r="B3" s="41"/>
      <c r="C3" s="41"/>
      <c r="D3" s="41"/>
      <c r="E3" s="41"/>
      <c r="F3" s="41" t="s">
        <v>62</v>
      </c>
      <c r="G3" s="41" t="s">
        <v>73</v>
      </c>
      <c r="H3" s="42" t="s">
        <v>64</v>
      </c>
      <c r="I3" s="42" t="s">
        <v>65</v>
      </c>
      <c r="J3" s="42" t="s">
        <v>66</v>
      </c>
      <c r="K3" s="43" t="s">
        <v>67</v>
      </c>
      <c r="L3" s="42" t="s">
        <v>68</v>
      </c>
      <c r="M3" s="42" t="s">
        <v>69</v>
      </c>
      <c r="N3" s="41"/>
      <c r="O3" s="60" t="s">
        <v>77</v>
      </c>
      <c r="P3" s="41"/>
      <c r="Q3" s="41" t="s">
        <v>70</v>
      </c>
      <c r="R3" s="44"/>
      <c r="S3" s="45">
        <v>7.7</v>
      </c>
      <c r="T3" s="46">
        <f t="shared" ref="T3:T5" si="8">IF(ISERROR(R3/S3),"",R3/S3)</f>
        <v>0</v>
      </c>
      <c r="U3" s="47">
        <f>'[15]HZ CCD 4.30.26'!B71</f>
        <v>3.45</v>
      </c>
      <c r="V3" s="48">
        <v>3.25</v>
      </c>
      <c r="W3" s="41" t="s">
        <v>71</v>
      </c>
      <c r="X3" s="49">
        <v>43</v>
      </c>
      <c r="Y3" s="49">
        <v>38</v>
      </c>
      <c r="Z3" s="49">
        <v>66</v>
      </c>
      <c r="AA3" s="45">
        <v>4</v>
      </c>
      <c r="AB3" s="50">
        <v>16</v>
      </c>
      <c r="AC3" s="51">
        <f t="shared" ref="AC3:AC4" si="9">IF(X3="","",X3*Y3*Z3/1000000)</f>
        <v>0.107844</v>
      </c>
      <c r="AD3" s="52">
        <f t="shared" ref="AD3:AD5" si="10">IF(AB3="","",65/AC3*AB3)</f>
        <v>9643.5592151626424</v>
      </c>
      <c r="AE3" s="53">
        <v>2250</v>
      </c>
      <c r="AF3" s="54">
        <f t="shared" ref="AF3:AF5" si="11">IF(ISERROR(AE3/AD3),"",AE3/AD3)</f>
        <v>0.23331634615384614</v>
      </c>
      <c r="AG3" s="41" t="s">
        <v>72</v>
      </c>
      <c r="AH3" s="55">
        <f t="shared" ref="AH3:AH5" si="12">8.5%+10%</f>
        <v>0.185</v>
      </c>
      <c r="AI3" s="54">
        <f>IF(ISERROR(U3*AH3),"",U3*AH3)</f>
        <v>0.63824999999999998</v>
      </c>
      <c r="AJ3" s="54">
        <f t="shared" si="0"/>
        <v>4.3215663461538467</v>
      </c>
      <c r="AK3" s="55">
        <v>0.01</v>
      </c>
      <c r="AL3" s="54">
        <f t="shared" si="1"/>
        <v>4.9400000000000006E-2</v>
      </c>
      <c r="AM3" s="56">
        <v>0</v>
      </c>
      <c r="AN3" s="54">
        <f t="shared" si="2"/>
        <v>0</v>
      </c>
      <c r="AO3" s="56">
        <v>0</v>
      </c>
      <c r="AP3" s="54">
        <f t="shared" si="3"/>
        <v>0</v>
      </c>
      <c r="AQ3" s="56">
        <v>0</v>
      </c>
      <c r="AR3" s="54">
        <f t="shared" ref="AR3:AR5" si="13">IF(ISERROR(BE3*AQ3),"",BE3*AQ3)</f>
        <v>0</v>
      </c>
      <c r="AS3" s="41">
        <v>0</v>
      </c>
      <c r="AT3" s="56">
        <v>0</v>
      </c>
      <c r="AU3" s="54">
        <f t="shared" si="4"/>
        <v>0</v>
      </c>
      <c r="AV3" s="54">
        <v>0</v>
      </c>
      <c r="AW3" s="56">
        <v>0</v>
      </c>
      <c r="AX3" s="54">
        <f t="shared" ref="AX3:AX5" si="14">IF(ISERROR(BE3*AW3),"",BE3*AW3)</f>
        <v>0</v>
      </c>
      <c r="AY3" s="54">
        <v>0</v>
      </c>
      <c r="AZ3" s="56">
        <v>0</v>
      </c>
      <c r="BA3" s="54">
        <f t="shared" ref="BA3:BA5" si="15">IF(ISERROR(BE3*AZ3),"",BE3*AZ3)</f>
        <v>0</v>
      </c>
      <c r="BB3" s="54">
        <f t="shared" si="5"/>
        <v>4.9400000000000006E-2</v>
      </c>
      <c r="BC3" s="54">
        <f t="shared" si="6"/>
        <v>4.370966346153847</v>
      </c>
      <c r="BD3" s="57">
        <f t="shared" si="7"/>
        <v>0.11518899875428204</v>
      </c>
      <c r="BE3" s="58">
        <v>4.9400000000000004</v>
      </c>
      <c r="BF3" s="12">
        <v>9.99</v>
      </c>
      <c r="BG3" s="59">
        <f t="shared" ref="BG3:BG5" si="16">IF(ISERROR((BF3-BE3)/BF3),"",(BF3-BE3)/BF3)</f>
        <v>0.50550550550550544</v>
      </c>
      <c r="BH3" s="11">
        <v>1872</v>
      </c>
      <c r="BI3" s="54">
        <f t="shared" ref="BI3:BI5" si="17">IF(ISERROR(BC3*BH3),"",BC3*BH3)</f>
        <v>8182.4490000000014</v>
      </c>
      <c r="BJ3" s="54">
        <f t="shared" ref="BJ3:BJ5" si="18">IF(ISERROR(BE3*BH3),"",BE3*BH3)</f>
        <v>9247.68</v>
      </c>
    </row>
    <row r="4" spans="1:62" ht="61.5" customHeight="1" x14ac:dyDescent="0.35">
      <c r="A4" s="40">
        <v>3</v>
      </c>
      <c r="B4" s="41"/>
      <c r="C4" s="41"/>
      <c r="D4" s="41"/>
      <c r="E4" s="41"/>
      <c r="F4" s="41" t="s">
        <v>62</v>
      </c>
      <c r="G4" s="41" t="s">
        <v>74</v>
      </c>
      <c r="H4" s="42" t="s">
        <v>64</v>
      </c>
      <c r="I4" s="42" t="s">
        <v>65</v>
      </c>
      <c r="J4" s="42" t="s">
        <v>66</v>
      </c>
      <c r="K4" s="43" t="s">
        <v>67</v>
      </c>
      <c r="L4" s="42" t="s">
        <v>68</v>
      </c>
      <c r="M4" s="42" t="s">
        <v>69</v>
      </c>
      <c r="N4" s="41"/>
      <c r="O4" s="60" t="s">
        <v>78</v>
      </c>
      <c r="P4" s="41"/>
      <c r="Q4" s="41" t="s">
        <v>70</v>
      </c>
      <c r="R4" s="44"/>
      <c r="S4" s="45">
        <v>7.7</v>
      </c>
      <c r="T4" s="46">
        <f t="shared" si="8"/>
        <v>0</v>
      </c>
      <c r="U4" s="47">
        <f>'[15]HZ CCD 4.30.26'!B71</f>
        <v>3.45</v>
      </c>
      <c r="V4" s="48">
        <v>3.25</v>
      </c>
      <c r="W4" s="41" t="s">
        <v>71</v>
      </c>
      <c r="X4" s="49">
        <v>43</v>
      </c>
      <c r="Y4" s="49">
        <v>38</v>
      </c>
      <c r="Z4" s="49">
        <v>66</v>
      </c>
      <c r="AA4" s="45">
        <v>4</v>
      </c>
      <c r="AB4" s="50">
        <v>16</v>
      </c>
      <c r="AC4" s="51">
        <f t="shared" si="9"/>
        <v>0.107844</v>
      </c>
      <c r="AD4" s="52">
        <f t="shared" si="10"/>
        <v>9643.5592151626424</v>
      </c>
      <c r="AE4" s="53">
        <v>2250</v>
      </c>
      <c r="AF4" s="54">
        <f t="shared" si="11"/>
        <v>0.23331634615384614</v>
      </c>
      <c r="AG4" s="41" t="s">
        <v>72</v>
      </c>
      <c r="AH4" s="55">
        <f t="shared" si="12"/>
        <v>0.185</v>
      </c>
      <c r="AI4" s="54">
        <f t="shared" ref="AI4:AI5" si="19">IF(ISERROR(U4*AH4),"",U4*AH4)</f>
        <v>0.63824999999999998</v>
      </c>
      <c r="AJ4" s="54">
        <f t="shared" si="0"/>
        <v>4.3215663461538467</v>
      </c>
      <c r="AK4" s="55">
        <v>0.01</v>
      </c>
      <c r="AL4" s="54">
        <f t="shared" si="1"/>
        <v>4.9400000000000006E-2</v>
      </c>
      <c r="AM4" s="56">
        <v>0</v>
      </c>
      <c r="AN4" s="54">
        <f t="shared" si="2"/>
        <v>0</v>
      </c>
      <c r="AO4" s="56">
        <v>0</v>
      </c>
      <c r="AP4" s="54">
        <f t="shared" si="3"/>
        <v>0</v>
      </c>
      <c r="AQ4" s="56">
        <v>0</v>
      </c>
      <c r="AR4" s="54">
        <f t="shared" si="13"/>
        <v>0</v>
      </c>
      <c r="AS4" s="41">
        <v>0</v>
      </c>
      <c r="AT4" s="56">
        <v>0</v>
      </c>
      <c r="AU4" s="54">
        <f t="shared" si="4"/>
        <v>0</v>
      </c>
      <c r="AV4" s="54">
        <v>0</v>
      </c>
      <c r="AW4" s="56">
        <v>0</v>
      </c>
      <c r="AX4" s="54">
        <f t="shared" si="14"/>
        <v>0</v>
      </c>
      <c r="AY4" s="54">
        <v>0</v>
      </c>
      <c r="AZ4" s="56">
        <v>0</v>
      </c>
      <c r="BA4" s="54">
        <f t="shared" si="15"/>
        <v>0</v>
      </c>
      <c r="BB4" s="54">
        <f t="shared" si="5"/>
        <v>4.9400000000000006E-2</v>
      </c>
      <c r="BC4" s="54">
        <f t="shared" si="6"/>
        <v>4.370966346153847</v>
      </c>
      <c r="BD4" s="57">
        <f t="shared" si="7"/>
        <v>0.11518899875428204</v>
      </c>
      <c r="BE4" s="58">
        <v>4.9400000000000004</v>
      </c>
      <c r="BF4" s="12">
        <v>9.99</v>
      </c>
      <c r="BG4" s="59">
        <f t="shared" si="16"/>
        <v>0.50550550550550544</v>
      </c>
      <c r="BH4" s="11">
        <v>1872</v>
      </c>
      <c r="BI4" s="54">
        <f t="shared" si="17"/>
        <v>8182.4490000000014</v>
      </c>
      <c r="BJ4" s="54">
        <f t="shared" si="18"/>
        <v>9247.68</v>
      </c>
    </row>
    <row r="5" spans="1:62" ht="61.5" customHeight="1" x14ac:dyDescent="0.35">
      <c r="A5" s="40">
        <v>4</v>
      </c>
      <c r="B5" s="41"/>
      <c r="C5" s="41"/>
      <c r="D5" s="41"/>
      <c r="E5" s="41"/>
      <c r="F5" s="41" t="s">
        <v>62</v>
      </c>
      <c r="G5" s="41" t="s">
        <v>75</v>
      </c>
      <c r="H5" s="42" t="s">
        <v>64</v>
      </c>
      <c r="I5" s="42" t="s">
        <v>65</v>
      </c>
      <c r="J5" s="42" t="s">
        <v>66</v>
      </c>
      <c r="K5" s="43" t="s">
        <v>67</v>
      </c>
      <c r="L5" s="42" t="s">
        <v>68</v>
      </c>
      <c r="M5" s="42" t="s">
        <v>69</v>
      </c>
      <c r="N5" s="41"/>
      <c r="O5" s="60" t="s">
        <v>79</v>
      </c>
      <c r="P5" s="41"/>
      <c r="Q5" s="41" t="s">
        <v>70</v>
      </c>
      <c r="R5" s="44"/>
      <c r="S5" s="45">
        <v>7.7</v>
      </c>
      <c r="T5" s="46">
        <f t="shared" si="8"/>
        <v>0</v>
      </c>
      <c r="U5" s="47">
        <f>'[15]HZ CCD 4.30.26'!B71</f>
        <v>3.45</v>
      </c>
      <c r="V5" s="48">
        <v>3.25</v>
      </c>
      <c r="W5" s="41" t="s">
        <v>71</v>
      </c>
      <c r="X5" s="49">
        <v>43</v>
      </c>
      <c r="Y5" s="49">
        <v>38</v>
      </c>
      <c r="Z5" s="49">
        <v>66</v>
      </c>
      <c r="AA5" s="45">
        <v>4</v>
      </c>
      <c r="AB5" s="50">
        <v>16</v>
      </c>
      <c r="AC5" s="51">
        <f>IF(X5="","",X5*Y5*Z5/1000000)</f>
        <v>0.107844</v>
      </c>
      <c r="AD5" s="52">
        <f t="shared" si="10"/>
        <v>9643.5592151626424</v>
      </c>
      <c r="AE5" s="53">
        <v>2250</v>
      </c>
      <c r="AF5" s="54">
        <f t="shared" si="11"/>
        <v>0.23331634615384614</v>
      </c>
      <c r="AG5" s="42" t="s">
        <v>72</v>
      </c>
      <c r="AH5" s="55">
        <f t="shared" si="12"/>
        <v>0.185</v>
      </c>
      <c r="AI5" s="54">
        <f t="shared" si="19"/>
        <v>0.63824999999999998</v>
      </c>
      <c r="AJ5" s="54">
        <f t="shared" si="0"/>
        <v>4.3215663461538467</v>
      </c>
      <c r="AK5" s="55">
        <v>0.01</v>
      </c>
      <c r="AL5" s="54">
        <f t="shared" si="1"/>
        <v>4.9400000000000006E-2</v>
      </c>
      <c r="AM5" s="56">
        <v>0</v>
      </c>
      <c r="AN5" s="54">
        <f t="shared" si="2"/>
        <v>0</v>
      </c>
      <c r="AO5" s="56">
        <v>0</v>
      </c>
      <c r="AP5" s="54">
        <f t="shared" si="3"/>
        <v>0</v>
      </c>
      <c r="AQ5" s="56">
        <v>0</v>
      </c>
      <c r="AR5" s="54">
        <f t="shared" si="13"/>
        <v>0</v>
      </c>
      <c r="AS5" s="41">
        <v>0</v>
      </c>
      <c r="AT5" s="56">
        <v>0</v>
      </c>
      <c r="AU5" s="54">
        <f t="shared" si="4"/>
        <v>0</v>
      </c>
      <c r="AV5" s="54">
        <v>0</v>
      </c>
      <c r="AW5" s="56">
        <v>0</v>
      </c>
      <c r="AX5" s="54">
        <f t="shared" si="14"/>
        <v>0</v>
      </c>
      <c r="AY5" s="54">
        <v>0</v>
      </c>
      <c r="AZ5" s="56">
        <v>0</v>
      </c>
      <c r="BA5" s="54">
        <f t="shared" si="15"/>
        <v>0</v>
      </c>
      <c r="BB5" s="54">
        <f t="shared" si="5"/>
        <v>4.9400000000000006E-2</v>
      </c>
      <c r="BC5" s="54">
        <f t="shared" si="6"/>
        <v>4.370966346153847</v>
      </c>
      <c r="BD5" s="57">
        <f t="shared" si="7"/>
        <v>0.11518899875428204</v>
      </c>
      <c r="BE5" s="58">
        <v>4.9400000000000004</v>
      </c>
      <c r="BF5" s="12">
        <v>9.99</v>
      </c>
      <c r="BG5" s="59">
        <f t="shared" si="16"/>
        <v>0.50550550550550544</v>
      </c>
      <c r="BH5" s="11">
        <v>1872</v>
      </c>
      <c r="BI5" s="54">
        <f t="shared" si="17"/>
        <v>8182.4490000000014</v>
      </c>
      <c r="BJ5" s="54">
        <f t="shared" si="18"/>
        <v>9247.68</v>
      </c>
    </row>
  </sheetData>
  <sheetProtection insertRows="0" deleteRows="0" sort="0"/>
  <protectedRanges>
    <protectedRange sqref="BF2:BH5 AQ1:AR1 AV1 AY1 L6:BA244 A2:J244 L2:N5 P2:BD5" name="Range1"/>
    <protectedRange sqref="K2:K249" name="Range1_1"/>
  </protectedRanges>
  <phoneticPr fontId="2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2026-05-06T02:13:07Z</dcterms:created>
  <dcterms:modified xsi:type="dcterms:W3CDTF">2026-05-06T02:16:43Z</dcterms:modified>
</cp:coreProperties>
</file>